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esktop\Downloads\"/>
    </mc:Choice>
  </mc:AlternateContent>
  <xr:revisionPtr revIDLastSave="0" documentId="13_ncr:1_{0DC76569-2708-4B5F-AB9C-DE942EF61569}" xr6:coauthVersionLast="45" xr6:coauthVersionMax="45" xr10:uidLastSave="{00000000-0000-0000-0000-000000000000}"/>
  <bookViews>
    <workbookView xWindow="-110" yWindow="-110" windowWidth="19420" windowHeight="10420" tabRatio="81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8" i="24" l="1"/>
  <c r="F258" i="24"/>
  <c r="E259" i="24"/>
  <c r="F259" i="24"/>
  <c r="E260" i="24"/>
  <c r="F260" i="24"/>
  <c r="E261" i="24"/>
  <c r="F261" i="24"/>
  <c r="E262" i="24"/>
  <c r="F262" i="24"/>
  <c r="E263" i="24"/>
  <c r="F263" i="24"/>
  <c r="E264" i="24"/>
  <c r="F264" i="24"/>
  <c r="E265" i="24"/>
  <c r="F265" i="24"/>
  <c r="E266" i="24"/>
  <c r="F266" i="24"/>
  <c r="E267" i="24"/>
  <c r="F267" i="24"/>
  <c r="E268" i="24"/>
  <c r="F268" i="24"/>
  <c r="B258" i="24"/>
  <c r="B259" i="24"/>
  <c r="B260" i="24"/>
  <c r="B261" i="24"/>
  <c r="B262" i="24"/>
  <c r="D262" i="24" s="1"/>
  <c r="G268" i="24" s="1"/>
  <c r="B263" i="24"/>
  <c r="D263" i="24" s="1"/>
  <c r="B264" i="24"/>
  <c r="B265" i="24"/>
  <c r="B266" i="24"/>
  <c r="B267" i="24"/>
  <c r="B268" i="24"/>
  <c r="C258" i="24"/>
  <c r="C259" i="24"/>
  <c r="C260" i="24"/>
  <c r="D260" i="24" s="1"/>
  <c r="C261" i="24"/>
  <c r="C262" i="24"/>
  <c r="C263" i="24"/>
  <c r="C264" i="24"/>
  <c r="D264" i="24" s="1"/>
  <c r="C265" i="24"/>
  <c r="C266" i="24"/>
  <c r="D266" i="24" s="1"/>
  <c r="C267" i="24"/>
  <c r="C268" i="24"/>
  <c r="D268" i="24" s="1"/>
  <c r="D258" i="24"/>
  <c r="D259" i="24"/>
  <c r="D261" i="24"/>
  <c r="D265" i="24"/>
  <c r="D267" i="24"/>
  <c r="H258" i="20"/>
  <c r="I258" i="20"/>
  <c r="J258" i="20"/>
  <c r="K258" i="20"/>
  <c r="L258" i="20"/>
  <c r="H259" i="20"/>
  <c r="I259" i="20"/>
  <c r="J259" i="20"/>
  <c r="K259" i="20"/>
  <c r="L259" i="20"/>
  <c r="H260" i="20"/>
  <c r="I260" i="20"/>
  <c r="J260" i="20"/>
  <c r="K260" i="20"/>
  <c r="L260" i="20"/>
  <c r="H261" i="20"/>
  <c r="I261" i="20"/>
  <c r="J261" i="20"/>
  <c r="K261" i="20"/>
  <c r="L261" i="20"/>
  <c r="H262" i="20"/>
  <c r="I262" i="20"/>
  <c r="J262" i="20"/>
  <c r="K262" i="20"/>
  <c r="L262" i="20"/>
  <c r="H263" i="20"/>
  <c r="I263" i="20"/>
  <c r="J263" i="20"/>
  <c r="K263" i="20"/>
  <c r="L263" i="20"/>
  <c r="H264" i="20"/>
  <c r="I264" i="20"/>
  <c r="J264" i="20"/>
  <c r="K264" i="20"/>
  <c r="L264" i="20"/>
  <c r="H265" i="20"/>
  <c r="I265" i="20"/>
  <c r="J265" i="20"/>
  <c r="K265" i="20"/>
  <c r="L265" i="20"/>
  <c r="H266" i="20"/>
  <c r="I266" i="20"/>
  <c r="J266" i="20"/>
  <c r="K266" i="20"/>
  <c r="L266" i="20"/>
  <c r="H267" i="20"/>
  <c r="I267" i="20"/>
  <c r="J267" i="20"/>
  <c r="K267" i="20"/>
  <c r="L267" i="20"/>
  <c r="H268" i="20"/>
  <c r="I268" i="20"/>
  <c r="J268" i="20"/>
  <c r="K268" i="20"/>
  <c r="L268" i="20"/>
  <c r="F258" i="20"/>
  <c r="G258" i="20" s="1"/>
  <c r="F259" i="20"/>
  <c r="G259" i="20" s="1"/>
  <c r="F260" i="20"/>
  <c r="F261" i="20"/>
  <c r="F262" i="20"/>
  <c r="G262" i="20" s="1"/>
  <c r="F263" i="20"/>
  <c r="G263" i="20" s="1"/>
  <c r="F264" i="20"/>
  <c r="G264" i="20" s="1"/>
  <c r="F265" i="20"/>
  <c r="G265" i="20" s="1"/>
  <c r="F266" i="20"/>
  <c r="G266" i="20" s="1"/>
  <c r="F267" i="20"/>
  <c r="G267" i="20" s="1"/>
  <c r="F268" i="20"/>
  <c r="G260" i="20"/>
  <c r="G261" i="20"/>
  <c r="G268" i="20"/>
  <c r="H258" i="15"/>
  <c r="I258" i="15"/>
  <c r="J258" i="15"/>
  <c r="K258" i="15"/>
  <c r="L258" i="15"/>
  <c r="H259" i="15"/>
  <c r="I259" i="15"/>
  <c r="J259" i="15"/>
  <c r="K259" i="15"/>
  <c r="L259" i="15"/>
  <c r="H260" i="15"/>
  <c r="I260" i="15"/>
  <c r="J260" i="15"/>
  <c r="K260" i="15"/>
  <c r="L260" i="15"/>
  <c r="H261" i="15"/>
  <c r="I261" i="15"/>
  <c r="J261" i="15"/>
  <c r="K261" i="15"/>
  <c r="L261" i="15"/>
  <c r="H262" i="15"/>
  <c r="I262" i="15"/>
  <c r="J262" i="15"/>
  <c r="K262" i="15"/>
  <c r="L262" i="15"/>
  <c r="H263" i="15"/>
  <c r="I263" i="15"/>
  <c r="J263" i="15"/>
  <c r="K263" i="15"/>
  <c r="L263" i="15"/>
  <c r="H264" i="15"/>
  <c r="I264" i="15"/>
  <c r="J264" i="15"/>
  <c r="K264" i="15"/>
  <c r="L264" i="15"/>
  <c r="H265" i="15"/>
  <c r="I265" i="15"/>
  <c r="J265" i="15"/>
  <c r="K265" i="15"/>
  <c r="L265" i="15"/>
  <c r="H266" i="15"/>
  <c r="I266" i="15"/>
  <c r="J266" i="15"/>
  <c r="K266" i="15"/>
  <c r="L266" i="15"/>
  <c r="H267" i="15"/>
  <c r="I267" i="15"/>
  <c r="J267" i="15"/>
  <c r="K267" i="15"/>
  <c r="L267" i="15"/>
  <c r="H268" i="15"/>
  <c r="I268" i="15"/>
  <c r="J268" i="15"/>
  <c r="K268" i="15"/>
  <c r="L268" i="15"/>
  <c r="F258" i="15"/>
  <c r="F259" i="15"/>
  <c r="G259" i="15" s="1"/>
  <c r="F260" i="15"/>
  <c r="G260" i="15" s="1"/>
  <c r="F261" i="15"/>
  <c r="F262" i="15"/>
  <c r="F263" i="15"/>
  <c r="G263" i="15" s="1"/>
  <c r="F264" i="15"/>
  <c r="G264" i="15" s="1"/>
  <c r="F265" i="15"/>
  <c r="F266" i="15"/>
  <c r="F267" i="15"/>
  <c r="G267" i="15" s="1"/>
  <c r="F268" i="15"/>
  <c r="G268" i="15" s="1"/>
  <c r="G258" i="15"/>
  <c r="G261" i="15"/>
  <c r="G262" i="15"/>
  <c r="G265" i="15"/>
  <c r="G266" i="15"/>
  <c r="F250" i="18"/>
  <c r="G250" i="18" s="1"/>
  <c r="H250" i="18"/>
  <c r="I250" i="18"/>
  <c r="J250" i="18"/>
  <c r="K250" i="18"/>
  <c r="L250" i="18"/>
  <c r="F251" i="18"/>
  <c r="G251" i="18" s="1"/>
  <c r="H251" i="18"/>
  <c r="I251" i="18"/>
  <c r="J251" i="18"/>
  <c r="K251" i="18"/>
  <c r="F252" i="18"/>
  <c r="G252" i="18" s="1"/>
  <c r="H252" i="18"/>
  <c r="I252" i="18"/>
  <c r="J252" i="18"/>
  <c r="K252" i="18"/>
  <c r="F253" i="18"/>
  <c r="G253" i="18"/>
  <c r="H253" i="18"/>
  <c r="I253" i="18"/>
  <c r="J253" i="18"/>
  <c r="K253" i="18"/>
  <c r="F254" i="18"/>
  <c r="G254" i="18"/>
  <c r="H254" i="18"/>
  <c r="I254" i="18"/>
  <c r="J254" i="18"/>
  <c r="K254" i="18"/>
  <c r="F255" i="18"/>
  <c r="G255" i="18" s="1"/>
  <c r="H255" i="18"/>
  <c r="I255" i="18"/>
  <c r="J255" i="18"/>
  <c r="K255" i="18"/>
  <c r="F256" i="18"/>
  <c r="G256" i="18"/>
  <c r="H256" i="18"/>
  <c r="I256" i="18"/>
  <c r="J256" i="18"/>
  <c r="K256" i="18"/>
  <c r="F257" i="18"/>
  <c r="G257" i="18" s="1"/>
  <c r="H257" i="18"/>
  <c r="I257" i="18"/>
  <c r="J257" i="18"/>
  <c r="K257" i="18"/>
  <c r="F258" i="18"/>
  <c r="G258" i="18" s="1"/>
  <c r="H258" i="18"/>
  <c r="I258" i="18"/>
  <c r="J258" i="18"/>
  <c r="K258" i="18"/>
  <c r="L258" i="18"/>
  <c r="F259" i="18"/>
  <c r="G259" i="18" s="1"/>
  <c r="H259" i="18"/>
  <c r="I259" i="18"/>
  <c r="J259" i="18"/>
  <c r="K259" i="18"/>
  <c r="F260" i="18"/>
  <c r="G260" i="18" s="1"/>
  <c r="H260" i="18"/>
  <c r="I260" i="18"/>
  <c r="J260" i="18"/>
  <c r="K260" i="18"/>
  <c r="F261" i="18"/>
  <c r="G261" i="18"/>
  <c r="H261" i="18"/>
  <c r="I261" i="18"/>
  <c r="J261" i="18"/>
  <c r="K261" i="18"/>
  <c r="F262" i="18"/>
  <c r="G262" i="18"/>
  <c r="H262" i="18"/>
  <c r="I262" i="18"/>
  <c r="J262" i="18"/>
  <c r="K262" i="18"/>
  <c r="F263" i="18"/>
  <c r="G263" i="18" s="1"/>
  <c r="H263" i="18"/>
  <c r="I263" i="18"/>
  <c r="J263" i="18"/>
  <c r="K263" i="18"/>
  <c r="F264" i="18"/>
  <c r="G264" i="18"/>
  <c r="H264" i="18"/>
  <c r="I264" i="18"/>
  <c r="J264" i="18"/>
  <c r="K264" i="18"/>
  <c r="F265" i="18"/>
  <c r="G265" i="18" s="1"/>
  <c r="H265" i="18"/>
  <c r="I265" i="18"/>
  <c r="J265" i="18"/>
  <c r="K265" i="18"/>
  <c r="L265" i="18"/>
  <c r="F266" i="18"/>
  <c r="G266" i="18" s="1"/>
  <c r="H266" i="18"/>
  <c r="I266" i="18"/>
  <c r="J266" i="18"/>
  <c r="K266" i="18"/>
  <c r="L266" i="18"/>
  <c r="F267" i="18"/>
  <c r="G267" i="18" s="1"/>
  <c r="H267" i="18"/>
  <c r="I267" i="18"/>
  <c r="J267" i="18"/>
  <c r="K267" i="18"/>
  <c r="F268" i="18"/>
  <c r="G268" i="18" s="1"/>
  <c r="H268" i="18"/>
  <c r="I268" i="18"/>
  <c r="J268" i="18"/>
  <c r="K268" i="18"/>
  <c r="G264" i="24" l="1"/>
  <c r="G267" i="24"/>
  <c r="G266" i="24"/>
  <c r="G265" i="24"/>
  <c r="L257" i="18"/>
  <c r="L251" i="18"/>
  <c r="L259" i="18"/>
  <c r="L268" i="18"/>
  <c r="L260" i="18"/>
  <c r="L252" i="18"/>
  <c r="L253" i="18"/>
  <c r="L262" i="18"/>
  <c r="L254" i="18"/>
  <c r="L267" i="18"/>
  <c r="L261" i="18"/>
  <c r="L263" i="18"/>
  <c r="L255" i="18"/>
  <c r="L264" i="18"/>
  <c r="L256" i="18"/>
  <c r="G258" i="23"/>
  <c r="H258" i="23"/>
  <c r="I258" i="23"/>
  <c r="G259" i="23"/>
  <c r="H259" i="23"/>
  <c r="I259" i="23"/>
  <c r="G260" i="23"/>
  <c r="H260" i="23"/>
  <c r="I260" i="23"/>
  <c r="G261" i="23"/>
  <c r="H261" i="23"/>
  <c r="I261" i="23"/>
  <c r="G262" i="23"/>
  <c r="H262" i="23"/>
  <c r="I262" i="23"/>
  <c r="G263" i="23"/>
  <c r="H263" i="23"/>
  <c r="I263" i="23"/>
  <c r="G264" i="23"/>
  <c r="H264" i="23"/>
  <c r="I264" i="23"/>
  <c r="G265" i="23"/>
  <c r="H265" i="23"/>
  <c r="I265" i="23"/>
  <c r="G266" i="23"/>
  <c r="H266" i="23"/>
  <c r="I266" i="23"/>
  <c r="G267" i="23"/>
  <c r="H267" i="23"/>
  <c r="I267" i="23"/>
  <c r="G268" i="23"/>
  <c r="H268" i="23"/>
  <c r="I268" i="23"/>
  <c r="E258" i="23"/>
  <c r="F258" i="23" s="1"/>
  <c r="E259" i="23"/>
  <c r="F259" i="23" s="1"/>
  <c r="E260" i="23"/>
  <c r="J266" i="23" s="1"/>
  <c r="E261" i="23"/>
  <c r="J267" i="23" s="1"/>
  <c r="E262" i="23"/>
  <c r="F262" i="23" s="1"/>
  <c r="E263" i="23"/>
  <c r="F263" i="23" s="1"/>
  <c r="E264" i="23"/>
  <c r="E265" i="23"/>
  <c r="F265" i="23" s="1"/>
  <c r="E266" i="23"/>
  <c r="F266" i="23" s="1"/>
  <c r="E267" i="23"/>
  <c r="F267" i="23" s="1"/>
  <c r="E268" i="23"/>
  <c r="F260" i="23"/>
  <c r="F261" i="23"/>
  <c r="F264" i="23"/>
  <c r="F268" i="23"/>
  <c r="F258" i="21"/>
  <c r="G258" i="21" s="1"/>
  <c r="F259" i="21"/>
  <c r="G259" i="21" s="1"/>
  <c r="F260" i="21"/>
  <c r="F261" i="21"/>
  <c r="G261" i="21" s="1"/>
  <c r="F262" i="21"/>
  <c r="G262" i="21" s="1"/>
  <c r="F263" i="21"/>
  <c r="G263" i="21" s="1"/>
  <c r="F264" i="21"/>
  <c r="G264" i="21" s="1"/>
  <c r="F265" i="21"/>
  <c r="F266" i="21"/>
  <c r="F267" i="21"/>
  <c r="F268" i="21"/>
  <c r="G260" i="21"/>
  <c r="G265" i="21"/>
  <c r="G266" i="21"/>
  <c r="G267" i="21"/>
  <c r="G268" i="21"/>
  <c r="H258" i="19"/>
  <c r="I258" i="19"/>
  <c r="J258" i="19"/>
  <c r="K258" i="19"/>
  <c r="H259" i="19"/>
  <c r="I259" i="19"/>
  <c r="J259" i="19"/>
  <c r="K259" i="19"/>
  <c r="H260" i="19"/>
  <c r="I260" i="19"/>
  <c r="J260" i="19"/>
  <c r="K260" i="19"/>
  <c r="H261" i="19"/>
  <c r="I261" i="19"/>
  <c r="J261" i="19"/>
  <c r="K261" i="19"/>
  <c r="H262" i="19"/>
  <c r="I262" i="19"/>
  <c r="J262" i="19"/>
  <c r="K262" i="19"/>
  <c r="H263" i="19"/>
  <c r="I263" i="19"/>
  <c r="J263" i="19"/>
  <c r="K263" i="19"/>
  <c r="H264" i="19"/>
  <c r="I264" i="19"/>
  <c r="J264" i="19"/>
  <c r="K264" i="19"/>
  <c r="H265" i="19"/>
  <c r="I265" i="19"/>
  <c r="J265" i="19"/>
  <c r="K265" i="19"/>
  <c r="L265" i="19"/>
  <c r="H266" i="19"/>
  <c r="I266" i="19"/>
  <c r="J266" i="19"/>
  <c r="K266" i="19"/>
  <c r="H267" i="19"/>
  <c r="I267" i="19"/>
  <c r="J267" i="19"/>
  <c r="K267" i="19"/>
  <c r="H268" i="19"/>
  <c r="I268" i="19"/>
  <c r="J268" i="19"/>
  <c r="K268" i="19"/>
  <c r="F258" i="19"/>
  <c r="G258" i="19" s="1"/>
  <c r="F259" i="19"/>
  <c r="G259" i="19" s="1"/>
  <c r="F260" i="19"/>
  <c r="G260" i="19" s="1"/>
  <c r="F261" i="19"/>
  <c r="L267" i="19" s="1"/>
  <c r="F262" i="19"/>
  <c r="G262" i="19" s="1"/>
  <c r="F263" i="19"/>
  <c r="F264" i="19"/>
  <c r="G264" i="19" s="1"/>
  <c r="F265" i="19"/>
  <c r="G265" i="19" s="1"/>
  <c r="F266" i="19"/>
  <c r="G266" i="19" s="1"/>
  <c r="F267" i="19"/>
  <c r="G267" i="19" s="1"/>
  <c r="F268" i="19"/>
  <c r="G268" i="19" s="1"/>
  <c r="G261" i="19"/>
  <c r="G263" i="19"/>
  <c r="H258" i="17"/>
  <c r="I258" i="17"/>
  <c r="J258" i="17"/>
  <c r="K258" i="17"/>
  <c r="H259" i="17"/>
  <c r="I259" i="17"/>
  <c r="J259" i="17"/>
  <c r="K259" i="17"/>
  <c r="H260" i="17"/>
  <c r="I260" i="17"/>
  <c r="J260" i="17"/>
  <c r="K260" i="17"/>
  <c r="H261" i="17"/>
  <c r="I261" i="17"/>
  <c r="J261" i="17"/>
  <c r="K261" i="17"/>
  <c r="H262" i="17"/>
  <c r="I262" i="17"/>
  <c r="J262" i="17"/>
  <c r="K262" i="17"/>
  <c r="H263" i="17"/>
  <c r="I263" i="17"/>
  <c r="J263" i="17"/>
  <c r="K263" i="17"/>
  <c r="H264" i="17"/>
  <c r="I264" i="17"/>
  <c r="J264" i="17"/>
  <c r="K264" i="17"/>
  <c r="H265" i="17"/>
  <c r="I265" i="17"/>
  <c r="J265" i="17"/>
  <c r="K265" i="17"/>
  <c r="H266" i="17"/>
  <c r="I266" i="17"/>
  <c r="J266" i="17"/>
  <c r="K266" i="17"/>
  <c r="H267" i="17"/>
  <c r="I267" i="17"/>
  <c r="J267" i="17"/>
  <c r="K267" i="17"/>
  <c r="H268" i="17"/>
  <c r="I268" i="17"/>
  <c r="J268" i="17"/>
  <c r="K268" i="17"/>
  <c r="F258" i="17"/>
  <c r="G258" i="17" s="1"/>
  <c r="F259" i="17"/>
  <c r="L262" i="17" s="1"/>
  <c r="F260" i="17"/>
  <c r="G260" i="17" s="1"/>
  <c r="F261" i="17"/>
  <c r="F262" i="17"/>
  <c r="G262" i="17" s="1"/>
  <c r="F263" i="17"/>
  <c r="F264" i="17"/>
  <c r="L267" i="17" s="1"/>
  <c r="F265" i="17"/>
  <c r="G265" i="17" s="1"/>
  <c r="F266" i="17"/>
  <c r="G266" i="17" s="1"/>
  <c r="F267" i="17"/>
  <c r="G267" i="17" s="1"/>
  <c r="F268" i="17"/>
  <c r="G268" i="17" s="1"/>
  <c r="G261" i="17"/>
  <c r="G263" i="17"/>
  <c r="H258" i="16"/>
  <c r="I258" i="16"/>
  <c r="J258" i="16"/>
  <c r="K258" i="16"/>
  <c r="H259" i="16"/>
  <c r="I259" i="16"/>
  <c r="J259" i="16"/>
  <c r="K259" i="16"/>
  <c r="L259" i="16"/>
  <c r="H260" i="16"/>
  <c r="I260" i="16"/>
  <c r="J260" i="16"/>
  <c r="K260" i="16"/>
  <c r="L260" i="16"/>
  <c r="H261" i="16"/>
  <c r="I261" i="16"/>
  <c r="J261" i="16"/>
  <c r="K261" i="16"/>
  <c r="H262" i="16"/>
  <c r="I262" i="16"/>
  <c r="J262" i="16"/>
  <c r="K262" i="16"/>
  <c r="H263" i="16"/>
  <c r="I263" i="16"/>
  <c r="J263" i="16"/>
  <c r="K263" i="16"/>
  <c r="H264" i="16"/>
  <c r="I264" i="16"/>
  <c r="J264" i="16"/>
  <c r="K264" i="16"/>
  <c r="H265" i="16"/>
  <c r="I265" i="16"/>
  <c r="J265" i="16"/>
  <c r="K265" i="16"/>
  <c r="H266" i="16"/>
  <c r="I266" i="16"/>
  <c r="J266" i="16"/>
  <c r="K266" i="16"/>
  <c r="H267" i="16"/>
  <c r="I267" i="16"/>
  <c r="J267" i="16"/>
  <c r="K267" i="16"/>
  <c r="H268" i="16"/>
  <c r="I268" i="16"/>
  <c r="J268" i="16"/>
  <c r="K268" i="16"/>
  <c r="F258" i="16"/>
  <c r="G258" i="16" s="1"/>
  <c r="F259" i="16"/>
  <c r="G259" i="16" s="1"/>
  <c r="F260" i="16"/>
  <c r="G260" i="16" s="1"/>
  <c r="F261" i="16"/>
  <c r="F262" i="16"/>
  <c r="G262" i="16" s="1"/>
  <c r="F263" i="16"/>
  <c r="G263" i="16" s="1"/>
  <c r="F264" i="16"/>
  <c r="L267" i="16" s="1"/>
  <c r="F265" i="16"/>
  <c r="G265" i="16" s="1"/>
  <c r="F266" i="16"/>
  <c r="G266" i="16" s="1"/>
  <c r="F267" i="16"/>
  <c r="G267" i="16" s="1"/>
  <c r="F268" i="16"/>
  <c r="G261" i="16"/>
  <c r="G268" i="16"/>
  <c r="H258" i="14"/>
  <c r="I258" i="14"/>
  <c r="J258" i="14"/>
  <c r="K258" i="14"/>
  <c r="H259" i="14"/>
  <c r="I259" i="14"/>
  <c r="J259" i="14"/>
  <c r="K259" i="14"/>
  <c r="H260" i="14"/>
  <c r="I260" i="14"/>
  <c r="J260" i="14"/>
  <c r="K260" i="14"/>
  <c r="H261" i="14"/>
  <c r="I261" i="14"/>
  <c r="J261" i="14"/>
  <c r="K261" i="14"/>
  <c r="H262" i="14"/>
  <c r="I262" i="14"/>
  <c r="J262" i="14"/>
  <c r="K262" i="14"/>
  <c r="H263" i="14"/>
  <c r="I263" i="14"/>
  <c r="J263" i="14"/>
  <c r="K263" i="14"/>
  <c r="H264" i="14"/>
  <c r="I264" i="14"/>
  <c r="J264" i="14"/>
  <c r="K264" i="14"/>
  <c r="H265" i="14"/>
  <c r="I265" i="14"/>
  <c r="J265" i="14"/>
  <c r="K265" i="14"/>
  <c r="H266" i="14"/>
  <c r="I266" i="14"/>
  <c r="J266" i="14"/>
  <c r="K266" i="14"/>
  <c r="H267" i="14"/>
  <c r="I267" i="14"/>
  <c r="J267" i="14"/>
  <c r="K267" i="14"/>
  <c r="H268" i="14"/>
  <c r="I268" i="14"/>
  <c r="J268" i="14"/>
  <c r="K268" i="14"/>
  <c r="F258" i="14"/>
  <c r="L262" i="14" s="1"/>
  <c r="F259" i="14"/>
  <c r="G259" i="14" s="1"/>
  <c r="F260" i="14"/>
  <c r="G260" i="14" s="1"/>
  <c r="F261" i="14"/>
  <c r="F262" i="14"/>
  <c r="L267" i="14" s="1"/>
  <c r="F263" i="14"/>
  <c r="G263" i="14" s="1"/>
  <c r="F264" i="14"/>
  <c r="G264" i="14" s="1"/>
  <c r="F265" i="14"/>
  <c r="G265" i="14" s="1"/>
  <c r="F266" i="14"/>
  <c r="G266" i="14" s="1"/>
  <c r="F267" i="14"/>
  <c r="G267" i="14" s="1"/>
  <c r="F268" i="14"/>
  <c r="G261" i="14"/>
  <c r="G268" i="14"/>
  <c r="H258" i="12"/>
  <c r="I258" i="12"/>
  <c r="J258" i="12"/>
  <c r="K258" i="12"/>
  <c r="H259" i="12"/>
  <c r="I259" i="12"/>
  <c r="J259" i="12"/>
  <c r="K259" i="12"/>
  <c r="H260" i="12"/>
  <c r="I260" i="12"/>
  <c r="J260" i="12"/>
  <c r="K260" i="12"/>
  <c r="H261" i="12"/>
  <c r="I261" i="12"/>
  <c r="J261" i="12"/>
  <c r="K261" i="12"/>
  <c r="H262" i="12"/>
  <c r="I262" i="12"/>
  <c r="J262" i="12"/>
  <c r="K262" i="12"/>
  <c r="H263" i="12"/>
  <c r="I263" i="12"/>
  <c r="J263" i="12"/>
  <c r="K263" i="12"/>
  <c r="H264" i="12"/>
  <c r="I264" i="12"/>
  <c r="J264" i="12"/>
  <c r="K264" i="12"/>
  <c r="H265" i="12"/>
  <c r="I265" i="12"/>
  <c r="J265" i="12"/>
  <c r="K265" i="12"/>
  <c r="H266" i="12"/>
  <c r="I266" i="12"/>
  <c r="J266" i="12"/>
  <c r="K266" i="12"/>
  <c r="H267" i="12"/>
  <c r="I267" i="12"/>
  <c r="J267" i="12"/>
  <c r="K267" i="12"/>
  <c r="H268" i="12"/>
  <c r="I268" i="12"/>
  <c r="J268" i="12"/>
  <c r="K268" i="12"/>
  <c r="F258" i="12"/>
  <c r="G258" i="12" s="1"/>
  <c r="F259" i="12"/>
  <c r="G259" i="12" s="1"/>
  <c r="F260" i="12"/>
  <c r="G260" i="12" s="1"/>
  <c r="F261" i="12"/>
  <c r="F262" i="12"/>
  <c r="G262" i="12" s="1"/>
  <c r="F263" i="12"/>
  <c r="G263" i="12" s="1"/>
  <c r="F264" i="12"/>
  <c r="G264" i="12" s="1"/>
  <c r="F265" i="12"/>
  <c r="F266" i="12"/>
  <c r="G266" i="12" s="1"/>
  <c r="F267" i="12"/>
  <c r="G267" i="12" s="1"/>
  <c r="F268" i="12"/>
  <c r="G268" i="12" s="1"/>
  <c r="G261" i="12"/>
  <c r="G265" i="1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L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F258" i="2"/>
  <c r="G258" i="2" s="1"/>
  <c r="F259" i="2"/>
  <c r="G259" i="2" s="1"/>
  <c r="F260" i="2"/>
  <c r="L266" i="2" s="1"/>
  <c r="F261" i="2"/>
  <c r="G261" i="2" s="1"/>
  <c r="F262" i="2"/>
  <c r="G262" i="2" s="1"/>
  <c r="F263" i="2"/>
  <c r="G263" i="2" s="1"/>
  <c r="F264" i="2"/>
  <c r="F265" i="2"/>
  <c r="G265" i="2" s="1"/>
  <c r="F266" i="2"/>
  <c r="G266" i="2" s="1"/>
  <c r="F267" i="2"/>
  <c r="G267" i="2" s="1"/>
  <c r="F268" i="2"/>
  <c r="G260" i="2"/>
  <c r="G264" i="2"/>
  <c r="G268" i="2"/>
  <c r="J265" i="23" l="1"/>
  <c r="J263" i="23"/>
  <c r="J261" i="23"/>
  <c r="J259" i="23"/>
  <c r="J268" i="23"/>
  <c r="J264" i="23"/>
  <c r="J262" i="23"/>
  <c r="J260" i="23"/>
  <c r="J258" i="23"/>
  <c r="L268" i="19"/>
  <c r="L260" i="19"/>
  <c r="L263" i="19"/>
  <c r="L266" i="19"/>
  <c r="L258" i="19"/>
  <c r="L261" i="19"/>
  <c r="L264" i="19"/>
  <c r="L259" i="19"/>
  <c r="L262" i="19"/>
  <c r="L265" i="17"/>
  <c r="G264" i="17"/>
  <c r="L268" i="17"/>
  <c r="L260" i="17"/>
  <c r="L263" i="17"/>
  <c r="L266" i="17"/>
  <c r="L261" i="17"/>
  <c r="L258" i="17"/>
  <c r="G259" i="17"/>
  <c r="L264" i="17"/>
  <c r="L259" i="17"/>
  <c r="L265" i="16"/>
  <c r="L263" i="16"/>
  <c r="L268" i="16"/>
  <c r="G264" i="16"/>
  <c r="L266" i="16"/>
  <c r="L258" i="16"/>
  <c r="L261" i="16"/>
  <c r="L264" i="16"/>
  <c r="L262" i="16"/>
  <c r="L265" i="14"/>
  <c r="L268" i="14"/>
  <c r="L260" i="14"/>
  <c r="L263" i="14"/>
  <c r="L266" i="14"/>
  <c r="L258" i="14"/>
  <c r="L261" i="14"/>
  <c r="G262" i="14"/>
  <c r="G258" i="14"/>
  <c r="L264" i="14"/>
  <c r="L259" i="14"/>
  <c r="L265" i="12"/>
  <c r="L268" i="12"/>
  <c r="L260" i="12"/>
  <c r="L267" i="12"/>
  <c r="L263" i="12"/>
  <c r="L266" i="12"/>
  <c r="L258" i="12"/>
  <c r="L261" i="12"/>
  <c r="L264" i="12"/>
  <c r="L259" i="12"/>
  <c r="L262" i="12"/>
  <c r="L268" i="2"/>
  <c r="L260" i="2"/>
  <c r="L263" i="2"/>
  <c r="L258" i="2"/>
  <c r="L261" i="2"/>
  <c r="L264" i="2"/>
  <c r="L267" i="2"/>
  <c r="L259" i="2"/>
  <c r="L262" i="2"/>
  <c r="B256" i="24"/>
  <c r="I256" i="23"/>
  <c r="I257" i="23"/>
  <c r="H256" i="23"/>
  <c r="H257" i="23"/>
  <c r="G256" i="23"/>
  <c r="G257" i="23"/>
  <c r="E256" i="23"/>
  <c r="F256" i="23" s="1"/>
  <c r="E257" i="23"/>
  <c r="F257" i="23" s="1"/>
  <c r="B257" i="24" l="1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1" i="24"/>
  <c r="B230" i="24"/>
  <c r="B229" i="24"/>
  <c r="B228" i="24"/>
  <c r="B227" i="24"/>
  <c r="B226" i="24"/>
  <c r="B225" i="24"/>
  <c r="B224" i="24"/>
  <c r="B223" i="24"/>
  <c r="B221" i="24"/>
  <c r="B220" i="24"/>
  <c r="B219" i="24"/>
  <c r="B218" i="24"/>
  <c r="B217" i="24"/>
  <c r="B216" i="24"/>
  <c r="B215" i="24"/>
  <c r="B214" i="24"/>
  <c r="B213" i="24"/>
  <c r="B211" i="24"/>
  <c r="B210" i="24"/>
  <c r="B209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19" i="24"/>
  <c r="B118" i="24"/>
  <c r="B117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4" i="24"/>
  <c r="B62" i="24"/>
  <c r="B61" i="24"/>
  <c r="B60" i="24"/>
  <c r="B59" i="24"/>
  <c r="B58" i="24"/>
  <c r="B57" i="24"/>
  <c r="B55" i="24"/>
  <c r="B54" i="24"/>
  <c r="B52" i="24"/>
  <c r="B51" i="24"/>
  <c r="B50" i="24"/>
  <c r="B49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6" i="24"/>
  <c r="B25" i="24"/>
  <c r="B24" i="24"/>
  <c r="B23" i="24"/>
  <c r="B22" i="24"/>
  <c r="B21" i="24"/>
  <c r="B20" i="24"/>
  <c r="B18" i="24"/>
  <c r="B16" i="24"/>
  <c r="B15" i="24"/>
  <c r="B14" i="24"/>
  <c r="B13" i="24"/>
  <c r="B12" i="24"/>
  <c r="B11" i="24"/>
  <c r="B9" i="24"/>
  <c r="B7" i="24"/>
  <c r="B6" i="24"/>
  <c r="B5" i="24"/>
  <c r="B4" i="24"/>
  <c r="E26" i="24" l="1"/>
  <c r="E36" i="24"/>
  <c r="E37" i="24"/>
  <c r="E38" i="24"/>
  <c r="E39" i="24"/>
  <c r="E40" i="24"/>
  <c r="E41" i="24"/>
  <c r="E42" i="24"/>
  <c r="E43" i="24"/>
  <c r="E44" i="24"/>
  <c r="E45" i="24"/>
  <c r="E46" i="24"/>
  <c r="E47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92" i="24"/>
  <c r="E93" i="24"/>
  <c r="E94" i="24"/>
  <c r="E95" i="24"/>
  <c r="E96" i="24"/>
  <c r="E97" i="24"/>
  <c r="E98" i="24"/>
  <c r="E99" i="24"/>
  <c r="E100" i="24"/>
  <c r="E108" i="24"/>
  <c r="E109" i="24"/>
  <c r="E110" i="24"/>
  <c r="E111" i="24"/>
  <c r="E112" i="24"/>
  <c r="E113" i="24"/>
  <c r="E114" i="24"/>
  <c r="E115" i="24"/>
  <c r="E127" i="24"/>
  <c r="E128" i="24"/>
  <c r="E129" i="24"/>
  <c r="E130" i="24"/>
  <c r="E131" i="24"/>
  <c r="E132" i="24"/>
  <c r="E133" i="24"/>
  <c r="E134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64" i="24"/>
  <c r="E165" i="24"/>
  <c r="E166" i="24"/>
  <c r="E167" i="24"/>
  <c r="E168" i="24"/>
  <c r="E169" i="24"/>
  <c r="E170" i="24"/>
  <c r="E171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19" i="24"/>
  <c r="E220" i="24"/>
  <c r="E221" i="24"/>
  <c r="E229" i="24"/>
  <c r="E230" i="24"/>
  <c r="E231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J257" i="23" s="1"/>
  <c r="E252" i="23"/>
  <c r="F252" i="23" s="1"/>
  <c r="E253" i="23"/>
  <c r="F253" i="23" s="1"/>
  <c r="E254" i="23"/>
  <c r="F254" i="23" s="1"/>
  <c r="E255" i="23"/>
  <c r="F255" i="23" s="1"/>
  <c r="F32" i="21"/>
  <c r="G32" i="21" s="1"/>
  <c r="F48" i="21"/>
  <c r="F49" i="21"/>
  <c r="F50" i="21"/>
  <c r="G50" i="21" s="1"/>
  <c r="F51" i="21"/>
  <c r="F52" i="21"/>
  <c r="G52" i="21" s="1"/>
  <c r="F53" i="21"/>
  <c r="F54" i="21"/>
  <c r="G54" i="21" s="1"/>
  <c r="F55" i="21"/>
  <c r="G55" i="21" s="1"/>
  <c r="F56" i="21"/>
  <c r="F57" i="21"/>
  <c r="F58" i="21"/>
  <c r="G58" i="21" s="1"/>
  <c r="F59" i="21"/>
  <c r="F60" i="21"/>
  <c r="F61" i="21"/>
  <c r="F62" i="21"/>
  <c r="F63" i="21"/>
  <c r="F64" i="21"/>
  <c r="F65" i="21"/>
  <c r="B65" i="24" s="1"/>
  <c r="E70" i="24" s="1"/>
  <c r="F66" i="21"/>
  <c r="G66" i="21" s="1"/>
  <c r="F67" i="21"/>
  <c r="F68" i="21"/>
  <c r="G68" i="21" s="1"/>
  <c r="F69" i="21"/>
  <c r="G69" i="21" s="1"/>
  <c r="F70" i="21"/>
  <c r="G70" i="21" s="1"/>
  <c r="F71" i="21"/>
  <c r="G71" i="21" s="1"/>
  <c r="F72" i="21"/>
  <c r="F73" i="21"/>
  <c r="F74" i="21"/>
  <c r="G74" i="21" s="1"/>
  <c r="F75" i="21"/>
  <c r="F76" i="21"/>
  <c r="G76" i="21" s="1"/>
  <c r="F77" i="21"/>
  <c r="G77" i="21" s="1"/>
  <c r="F78" i="21"/>
  <c r="G78" i="21" s="1"/>
  <c r="F79" i="21"/>
  <c r="G79" i="21" s="1"/>
  <c r="F80" i="21"/>
  <c r="F81" i="21"/>
  <c r="F82" i="21"/>
  <c r="G82" i="21" s="1"/>
  <c r="F83" i="21"/>
  <c r="F84" i="21"/>
  <c r="F85" i="21"/>
  <c r="F86" i="21"/>
  <c r="G86" i="21" s="1"/>
  <c r="F87" i="21"/>
  <c r="G87" i="21" s="1"/>
  <c r="F88" i="21"/>
  <c r="F89" i="21"/>
  <c r="F90" i="21"/>
  <c r="G90" i="21" s="1"/>
  <c r="F91" i="21"/>
  <c r="F92" i="21"/>
  <c r="F93" i="21"/>
  <c r="G93" i="21" s="1"/>
  <c r="F94" i="21"/>
  <c r="G94" i="21" s="1"/>
  <c r="F95" i="21"/>
  <c r="G95" i="21" s="1"/>
  <c r="F96" i="21"/>
  <c r="F97" i="21"/>
  <c r="F98" i="21"/>
  <c r="F99" i="21"/>
  <c r="F100" i="21"/>
  <c r="G100" i="21" s="1"/>
  <c r="F101" i="21"/>
  <c r="F102" i="21"/>
  <c r="G102" i="21" s="1"/>
  <c r="F103" i="21"/>
  <c r="G103" i="21" s="1"/>
  <c r="F104" i="21"/>
  <c r="F105" i="21"/>
  <c r="F106" i="21"/>
  <c r="G106" i="21" s="1"/>
  <c r="F107" i="21"/>
  <c r="F108" i="21"/>
  <c r="F109" i="21"/>
  <c r="G109" i="21" s="1"/>
  <c r="F110" i="21"/>
  <c r="G110" i="21" s="1"/>
  <c r="F111" i="21"/>
  <c r="G111" i="21" s="1"/>
  <c r="F112" i="21"/>
  <c r="F113" i="21"/>
  <c r="F114" i="21"/>
  <c r="G114" i="21" s="1"/>
  <c r="F115" i="21"/>
  <c r="F116" i="21"/>
  <c r="F117" i="21"/>
  <c r="G117" i="21" s="1"/>
  <c r="F118" i="21"/>
  <c r="G118" i="21" s="1"/>
  <c r="F119" i="21"/>
  <c r="G119" i="21" s="1"/>
  <c r="F120" i="21"/>
  <c r="F121" i="21"/>
  <c r="F122" i="21"/>
  <c r="G122" i="21" s="1"/>
  <c r="F123" i="21"/>
  <c r="F124" i="21"/>
  <c r="G124" i="21" s="1"/>
  <c r="F125" i="21"/>
  <c r="G125" i="21" s="1"/>
  <c r="F126" i="21"/>
  <c r="G126" i="21" s="1"/>
  <c r="F127" i="21"/>
  <c r="G127" i="21" s="1"/>
  <c r="F128" i="21"/>
  <c r="F129" i="21"/>
  <c r="F130" i="21"/>
  <c r="G130" i="21" s="1"/>
  <c r="F131" i="21"/>
  <c r="F132" i="21"/>
  <c r="F133" i="21"/>
  <c r="G133" i="21" s="1"/>
  <c r="F134" i="21"/>
  <c r="G134" i="21" s="1"/>
  <c r="F135" i="21"/>
  <c r="F136" i="21"/>
  <c r="F137" i="21"/>
  <c r="F138" i="21"/>
  <c r="G138" i="21" s="1"/>
  <c r="F139" i="21"/>
  <c r="F140" i="21"/>
  <c r="G140" i="21" s="1"/>
  <c r="F141" i="21"/>
  <c r="G141" i="21" s="1"/>
  <c r="F142" i="21"/>
  <c r="G142" i="21" s="1"/>
  <c r="F143" i="21"/>
  <c r="G143" i="21" s="1"/>
  <c r="F144" i="21"/>
  <c r="F145" i="21"/>
  <c r="F146" i="21"/>
  <c r="G146" i="21" s="1"/>
  <c r="F147" i="21"/>
  <c r="F148" i="21"/>
  <c r="F149" i="21"/>
  <c r="F150" i="21"/>
  <c r="G150" i="21" s="1"/>
  <c r="F151" i="21"/>
  <c r="G151" i="21" s="1"/>
  <c r="F152" i="21"/>
  <c r="G152" i="21" s="1"/>
  <c r="F153" i="21"/>
  <c r="F154" i="21"/>
  <c r="G154" i="21" s="1"/>
  <c r="F155" i="21"/>
  <c r="F156" i="21"/>
  <c r="G156" i="21" s="1"/>
  <c r="F157" i="21"/>
  <c r="F158" i="21"/>
  <c r="G158" i="21" s="1"/>
  <c r="F159" i="21"/>
  <c r="G159" i="21" s="1"/>
  <c r="F160" i="21"/>
  <c r="G160" i="21" s="1"/>
  <c r="F161" i="21"/>
  <c r="F162" i="21"/>
  <c r="G162" i="21" s="1"/>
  <c r="F163" i="21"/>
  <c r="F164" i="21"/>
  <c r="F165" i="21"/>
  <c r="G165" i="21" s="1"/>
  <c r="F166" i="21"/>
  <c r="G166" i="21" s="1"/>
  <c r="F167" i="21"/>
  <c r="G167" i="21" s="1"/>
  <c r="F168" i="21"/>
  <c r="F169" i="21"/>
  <c r="F170" i="21"/>
  <c r="G170" i="21" s="1"/>
  <c r="F171" i="21"/>
  <c r="F172" i="21"/>
  <c r="F173" i="21"/>
  <c r="G173" i="21" s="1"/>
  <c r="F174" i="21"/>
  <c r="G174" i="21" s="1"/>
  <c r="F175" i="21"/>
  <c r="G175" i="21" s="1"/>
  <c r="F176" i="21"/>
  <c r="F177" i="21"/>
  <c r="F178" i="21"/>
  <c r="F179" i="21"/>
  <c r="F180" i="21"/>
  <c r="F181" i="21"/>
  <c r="G181" i="21" s="1"/>
  <c r="F182" i="21"/>
  <c r="G182" i="21" s="1"/>
  <c r="F183" i="21"/>
  <c r="G183" i="21" s="1"/>
  <c r="F184" i="21"/>
  <c r="F185" i="21"/>
  <c r="F186" i="21"/>
  <c r="G186" i="21" s="1"/>
  <c r="F187" i="21"/>
  <c r="F188" i="21"/>
  <c r="F189" i="21"/>
  <c r="G189" i="21" s="1"/>
  <c r="F190" i="21"/>
  <c r="G190" i="21" s="1"/>
  <c r="F191" i="21"/>
  <c r="G191" i="21" s="1"/>
  <c r="F192" i="21"/>
  <c r="F193" i="21"/>
  <c r="G193" i="21" s="1"/>
  <c r="F194" i="21"/>
  <c r="G194" i="21" s="1"/>
  <c r="F195" i="21"/>
  <c r="F196" i="21"/>
  <c r="G196" i="21" s="1"/>
  <c r="F197" i="21"/>
  <c r="F198" i="21"/>
  <c r="G198" i="21" s="1"/>
  <c r="F199" i="21"/>
  <c r="G199" i="21" s="1"/>
  <c r="F200" i="21"/>
  <c r="F201" i="21"/>
  <c r="G201" i="21" s="1"/>
  <c r="F202" i="21"/>
  <c r="G202" i="21" s="1"/>
  <c r="F203" i="21"/>
  <c r="F204" i="21"/>
  <c r="G204" i="21" s="1"/>
  <c r="F205" i="21"/>
  <c r="G205" i="21" s="1"/>
  <c r="F206" i="21"/>
  <c r="G206" i="21" s="1"/>
  <c r="F207" i="21"/>
  <c r="G207" i="21" s="1"/>
  <c r="F208" i="21"/>
  <c r="F209" i="21"/>
  <c r="F210" i="21"/>
  <c r="G210" i="21" s="1"/>
  <c r="F211" i="21"/>
  <c r="F212" i="21"/>
  <c r="F213" i="21"/>
  <c r="G213" i="21" s="1"/>
  <c r="F214" i="21"/>
  <c r="G214" i="21" s="1"/>
  <c r="F215" i="21"/>
  <c r="G215" i="21" s="1"/>
  <c r="F216" i="21"/>
  <c r="G216" i="21" s="1"/>
  <c r="F217" i="21"/>
  <c r="F218" i="21"/>
  <c r="G218" i="21" s="1"/>
  <c r="F219" i="21"/>
  <c r="F220" i="21"/>
  <c r="G220" i="21" s="1"/>
  <c r="F221" i="21"/>
  <c r="F222" i="21"/>
  <c r="G222" i="21" s="1"/>
  <c r="F223" i="21"/>
  <c r="G223" i="21" s="1"/>
  <c r="F224" i="21"/>
  <c r="G224" i="21" s="1"/>
  <c r="F225" i="21"/>
  <c r="F226" i="21"/>
  <c r="G226" i="21" s="1"/>
  <c r="F227" i="21"/>
  <c r="F228" i="21"/>
  <c r="G228" i="21" s="1"/>
  <c r="F229" i="21"/>
  <c r="G229" i="21" s="1"/>
  <c r="F230" i="21"/>
  <c r="G230" i="21" s="1"/>
  <c r="F231" i="21"/>
  <c r="G231" i="21" s="1"/>
  <c r="F232" i="21"/>
  <c r="G232" i="21" s="1"/>
  <c r="F233" i="21"/>
  <c r="B233" i="24" s="1"/>
  <c r="E239" i="24" s="1"/>
  <c r="F234" i="21"/>
  <c r="G234" i="21" s="1"/>
  <c r="F235" i="21"/>
  <c r="F236" i="21"/>
  <c r="F237" i="21"/>
  <c r="G237" i="21" s="1"/>
  <c r="F238" i="21"/>
  <c r="G238" i="21" s="1"/>
  <c r="F239" i="21"/>
  <c r="G239" i="21" s="1"/>
  <c r="F240" i="21"/>
  <c r="F241" i="21"/>
  <c r="F33" i="21"/>
  <c r="G33" i="21" s="1"/>
  <c r="F34" i="21"/>
  <c r="F35" i="21"/>
  <c r="F36" i="21"/>
  <c r="G36" i="21" s="1"/>
  <c r="F37" i="21"/>
  <c r="G37" i="21" s="1"/>
  <c r="F38" i="21"/>
  <c r="G38" i="21" s="1"/>
  <c r="F39" i="21"/>
  <c r="G39" i="21" s="1"/>
  <c r="F40" i="21"/>
  <c r="F41" i="21"/>
  <c r="G41" i="21" s="1"/>
  <c r="F42" i="21"/>
  <c r="F43" i="21"/>
  <c r="F44" i="21"/>
  <c r="G44" i="21" s="1"/>
  <c r="F45" i="21"/>
  <c r="G45" i="21" s="1"/>
  <c r="F46" i="21"/>
  <c r="F47" i="21"/>
  <c r="G47" i="21" s="1"/>
  <c r="F2" i="21"/>
  <c r="B2" i="24" s="1"/>
  <c r="F3" i="21"/>
  <c r="B3" i="24" s="1"/>
  <c r="F4" i="21"/>
  <c r="F5" i="21"/>
  <c r="F6" i="21"/>
  <c r="G6" i="21" s="1"/>
  <c r="F7" i="21"/>
  <c r="G7" i="21" s="1"/>
  <c r="F8" i="21"/>
  <c r="F9" i="21"/>
  <c r="F10" i="21"/>
  <c r="B10" i="24" s="1"/>
  <c r="E15" i="24" s="1"/>
  <c r="F11" i="21"/>
  <c r="L17" i="21" s="1"/>
  <c r="F12" i="21"/>
  <c r="F13" i="21"/>
  <c r="F14" i="21"/>
  <c r="G14" i="21" s="1"/>
  <c r="F15" i="21"/>
  <c r="G15" i="21" s="1"/>
  <c r="F16" i="21"/>
  <c r="G16" i="21" s="1"/>
  <c r="F17" i="21"/>
  <c r="B17" i="24" s="1"/>
  <c r="E17" i="24" s="1"/>
  <c r="F18" i="21"/>
  <c r="G18" i="21" s="1"/>
  <c r="F19" i="21"/>
  <c r="B19" i="24" s="1"/>
  <c r="E25" i="24" s="1"/>
  <c r="F20" i="21"/>
  <c r="F21" i="21"/>
  <c r="F22" i="21"/>
  <c r="G22" i="21" s="1"/>
  <c r="F23" i="21"/>
  <c r="G23" i="21" s="1"/>
  <c r="F24" i="21"/>
  <c r="G24" i="21" s="1"/>
  <c r="F26" i="21"/>
  <c r="G26" i="21" s="1"/>
  <c r="F27" i="21"/>
  <c r="B27" i="24" s="1"/>
  <c r="F28" i="21"/>
  <c r="B28" i="24" s="1"/>
  <c r="F29" i="21"/>
  <c r="B29" i="24" s="1"/>
  <c r="E35" i="24" s="1"/>
  <c r="F30" i="21"/>
  <c r="F31" i="21"/>
  <c r="G31" i="21" s="1"/>
  <c r="F25" i="21"/>
  <c r="G25" i="21" s="1"/>
  <c r="G40" i="21"/>
  <c r="G48" i="21"/>
  <c r="G56" i="21"/>
  <c r="G64" i="21"/>
  <c r="G72" i="21"/>
  <c r="G80" i="21"/>
  <c r="G96" i="21"/>
  <c r="G104" i="21"/>
  <c r="G112" i="21"/>
  <c r="G128" i="21"/>
  <c r="G136" i="21"/>
  <c r="G144" i="21"/>
  <c r="G168" i="21"/>
  <c r="G176" i="21"/>
  <c r="G184" i="21"/>
  <c r="G192" i="21"/>
  <c r="G200" i="21"/>
  <c r="G208" i="21"/>
  <c r="G240" i="21"/>
  <c r="G10" i="21"/>
  <c r="G34" i="21"/>
  <c r="G42" i="21"/>
  <c r="G98" i="21"/>
  <c r="G178" i="21"/>
  <c r="G9" i="21"/>
  <c r="G17" i="21"/>
  <c r="G49" i="21"/>
  <c r="G57" i="21"/>
  <c r="G65" i="21"/>
  <c r="G73" i="21"/>
  <c r="G81" i="21"/>
  <c r="G89" i="21"/>
  <c r="G97" i="21"/>
  <c r="G105" i="21"/>
  <c r="G113" i="21"/>
  <c r="G121" i="21"/>
  <c r="G129" i="21"/>
  <c r="G137" i="21"/>
  <c r="G145" i="21"/>
  <c r="G153" i="21"/>
  <c r="G161" i="21"/>
  <c r="G169" i="21"/>
  <c r="G177" i="21"/>
  <c r="G185" i="21"/>
  <c r="G209" i="21"/>
  <c r="G217" i="21"/>
  <c r="G225" i="21"/>
  <c r="G233" i="21"/>
  <c r="G241" i="21"/>
  <c r="G4" i="21"/>
  <c r="G5" i="21"/>
  <c r="G12" i="21"/>
  <c r="G13" i="21"/>
  <c r="G20" i="21"/>
  <c r="G21" i="21"/>
  <c r="G27" i="21"/>
  <c r="G29" i="21"/>
  <c r="G30" i="21"/>
  <c r="G51" i="21"/>
  <c r="G59" i="21"/>
  <c r="G62" i="21"/>
  <c r="G67" i="21"/>
  <c r="G75" i="21"/>
  <c r="G83" i="21"/>
  <c r="G88" i="21"/>
  <c r="G91" i="21"/>
  <c r="G92" i="21"/>
  <c r="G99" i="21"/>
  <c r="G107" i="21"/>
  <c r="G115" i="21"/>
  <c r="G120" i="21"/>
  <c r="G123" i="21"/>
  <c r="G131" i="21"/>
  <c r="G139" i="21"/>
  <c r="G147" i="21"/>
  <c r="G155" i="21"/>
  <c r="G163" i="21"/>
  <c r="G164" i="21"/>
  <c r="G171" i="21"/>
  <c r="G179" i="21"/>
  <c r="G187" i="21"/>
  <c r="G195" i="21"/>
  <c r="G203" i="21"/>
  <c r="G211" i="21"/>
  <c r="G219" i="21"/>
  <c r="G227" i="21"/>
  <c r="G235" i="21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G3" i="20" s="1"/>
  <c r="F4" i="20"/>
  <c r="F5" i="20"/>
  <c r="G5" i="20" s="1"/>
  <c r="F6" i="20"/>
  <c r="G6" i="20" s="1"/>
  <c r="F7" i="20"/>
  <c r="G7" i="20" s="1"/>
  <c r="F8" i="20"/>
  <c r="G8" i="20" s="1"/>
  <c r="F9" i="20"/>
  <c r="G9" i="20" s="1"/>
  <c r="F10" i="20"/>
  <c r="F11" i="20"/>
  <c r="G11" i="20" s="1"/>
  <c r="F12" i="20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F19" i="20"/>
  <c r="F20" i="20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F27" i="20"/>
  <c r="F28" i="20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F35" i="20"/>
  <c r="G35" i="20" s="1"/>
  <c r="F36" i="20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F43" i="20"/>
  <c r="G43" i="20" s="1"/>
  <c r="F44" i="20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F51" i="20"/>
  <c r="F52" i="20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F59" i="20"/>
  <c r="F60" i="20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F67" i="20"/>
  <c r="G67" i="20" s="1"/>
  <c r="F68" i="20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F75" i="20"/>
  <c r="G75" i="20" s="1"/>
  <c r="F76" i="20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F83" i="20"/>
  <c r="F84" i="20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F91" i="20"/>
  <c r="F92" i="20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F99" i="20"/>
  <c r="G99" i="20" s="1"/>
  <c r="F100" i="20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F107" i="20"/>
  <c r="G107" i="20" s="1"/>
  <c r="F108" i="20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F115" i="20"/>
  <c r="F116" i="20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F123" i="20"/>
  <c r="F124" i="20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F131" i="20"/>
  <c r="G131" i="20" s="1"/>
  <c r="F132" i="20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F139" i="20"/>
  <c r="G139" i="20" s="1"/>
  <c r="F140" i="20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F147" i="20"/>
  <c r="F148" i="20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F155" i="20"/>
  <c r="F156" i="20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F163" i="20"/>
  <c r="G163" i="20" s="1"/>
  <c r="F164" i="20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F171" i="20"/>
  <c r="G171" i="20" s="1"/>
  <c r="F172" i="20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F179" i="20"/>
  <c r="F180" i="20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F187" i="20"/>
  <c r="F188" i="20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F195" i="20"/>
  <c r="G195" i="20" s="1"/>
  <c r="F196" i="20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F203" i="20"/>
  <c r="G203" i="20" s="1"/>
  <c r="F204" i="20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F211" i="20"/>
  <c r="F212" i="20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F219" i="20"/>
  <c r="F220" i="20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F227" i="20"/>
  <c r="G227" i="20" s="1"/>
  <c r="F228" i="20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F235" i="20"/>
  <c r="G235" i="20" s="1"/>
  <c r="F236" i="20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F243" i="20"/>
  <c r="F244" i="20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F251" i="20"/>
  <c r="F252" i="20"/>
  <c r="G252" i="20" s="1"/>
  <c r="F253" i="20"/>
  <c r="G253" i="20" s="1"/>
  <c r="F254" i="20"/>
  <c r="G254" i="20" s="1"/>
  <c r="F255" i="20"/>
  <c r="G255" i="20" s="1"/>
  <c r="F256" i="20"/>
  <c r="G256" i="20" s="1"/>
  <c r="F257" i="20"/>
  <c r="G257" i="20" s="1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G10" i="19" s="1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G18" i="19" s="1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G26" i="19" s="1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G34" i="19" s="1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G42" i="19" s="1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G50" i="19" s="1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G58" i="19" s="1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G66" i="19" s="1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G74" i="19" s="1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G82" i="19" s="1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G90" i="19" s="1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G98" i="19" s="1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G106" i="19" s="1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G114" i="19" s="1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G122" i="19" s="1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G130" i="19" s="1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G138" i="19" s="1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G146" i="19" s="1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G154" i="19" s="1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G162" i="19" s="1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G170" i="19" s="1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G178" i="19" s="1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G186" i="19" s="1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G194" i="19" s="1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G202" i="19" s="1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G210" i="19" s="1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G218" i="19" s="1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G226" i="19" s="1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G234" i="19" s="1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G242" i="19" s="1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G250" i="19" s="1"/>
  <c r="F251" i="19"/>
  <c r="G251" i="19" s="1"/>
  <c r="F252" i="19"/>
  <c r="G252" i="19" s="1"/>
  <c r="F253" i="19"/>
  <c r="G253" i="19" s="1"/>
  <c r="F254" i="19"/>
  <c r="G254" i="19" s="1"/>
  <c r="F255" i="19"/>
  <c r="G255" i="19" s="1"/>
  <c r="F256" i="19"/>
  <c r="G256" i="19" s="1"/>
  <c r="F257" i="19"/>
  <c r="G257" i="19" s="1"/>
  <c r="F2" i="18"/>
  <c r="G2" i="18" s="1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G10" i="18" s="1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G18" i="18" s="1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G26" i="18" s="1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G34" i="18" s="1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G42" i="18" s="1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G50" i="18" s="1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G58" i="18" s="1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G66" i="18" s="1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G74" i="18" s="1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G82" i="18" s="1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G90" i="18" s="1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G98" i="18" s="1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G106" i="18" s="1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G114" i="18" s="1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G122" i="18" s="1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G130" i="18" s="1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G138" i="18" s="1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G146" i="18" s="1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G154" i="18" s="1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G162" i="18" s="1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G170" i="18" s="1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G178" i="18" s="1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G186" i="18" s="1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G194" i="18" s="1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G202" i="18" s="1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G210" i="18" s="1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G218" i="18" s="1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G226" i="18" s="1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G234" i="18" s="1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G242" i="18" s="1"/>
  <c r="F243" i="18"/>
  <c r="G243" i="18" s="1"/>
  <c r="F244" i="18"/>
  <c r="G244" i="18" s="1"/>
  <c r="F245" i="18"/>
  <c r="G245" i="18" s="1"/>
  <c r="F246" i="18"/>
  <c r="G246" i="18" s="1"/>
  <c r="F247" i="18"/>
  <c r="G247" i="18" s="1"/>
  <c r="F248" i="18"/>
  <c r="G248" i="18" s="1"/>
  <c r="F249" i="18"/>
  <c r="G249" i="18" s="1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G252" i="17" s="1"/>
  <c r="F253" i="17"/>
  <c r="G253" i="17" s="1"/>
  <c r="F254" i="17"/>
  <c r="G254" i="17" s="1"/>
  <c r="F255" i="17"/>
  <c r="G255" i="17" s="1"/>
  <c r="F256" i="17"/>
  <c r="G256" i="17" s="1"/>
  <c r="F257" i="17"/>
  <c r="G257" i="17" s="1"/>
  <c r="F257" i="15"/>
  <c r="G257" i="15" s="1"/>
  <c r="F256" i="15"/>
  <c r="G256" i="15" s="1"/>
  <c r="F255" i="15"/>
  <c r="G255" i="15" s="1"/>
  <c r="F254" i="15"/>
  <c r="G254" i="15" s="1"/>
  <c r="F253" i="15"/>
  <c r="G253" i="15" s="1"/>
  <c r="F252" i="15"/>
  <c r="G252" i="15" s="1"/>
  <c r="F251" i="15"/>
  <c r="G251" i="15" s="1"/>
  <c r="F250" i="15"/>
  <c r="G250" i="15" s="1"/>
  <c r="F249" i="15"/>
  <c r="G249" i="15" s="1"/>
  <c r="F248" i="15"/>
  <c r="G248" i="15" s="1"/>
  <c r="F247" i="15"/>
  <c r="G247" i="15" s="1"/>
  <c r="F246" i="15"/>
  <c r="G246" i="15" s="1"/>
  <c r="F245" i="15"/>
  <c r="G245" i="15" s="1"/>
  <c r="F244" i="15"/>
  <c r="G244" i="15" s="1"/>
  <c r="F243" i="15"/>
  <c r="G243" i="15" s="1"/>
  <c r="F242" i="15"/>
  <c r="G242" i="15" s="1"/>
  <c r="F241" i="15"/>
  <c r="G241" i="15" s="1"/>
  <c r="F240" i="15"/>
  <c r="G240" i="15" s="1"/>
  <c r="F239" i="15"/>
  <c r="G239" i="15" s="1"/>
  <c r="F238" i="15"/>
  <c r="G238" i="15" s="1"/>
  <c r="F237" i="15"/>
  <c r="G237" i="15" s="1"/>
  <c r="F236" i="15"/>
  <c r="G236" i="15" s="1"/>
  <c r="F235" i="15"/>
  <c r="G235" i="15" s="1"/>
  <c r="F234" i="15"/>
  <c r="G234" i="15" s="1"/>
  <c r="F233" i="15"/>
  <c r="G233" i="15" s="1"/>
  <c r="F232" i="15"/>
  <c r="G232" i="15" s="1"/>
  <c r="F231" i="15"/>
  <c r="G231" i="15" s="1"/>
  <c r="F230" i="15"/>
  <c r="G230" i="15" s="1"/>
  <c r="F229" i="15"/>
  <c r="G229" i="15" s="1"/>
  <c r="F228" i="15"/>
  <c r="G228" i="15" s="1"/>
  <c r="F227" i="15"/>
  <c r="G227" i="15" s="1"/>
  <c r="F226" i="15"/>
  <c r="G226" i="15" s="1"/>
  <c r="F225" i="15"/>
  <c r="G225" i="15" s="1"/>
  <c r="F224" i="15"/>
  <c r="G224" i="15" s="1"/>
  <c r="F223" i="15"/>
  <c r="G223" i="15" s="1"/>
  <c r="F222" i="15"/>
  <c r="G222" i="15" s="1"/>
  <c r="F221" i="15"/>
  <c r="G221" i="15" s="1"/>
  <c r="F220" i="15"/>
  <c r="G220" i="15" s="1"/>
  <c r="F219" i="15"/>
  <c r="G219" i="15" s="1"/>
  <c r="F218" i="15"/>
  <c r="G218" i="15" s="1"/>
  <c r="F217" i="15"/>
  <c r="G217" i="15" s="1"/>
  <c r="F216" i="15"/>
  <c r="G216" i="15" s="1"/>
  <c r="F215" i="15"/>
  <c r="G215" i="15" s="1"/>
  <c r="F214" i="15"/>
  <c r="G214" i="15" s="1"/>
  <c r="F213" i="15"/>
  <c r="G213" i="15" s="1"/>
  <c r="F212" i="15"/>
  <c r="G212" i="15" s="1"/>
  <c r="F211" i="15"/>
  <c r="G211" i="15" s="1"/>
  <c r="F210" i="15"/>
  <c r="G210" i="15" s="1"/>
  <c r="F209" i="15"/>
  <c r="G209" i="15" s="1"/>
  <c r="F208" i="15"/>
  <c r="G208" i="15" s="1"/>
  <c r="F207" i="15"/>
  <c r="G207" i="15" s="1"/>
  <c r="F206" i="15"/>
  <c r="G206" i="15" s="1"/>
  <c r="F205" i="15"/>
  <c r="G205" i="15" s="1"/>
  <c r="F204" i="15"/>
  <c r="G204" i="15" s="1"/>
  <c r="F203" i="15"/>
  <c r="G203" i="15" s="1"/>
  <c r="F202" i="15"/>
  <c r="G202" i="15" s="1"/>
  <c r="F201" i="15"/>
  <c r="G201" i="15" s="1"/>
  <c r="F200" i="15"/>
  <c r="G200" i="15" s="1"/>
  <c r="F199" i="15"/>
  <c r="G199" i="15" s="1"/>
  <c r="F198" i="15"/>
  <c r="G198" i="15" s="1"/>
  <c r="F197" i="15"/>
  <c r="G197" i="15" s="1"/>
  <c r="F196" i="15"/>
  <c r="G196" i="15" s="1"/>
  <c r="F195" i="15"/>
  <c r="G195" i="15" s="1"/>
  <c r="F194" i="15"/>
  <c r="G194" i="15" s="1"/>
  <c r="F193" i="15"/>
  <c r="G193" i="15" s="1"/>
  <c r="F192" i="15"/>
  <c r="G192" i="15" s="1"/>
  <c r="F191" i="15"/>
  <c r="G191" i="15" s="1"/>
  <c r="F190" i="15"/>
  <c r="G190" i="15" s="1"/>
  <c r="F189" i="15"/>
  <c r="G189" i="15" s="1"/>
  <c r="F188" i="15"/>
  <c r="G188" i="15" s="1"/>
  <c r="F187" i="15"/>
  <c r="G187" i="15" s="1"/>
  <c r="F186" i="15"/>
  <c r="G186" i="15" s="1"/>
  <c r="F185" i="15"/>
  <c r="G185" i="15" s="1"/>
  <c r="F184" i="15"/>
  <c r="G184" i="15" s="1"/>
  <c r="F183" i="15"/>
  <c r="G183" i="15" s="1"/>
  <c r="F182" i="15"/>
  <c r="G182" i="15" s="1"/>
  <c r="F181" i="15"/>
  <c r="G181" i="15" s="1"/>
  <c r="F180" i="15"/>
  <c r="G180" i="15" s="1"/>
  <c r="F179" i="15"/>
  <c r="G179" i="15" s="1"/>
  <c r="F178" i="15"/>
  <c r="G178" i="15" s="1"/>
  <c r="F177" i="15"/>
  <c r="G177" i="15" s="1"/>
  <c r="F176" i="15"/>
  <c r="G176" i="15" s="1"/>
  <c r="F175" i="15"/>
  <c r="G175" i="15" s="1"/>
  <c r="F174" i="15"/>
  <c r="G174" i="15" s="1"/>
  <c r="F173" i="15"/>
  <c r="G173" i="15" s="1"/>
  <c r="F172" i="15"/>
  <c r="G172" i="15" s="1"/>
  <c r="F171" i="15"/>
  <c r="G171" i="15" s="1"/>
  <c r="F170" i="15"/>
  <c r="G170" i="15" s="1"/>
  <c r="F169" i="15"/>
  <c r="G169" i="15" s="1"/>
  <c r="F168" i="15"/>
  <c r="G168" i="15" s="1"/>
  <c r="F167" i="15"/>
  <c r="G167" i="15" s="1"/>
  <c r="F166" i="15"/>
  <c r="G166" i="15" s="1"/>
  <c r="F165" i="15"/>
  <c r="G165" i="15" s="1"/>
  <c r="F164" i="15"/>
  <c r="G164" i="15" s="1"/>
  <c r="F163" i="15"/>
  <c r="G163" i="15" s="1"/>
  <c r="F162" i="15"/>
  <c r="G162" i="15" s="1"/>
  <c r="F161" i="15"/>
  <c r="G161" i="15" s="1"/>
  <c r="F160" i="15"/>
  <c r="G160" i="15" s="1"/>
  <c r="F159" i="15"/>
  <c r="G159" i="15" s="1"/>
  <c r="F158" i="15"/>
  <c r="G158" i="15" s="1"/>
  <c r="F157" i="15"/>
  <c r="G157" i="15" s="1"/>
  <c r="F156" i="15"/>
  <c r="G156" i="15" s="1"/>
  <c r="F155" i="15"/>
  <c r="G155" i="15" s="1"/>
  <c r="F154" i="15"/>
  <c r="G154" i="15" s="1"/>
  <c r="F153" i="15"/>
  <c r="G153" i="15" s="1"/>
  <c r="F152" i="15"/>
  <c r="G152" i="15" s="1"/>
  <c r="F151" i="15"/>
  <c r="G151" i="15" s="1"/>
  <c r="F150" i="15"/>
  <c r="G150" i="15" s="1"/>
  <c r="F149" i="15"/>
  <c r="G149" i="15" s="1"/>
  <c r="F148" i="15"/>
  <c r="G148" i="15" s="1"/>
  <c r="F147" i="15"/>
  <c r="G147" i="15" s="1"/>
  <c r="F146" i="15"/>
  <c r="G146" i="15" s="1"/>
  <c r="F145" i="15"/>
  <c r="G145" i="15" s="1"/>
  <c r="F144" i="15"/>
  <c r="G144" i="15" s="1"/>
  <c r="F143" i="15"/>
  <c r="G143" i="15" s="1"/>
  <c r="F142" i="15"/>
  <c r="G142" i="15" s="1"/>
  <c r="F141" i="15"/>
  <c r="G141" i="15" s="1"/>
  <c r="F140" i="15"/>
  <c r="G140" i="15" s="1"/>
  <c r="F139" i="15"/>
  <c r="G139" i="15" s="1"/>
  <c r="F138" i="15"/>
  <c r="G138" i="15" s="1"/>
  <c r="F137" i="15"/>
  <c r="G137" i="15" s="1"/>
  <c r="F136" i="15"/>
  <c r="G136" i="15" s="1"/>
  <c r="F135" i="15"/>
  <c r="G135" i="15" s="1"/>
  <c r="F134" i="15"/>
  <c r="G134" i="15" s="1"/>
  <c r="F133" i="15"/>
  <c r="G133" i="15" s="1"/>
  <c r="F132" i="15"/>
  <c r="G132" i="15" s="1"/>
  <c r="F131" i="15"/>
  <c r="G131" i="15" s="1"/>
  <c r="F130" i="15"/>
  <c r="G130" i="15" s="1"/>
  <c r="F129" i="15"/>
  <c r="G129" i="15" s="1"/>
  <c r="F128" i="15"/>
  <c r="G128" i="15" s="1"/>
  <c r="F127" i="15"/>
  <c r="G127" i="15" s="1"/>
  <c r="F126" i="15"/>
  <c r="G126" i="15" s="1"/>
  <c r="F125" i="15"/>
  <c r="G125" i="15" s="1"/>
  <c r="F124" i="15"/>
  <c r="G124" i="15" s="1"/>
  <c r="F123" i="15"/>
  <c r="G123" i="15" s="1"/>
  <c r="F122" i="15"/>
  <c r="G122" i="15" s="1"/>
  <c r="F121" i="15"/>
  <c r="G121" i="15" s="1"/>
  <c r="F120" i="15"/>
  <c r="G120" i="15" s="1"/>
  <c r="F119" i="15"/>
  <c r="G119" i="15" s="1"/>
  <c r="F118" i="15"/>
  <c r="G118" i="15" s="1"/>
  <c r="F117" i="15"/>
  <c r="G117" i="15" s="1"/>
  <c r="F116" i="15"/>
  <c r="G116" i="15" s="1"/>
  <c r="F115" i="15"/>
  <c r="G115" i="15" s="1"/>
  <c r="F114" i="15"/>
  <c r="G114" i="15" s="1"/>
  <c r="F113" i="15"/>
  <c r="G113" i="15" s="1"/>
  <c r="F112" i="15"/>
  <c r="G112" i="15" s="1"/>
  <c r="F111" i="15"/>
  <c r="G111" i="15" s="1"/>
  <c r="F110" i="15"/>
  <c r="G110" i="15" s="1"/>
  <c r="F109" i="15"/>
  <c r="G109" i="15" s="1"/>
  <c r="F108" i="15"/>
  <c r="G108" i="15" s="1"/>
  <c r="F107" i="15"/>
  <c r="G107" i="15" s="1"/>
  <c r="F106" i="15"/>
  <c r="G106" i="15" s="1"/>
  <c r="F105" i="15"/>
  <c r="G105" i="15" s="1"/>
  <c r="F104" i="15"/>
  <c r="G104" i="15" s="1"/>
  <c r="F103" i="15"/>
  <c r="G103" i="15" s="1"/>
  <c r="F102" i="15"/>
  <c r="G102" i="15" s="1"/>
  <c r="F101" i="15"/>
  <c r="G101" i="15" s="1"/>
  <c r="F100" i="15"/>
  <c r="G100" i="15" s="1"/>
  <c r="F99" i="15"/>
  <c r="G99" i="15" s="1"/>
  <c r="F98" i="15"/>
  <c r="G98" i="15" s="1"/>
  <c r="F97" i="15"/>
  <c r="G97" i="15" s="1"/>
  <c r="F96" i="15"/>
  <c r="G96" i="15" s="1"/>
  <c r="F95" i="15"/>
  <c r="G95" i="15" s="1"/>
  <c r="F94" i="15"/>
  <c r="G94" i="15" s="1"/>
  <c r="F93" i="15"/>
  <c r="G93" i="15" s="1"/>
  <c r="F92" i="15"/>
  <c r="G92" i="15" s="1"/>
  <c r="F91" i="15"/>
  <c r="G91" i="15" s="1"/>
  <c r="F90" i="15"/>
  <c r="G90" i="15" s="1"/>
  <c r="F89" i="15"/>
  <c r="G89" i="15" s="1"/>
  <c r="F88" i="15"/>
  <c r="G88" i="15" s="1"/>
  <c r="F87" i="15"/>
  <c r="G87" i="15" s="1"/>
  <c r="F86" i="15"/>
  <c r="G86" i="15" s="1"/>
  <c r="F85" i="15"/>
  <c r="G85" i="15" s="1"/>
  <c r="F84" i="15"/>
  <c r="G84" i="15" s="1"/>
  <c r="F83" i="15"/>
  <c r="G83" i="15" s="1"/>
  <c r="F82" i="15"/>
  <c r="G82" i="15" s="1"/>
  <c r="F81" i="15"/>
  <c r="G81" i="15" s="1"/>
  <c r="F80" i="15"/>
  <c r="G80" i="15" s="1"/>
  <c r="F79" i="15"/>
  <c r="G79" i="15" s="1"/>
  <c r="F78" i="15"/>
  <c r="G78" i="15" s="1"/>
  <c r="F77" i="15"/>
  <c r="G77" i="15" s="1"/>
  <c r="F76" i="15"/>
  <c r="G76" i="15" s="1"/>
  <c r="F75" i="15"/>
  <c r="G75" i="15" s="1"/>
  <c r="F74" i="15"/>
  <c r="G74" i="15" s="1"/>
  <c r="F73" i="15"/>
  <c r="G73" i="15" s="1"/>
  <c r="F72" i="15"/>
  <c r="G72" i="15" s="1"/>
  <c r="F71" i="15"/>
  <c r="G71" i="15" s="1"/>
  <c r="F70" i="15"/>
  <c r="G70" i="15" s="1"/>
  <c r="F69" i="15"/>
  <c r="G69" i="15" s="1"/>
  <c r="F68" i="15"/>
  <c r="G68" i="15" s="1"/>
  <c r="F67" i="15"/>
  <c r="G67" i="15" s="1"/>
  <c r="F66" i="15"/>
  <c r="G66" i="15" s="1"/>
  <c r="F65" i="15"/>
  <c r="G65" i="15" s="1"/>
  <c r="F64" i="15"/>
  <c r="G64" i="15" s="1"/>
  <c r="F63" i="15"/>
  <c r="G63" i="15" s="1"/>
  <c r="F62" i="15"/>
  <c r="G62" i="15" s="1"/>
  <c r="F61" i="15"/>
  <c r="G61" i="15" s="1"/>
  <c r="F60" i="15"/>
  <c r="G60" i="15" s="1"/>
  <c r="F59" i="15"/>
  <c r="G59" i="15" s="1"/>
  <c r="F58" i="15"/>
  <c r="G58" i="15" s="1"/>
  <c r="F57" i="15"/>
  <c r="G57" i="15" s="1"/>
  <c r="F56" i="15"/>
  <c r="G56" i="15" s="1"/>
  <c r="F55" i="15"/>
  <c r="G55" i="15" s="1"/>
  <c r="F54" i="15"/>
  <c r="G54" i="15" s="1"/>
  <c r="F53" i="15"/>
  <c r="G53" i="15" s="1"/>
  <c r="F52" i="15"/>
  <c r="G52" i="15" s="1"/>
  <c r="F51" i="15"/>
  <c r="G51" i="15" s="1"/>
  <c r="F50" i="15"/>
  <c r="G50" i="15" s="1"/>
  <c r="F49" i="15"/>
  <c r="G49" i="15" s="1"/>
  <c r="F48" i="15"/>
  <c r="G48" i="15" s="1"/>
  <c r="F47" i="15"/>
  <c r="G47" i="15" s="1"/>
  <c r="F46" i="15"/>
  <c r="G46" i="15" s="1"/>
  <c r="F45" i="15"/>
  <c r="G45" i="15" s="1"/>
  <c r="F44" i="15"/>
  <c r="G44" i="15" s="1"/>
  <c r="F43" i="15"/>
  <c r="G43" i="15" s="1"/>
  <c r="F42" i="15"/>
  <c r="G42" i="15" s="1"/>
  <c r="F41" i="15"/>
  <c r="G41" i="15" s="1"/>
  <c r="F40" i="15"/>
  <c r="G40" i="15" s="1"/>
  <c r="F39" i="15"/>
  <c r="G39" i="15" s="1"/>
  <c r="F38" i="15"/>
  <c r="G38" i="15" s="1"/>
  <c r="F37" i="15"/>
  <c r="G37" i="15" s="1"/>
  <c r="F36" i="15"/>
  <c r="G36" i="15" s="1"/>
  <c r="F35" i="15"/>
  <c r="G35" i="15" s="1"/>
  <c r="F34" i="15"/>
  <c r="G34" i="15" s="1"/>
  <c r="F33" i="15"/>
  <c r="G33" i="15" s="1"/>
  <c r="F32" i="15"/>
  <c r="G32" i="15" s="1"/>
  <c r="F31" i="15"/>
  <c r="G31" i="15" s="1"/>
  <c r="F30" i="15"/>
  <c r="G30" i="15" s="1"/>
  <c r="F29" i="15"/>
  <c r="G29" i="15" s="1"/>
  <c r="F28" i="15"/>
  <c r="G28" i="15" s="1"/>
  <c r="F27" i="15"/>
  <c r="G27" i="15" s="1"/>
  <c r="F26" i="15"/>
  <c r="G26" i="15" s="1"/>
  <c r="F25" i="15"/>
  <c r="G25" i="15" s="1"/>
  <c r="F24" i="15"/>
  <c r="G24" i="15" s="1"/>
  <c r="F23" i="15"/>
  <c r="G23" i="15" s="1"/>
  <c r="F22" i="15"/>
  <c r="G22" i="15" s="1"/>
  <c r="F21" i="15"/>
  <c r="G21" i="15" s="1"/>
  <c r="F20" i="15"/>
  <c r="G20" i="15" s="1"/>
  <c r="F19" i="15"/>
  <c r="G19" i="15" s="1"/>
  <c r="F18" i="15"/>
  <c r="G18" i="15" s="1"/>
  <c r="F17" i="15"/>
  <c r="G17" i="15" s="1"/>
  <c r="F16" i="15"/>
  <c r="G16" i="15" s="1"/>
  <c r="F15" i="15"/>
  <c r="G15" i="15" s="1"/>
  <c r="F14" i="15"/>
  <c r="G14" i="15" s="1"/>
  <c r="F13" i="15"/>
  <c r="G13" i="15" s="1"/>
  <c r="F12" i="15"/>
  <c r="G12" i="15" s="1"/>
  <c r="F11" i="15"/>
  <c r="G11" i="15" s="1"/>
  <c r="F10" i="15"/>
  <c r="G10" i="15" s="1"/>
  <c r="F9" i="15"/>
  <c r="G9" i="15" s="1"/>
  <c r="F8" i="15"/>
  <c r="G8" i="15" s="1"/>
  <c r="F7" i="15"/>
  <c r="G7" i="15" s="1"/>
  <c r="F6" i="15"/>
  <c r="G6" i="15" s="1"/>
  <c r="F5" i="15"/>
  <c r="G5" i="15" s="1"/>
  <c r="F4" i="15"/>
  <c r="G4" i="15" s="1"/>
  <c r="F3" i="15"/>
  <c r="G3" i="15" s="1"/>
  <c r="F2" i="15"/>
  <c r="G2" i="15" s="1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L8" i="14" s="1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G33" i="12" s="1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G252" i="12" s="1"/>
  <c r="F253" i="12"/>
  <c r="G253" i="12" s="1"/>
  <c r="F254" i="12"/>
  <c r="G254" i="12" s="1"/>
  <c r="F255" i="12"/>
  <c r="F256" i="12"/>
  <c r="G256" i="12" s="1"/>
  <c r="F257" i="12"/>
  <c r="G257" i="12" s="1"/>
  <c r="F2" i="2"/>
  <c r="F2" i="12"/>
  <c r="G2" i="12" s="1"/>
  <c r="F4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E34" i="24" l="1"/>
  <c r="J256" i="23"/>
  <c r="G28" i="21"/>
  <c r="E33" i="24"/>
  <c r="L15" i="21"/>
  <c r="L14" i="21"/>
  <c r="L52" i="21"/>
  <c r="G19" i="21"/>
  <c r="L227" i="21"/>
  <c r="L203" i="21"/>
  <c r="L155" i="21"/>
  <c r="L67" i="21"/>
  <c r="L27" i="21"/>
  <c r="L19" i="21"/>
  <c r="L11" i="21"/>
  <c r="G11" i="21"/>
  <c r="G101" i="21"/>
  <c r="B101" i="24"/>
  <c r="L91" i="21"/>
  <c r="B85" i="24"/>
  <c r="E91" i="24" s="1"/>
  <c r="L16" i="21"/>
  <c r="G3" i="21"/>
  <c r="L49" i="21"/>
  <c r="L41" i="21"/>
  <c r="G212" i="21"/>
  <c r="B212" i="24"/>
  <c r="L194" i="21"/>
  <c r="L186" i="21"/>
  <c r="G172" i="21"/>
  <c r="B172" i="24"/>
  <c r="L170" i="21"/>
  <c r="L154" i="21"/>
  <c r="L138" i="21"/>
  <c r="G116" i="21"/>
  <c r="B116" i="24"/>
  <c r="L114" i="21"/>
  <c r="L98" i="21"/>
  <c r="G84" i="21"/>
  <c r="B84" i="24"/>
  <c r="L66" i="21"/>
  <c r="L31" i="21"/>
  <c r="L23" i="21"/>
  <c r="E32" i="24"/>
  <c r="E24" i="24"/>
  <c r="E16" i="24"/>
  <c r="L24" i="21"/>
  <c r="G2" i="21"/>
  <c r="L241" i="21"/>
  <c r="L233" i="21"/>
  <c r="L225" i="21"/>
  <c r="L217" i="21"/>
  <c r="L209" i="21"/>
  <c r="L201" i="21"/>
  <c r="L193" i="21"/>
  <c r="L185" i="21"/>
  <c r="L177" i="21"/>
  <c r="L169" i="21"/>
  <c r="L161" i="21"/>
  <c r="L153" i="21"/>
  <c r="L145" i="21"/>
  <c r="L137" i="21"/>
  <c r="L129" i="21"/>
  <c r="L121" i="21"/>
  <c r="L113" i="21"/>
  <c r="L105" i="21"/>
  <c r="L97" i="21"/>
  <c r="L89" i="21"/>
  <c r="L81" i="21"/>
  <c r="L73" i="21"/>
  <c r="L65" i="21"/>
  <c r="L57" i="21"/>
  <c r="L30" i="21"/>
  <c r="L22" i="21"/>
  <c r="E71" i="24"/>
  <c r="E31" i="24"/>
  <c r="E23" i="24"/>
  <c r="L32" i="21"/>
  <c r="G46" i="21"/>
  <c r="L29" i="21"/>
  <c r="L21" i="21"/>
  <c r="L13" i="21"/>
  <c r="E30" i="24"/>
  <c r="E22" i="24"/>
  <c r="G157" i="21"/>
  <c r="B157" i="24"/>
  <c r="G53" i="21"/>
  <c r="B53" i="24"/>
  <c r="L46" i="21"/>
  <c r="L28" i="21"/>
  <c r="L20" i="21"/>
  <c r="L12" i="21"/>
  <c r="E29" i="24"/>
  <c r="E21" i="24"/>
  <c r="L238" i="21"/>
  <c r="B232" i="24"/>
  <c r="L230" i="21"/>
  <c r="L222" i="21"/>
  <c r="L214" i="21"/>
  <c r="B208" i="24"/>
  <c r="L206" i="21"/>
  <c r="L198" i="21"/>
  <c r="L190" i="21"/>
  <c r="L182" i="21"/>
  <c r="L174" i="21"/>
  <c r="L166" i="21"/>
  <c r="L158" i="21"/>
  <c r="L150" i="21"/>
  <c r="L142" i="21"/>
  <c r="L134" i="21"/>
  <c r="L126" i="21"/>
  <c r="B120" i="24"/>
  <c r="L118" i="21"/>
  <c r="L110" i="21"/>
  <c r="L102" i="21"/>
  <c r="L94" i="21"/>
  <c r="L86" i="21"/>
  <c r="L78" i="21"/>
  <c r="L70" i="21"/>
  <c r="L62" i="21"/>
  <c r="B56" i="24"/>
  <c r="L54" i="21"/>
  <c r="B48" i="24"/>
  <c r="E28" i="24"/>
  <c r="E20" i="24"/>
  <c r="G8" i="21"/>
  <c r="B8" i="24"/>
  <c r="L44" i="21"/>
  <c r="G135" i="21"/>
  <c r="B135" i="24"/>
  <c r="G63" i="21"/>
  <c r="B63" i="24"/>
  <c r="L26" i="21"/>
  <c r="L18" i="21"/>
  <c r="L10" i="21"/>
  <c r="E27" i="24"/>
  <c r="E19" i="24"/>
  <c r="G197" i="21"/>
  <c r="L228" i="21"/>
  <c r="B222" i="24"/>
  <c r="L68" i="21"/>
  <c r="L8" i="21"/>
  <c r="L25" i="21"/>
  <c r="L9" i="21"/>
  <c r="E18" i="24"/>
  <c r="L250" i="20"/>
  <c r="L242" i="20"/>
  <c r="L234" i="20"/>
  <c r="L226" i="20"/>
  <c r="L218" i="20"/>
  <c r="L210" i="20"/>
  <c r="L202" i="20"/>
  <c r="L194" i="20"/>
  <c r="L186" i="20"/>
  <c r="L178" i="20"/>
  <c r="L170" i="20"/>
  <c r="L162" i="20"/>
  <c r="L154" i="20"/>
  <c r="L146" i="20"/>
  <c r="L138" i="20"/>
  <c r="L130" i="20"/>
  <c r="L122" i="20"/>
  <c r="L114" i="20"/>
  <c r="L106" i="20"/>
  <c r="L98" i="20"/>
  <c r="L90" i="20"/>
  <c r="L82" i="20"/>
  <c r="L74" i="20"/>
  <c r="L66" i="20"/>
  <c r="L58" i="20"/>
  <c r="L50" i="20"/>
  <c r="L42" i="20"/>
  <c r="L34" i="20"/>
  <c r="L26" i="20"/>
  <c r="L18" i="20"/>
  <c r="L10" i="20"/>
  <c r="L257" i="20"/>
  <c r="L249" i="20"/>
  <c r="L241" i="20"/>
  <c r="L233" i="20"/>
  <c r="L225" i="20"/>
  <c r="L217" i="20"/>
  <c r="L209" i="20"/>
  <c r="L201" i="20"/>
  <c r="L193" i="20"/>
  <c r="L185" i="20"/>
  <c r="L177" i="20"/>
  <c r="L169" i="20"/>
  <c r="L161" i="20"/>
  <c r="L153" i="20"/>
  <c r="L145" i="20"/>
  <c r="L137" i="20"/>
  <c r="L129" i="20"/>
  <c r="L121" i="20"/>
  <c r="L113" i="20"/>
  <c r="L105" i="20"/>
  <c r="L97" i="20"/>
  <c r="L89" i="20"/>
  <c r="L81" i="20"/>
  <c r="L73" i="20"/>
  <c r="L65" i="20"/>
  <c r="L57" i="20"/>
  <c r="L49" i="20"/>
  <c r="L41" i="20"/>
  <c r="L33" i="20"/>
  <c r="L25" i="20"/>
  <c r="L17" i="20"/>
  <c r="L9" i="20"/>
  <c r="L256" i="20"/>
  <c r="L248" i="20"/>
  <c r="L240" i="20"/>
  <c r="L232" i="20"/>
  <c r="L224" i="20"/>
  <c r="L216" i="20"/>
  <c r="L208" i="20"/>
  <c r="L200" i="20"/>
  <c r="L192" i="20"/>
  <c r="L184" i="20"/>
  <c r="L176" i="20"/>
  <c r="L168" i="20"/>
  <c r="L160" i="20"/>
  <c r="L152" i="20"/>
  <c r="L144" i="20"/>
  <c r="L136" i="20"/>
  <c r="L128" i="20"/>
  <c r="L120" i="20"/>
  <c r="L112" i="20"/>
  <c r="L104" i="20"/>
  <c r="L96" i="20"/>
  <c r="L88" i="20"/>
  <c r="L80" i="20"/>
  <c r="L72" i="20"/>
  <c r="L64" i="20"/>
  <c r="L56" i="20"/>
  <c r="L48" i="20"/>
  <c r="L40" i="20"/>
  <c r="L32" i="20"/>
  <c r="L24" i="20"/>
  <c r="L16" i="20"/>
  <c r="L8" i="20"/>
  <c r="G251" i="20"/>
  <c r="G219" i="20"/>
  <c r="G187" i="20"/>
  <c r="G155" i="20"/>
  <c r="G123" i="20"/>
  <c r="G91" i="20"/>
  <c r="G59" i="20"/>
  <c r="G27" i="20"/>
  <c r="G243" i="20"/>
  <c r="G211" i="20"/>
  <c r="G179" i="20"/>
  <c r="G147" i="20"/>
  <c r="G115" i="20"/>
  <c r="G83" i="20"/>
  <c r="G51" i="20"/>
  <c r="G19" i="20"/>
  <c r="L206" i="20"/>
  <c r="L158" i="20"/>
  <c r="L62" i="20"/>
  <c r="L255" i="20"/>
  <c r="L247" i="20"/>
  <c r="L239" i="20"/>
  <c r="L231" i="20"/>
  <c r="L223" i="20"/>
  <c r="L215" i="20"/>
  <c r="L207" i="20"/>
  <c r="L199" i="20"/>
  <c r="L191" i="20"/>
  <c r="L183" i="20"/>
  <c r="L175" i="20"/>
  <c r="L167" i="20"/>
  <c r="L159" i="20"/>
  <c r="L151" i="20"/>
  <c r="L143" i="20"/>
  <c r="L135" i="20"/>
  <c r="L127" i="20"/>
  <c r="L119" i="20"/>
  <c r="L111" i="20"/>
  <c r="L103" i="20"/>
  <c r="L95" i="20"/>
  <c r="L87" i="20"/>
  <c r="L79" i="20"/>
  <c r="L71" i="20"/>
  <c r="L63" i="20"/>
  <c r="L55" i="20"/>
  <c r="L47" i="20"/>
  <c r="L39" i="20"/>
  <c r="L31" i="20"/>
  <c r="L23" i="20"/>
  <c r="L15" i="20"/>
  <c r="G244" i="20"/>
  <c r="G236" i="20"/>
  <c r="G228" i="20"/>
  <c r="G220" i="20"/>
  <c r="G212" i="20"/>
  <c r="G204" i="20"/>
  <c r="G196" i="20"/>
  <c r="G188" i="20"/>
  <c r="G180" i="20"/>
  <c r="G172" i="20"/>
  <c r="G164" i="20"/>
  <c r="G156" i="20"/>
  <c r="G148" i="20"/>
  <c r="G140" i="20"/>
  <c r="G132" i="20"/>
  <c r="G124" i="20"/>
  <c r="G116" i="20"/>
  <c r="G108" i="20"/>
  <c r="G100" i="20"/>
  <c r="G92" i="20"/>
  <c r="G84" i="20"/>
  <c r="G76" i="20"/>
  <c r="G68" i="20"/>
  <c r="G60" i="20"/>
  <c r="G52" i="20"/>
  <c r="G44" i="20"/>
  <c r="G36" i="20"/>
  <c r="G28" i="20"/>
  <c r="G20" i="20"/>
  <c r="G12" i="20"/>
  <c r="G4" i="20"/>
  <c r="L238" i="20"/>
  <c r="L78" i="20"/>
  <c r="L214" i="20"/>
  <c r="L126" i="20"/>
  <c r="L14" i="20"/>
  <c r="L253" i="20"/>
  <c r="L245" i="20"/>
  <c r="L237" i="20"/>
  <c r="L229" i="20"/>
  <c r="L221" i="20"/>
  <c r="L213" i="20"/>
  <c r="L205" i="20"/>
  <c r="L197" i="20"/>
  <c r="L189" i="20"/>
  <c r="L181" i="20"/>
  <c r="L173" i="20"/>
  <c r="L165" i="20"/>
  <c r="L157" i="20"/>
  <c r="L149" i="20"/>
  <c r="L141" i="20"/>
  <c r="L133" i="20"/>
  <c r="L125" i="20"/>
  <c r="L117" i="20"/>
  <c r="L109" i="20"/>
  <c r="L101" i="20"/>
  <c r="L93" i="20"/>
  <c r="L85" i="20"/>
  <c r="L77" i="20"/>
  <c r="L69" i="20"/>
  <c r="L61" i="20"/>
  <c r="L53" i="20"/>
  <c r="L45" i="20"/>
  <c r="L37" i="20"/>
  <c r="L29" i="20"/>
  <c r="L21" i="20"/>
  <c r="L13" i="20"/>
  <c r="G250" i="20"/>
  <c r="G242" i="20"/>
  <c r="G234" i="20"/>
  <c r="G226" i="20"/>
  <c r="G218" i="20"/>
  <c r="G210" i="20"/>
  <c r="G202" i="20"/>
  <c r="G194" i="20"/>
  <c r="G186" i="20"/>
  <c r="G178" i="20"/>
  <c r="G170" i="20"/>
  <c r="G162" i="20"/>
  <c r="G154" i="20"/>
  <c r="G146" i="20"/>
  <c r="G138" i="20"/>
  <c r="G130" i="20"/>
  <c r="G122" i="20"/>
  <c r="G114" i="20"/>
  <c r="G106" i="20"/>
  <c r="G98" i="20"/>
  <c r="G90" i="20"/>
  <c r="G82" i="20"/>
  <c r="G74" i="20"/>
  <c r="G66" i="20"/>
  <c r="G58" i="20"/>
  <c r="G50" i="20"/>
  <c r="G42" i="20"/>
  <c r="G34" i="20"/>
  <c r="G26" i="20"/>
  <c r="G18" i="20"/>
  <c r="G10" i="20"/>
  <c r="G2" i="20"/>
  <c r="L198" i="20"/>
  <c r="L150" i="20"/>
  <c r="L118" i="20"/>
  <c r="L70" i="20"/>
  <c r="L30" i="20"/>
  <c r="L252" i="20"/>
  <c r="L244" i="20"/>
  <c r="L236" i="20"/>
  <c r="L228" i="20"/>
  <c r="L220" i="20"/>
  <c r="L212" i="20"/>
  <c r="L204" i="20"/>
  <c r="L196" i="20"/>
  <c r="L188" i="20"/>
  <c r="L180" i="20"/>
  <c r="L172" i="20"/>
  <c r="L164" i="20"/>
  <c r="L156" i="20"/>
  <c r="L148" i="20"/>
  <c r="L140" i="20"/>
  <c r="L132" i="20"/>
  <c r="L124" i="20"/>
  <c r="L116" i="20"/>
  <c r="L108" i="20"/>
  <c r="L100" i="20"/>
  <c r="L92" i="20"/>
  <c r="L84" i="20"/>
  <c r="L76" i="20"/>
  <c r="L68" i="20"/>
  <c r="L60" i="20"/>
  <c r="L52" i="20"/>
  <c r="L44" i="20"/>
  <c r="L36" i="20"/>
  <c r="L28" i="20"/>
  <c r="L20" i="20"/>
  <c r="L12" i="20"/>
  <c r="L222" i="20"/>
  <c r="L174" i="20"/>
  <c r="L110" i="20"/>
  <c r="L46" i="20"/>
  <c r="L251" i="20"/>
  <c r="L243" i="20"/>
  <c r="L235" i="20"/>
  <c r="L227" i="20"/>
  <c r="L219" i="20"/>
  <c r="L211" i="20"/>
  <c r="L203" i="20"/>
  <c r="L195" i="20"/>
  <c r="L187" i="20"/>
  <c r="L179" i="20"/>
  <c r="L171" i="20"/>
  <c r="L163" i="20"/>
  <c r="L155" i="20"/>
  <c r="L147" i="20"/>
  <c r="L139" i="20"/>
  <c r="L131" i="20"/>
  <c r="L123" i="20"/>
  <c r="L115" i="20"/>
  <c r="L107" i="20"/>
  <c r="L99" i="20"/>
  <c r="L91" i="20"/>
  <c r="L83" i="20"/>
  <c r="L75" i="20"/>
  <c r="L67" i="20"/>
  <c r="L59" i="20"/>
  <c r="L51" i="20"/>
  <c r="L43" i="20"/>
  <c r="L35" i="20"/>
  <c r="L27" i="20"/>
  <c r="L19" i="20"/>
  <c r="L11" i="20"/>
  <c r="L246" i="20"/>
  <c r="L190" i="20"/>
  <c r="L142" i="20"/>
  <c r="L94" i="20"/>
  <c r="L54" i="20"/>
  <c r="L254" i="20"/>
  <c r="L182" i="20"/>
  <c r="L134" i="20"/>
  <c r="L86" i="20"/>
  <c r="L22" i="20"/>
  <c r="L230" i="20"/>
  <c r="L166" i="20"/>
  <c r="L102" i="20"/>
  <c r="L38" i="20"/>
  <c r="N26" i="15"/>
  <c r="G255" i="2"/>
  <c r="G247" i="2"/>
  <c r="G239" i="2"/>
  <c r="G231" i="2"/>
  <c r="G223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7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G253" i="2"/>
  <c r="G245" i="2"/>
  <c r="G237" i="2"/>
  <c r="G229" i="2"/>
  <c r="G221" i="2"/>
  <c r="G213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3" i="2"/>
  <c r="G5" i="2"/>
  <c r="G252" i="2"/>
  <c r="G244" i="2"/>
  <c r="G236" i="2"/>
  <c r="G228" i="2"/>
  <c r="G220" i="2"/>
  <c r="G212" i="2"/>
  <c r="G204" i="2"/>
  <c r="G196" i="2"/>
  <c r="G188" i="2"/>
  <c r="G180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60" i="2"/>
  <c r="G52" i="2"/>
  <c r="G44" i="2"/>
  <c r="G36" i="2"/>
  <c r="G28" i="2"/>
  <c r="G20" i="2"/>
  <c r="G12" i="2"/>
  <c r="G3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4" i="2"/>
  <c r="G250" i="2"/>
  <c r="G242" i="2"/>
  <c r="G234" i="2"/>
  <c r="G226" i="2"/>
  <c r="G218" i="2"/>
  <c r="G210" i="2"/>
  <c r="G202" i="2"/>
  <c r="G194" i="2"/>
  <c r="G186" i="2"/>
  <c r="G178" i="2"/>
  <c r="G170" i="2"/>
  <c r="G162" i="2"/>
  <c r="G154" i="2"/>
  <c r="G146" i="2"/>
  <c r="G138" i="2"/>
  <c r="G130" i="2"/>
  <c r="G122" i="2"/>
  <c r="G114" i="2"/>
  <c r="G106" i="2"/>
  <c r="G98" i="2"/>
  <c r="G90" i="2"/>
  <c r="G82" i="2"/>
  <c r="G74" i="2"/>
  <c r="G66" i="2"/>
  <c r="G58" i="2"/>
  <c r="G50" i="2"/>
  <c r="G42" i="2"/>
  <c r="G34" i="2"/>
  <c r="G26" i="2"/>
  <c r="G18" i="2"/>
  <c r="G10" i="2"/>
  <c r="G257" i="2"/>
  <c r="G249" i="2"/>
  <c r="G241" i="2"/>
  <c r="G233" i="2"/>
  <c r="G225" i="2"/>
  <c r="G217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2" i="2"/>
  <c r="G256" i="2"/>
  <c r="G248" i="2"/>
  <c r="G240" i="2"/>
  <c r="G232" i="2"/>
  <c r="G224" i="2"/>
  <c r="G216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F251" i="23"/>
  <c r="F250" i="23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L255" i="12"/>
  <c r="G255" i="12"/>
  <c r="G2" i="14"/>
  <c r="N26" i="14" s="1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N26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G252" i="16" s="1"/>
  <c r="F253" i="16"/>
  <c r="G253" i="16" s="1"/>
  <c r="F254" i="16"/>
  <c r="G254" i="16" s="1"/>
  <c r="F255" i="16"/>
  <c r="G255" i="16" s="1"/>
  <c r="F256" i="16"/>
  <c r="G256" i="16" s="1"/>
  <c r="F257" i="16"/>
  <c r="G257" i="16" s="1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L28" i="23" l="1"/>
  <c r="E10" i="24"/>
  <c r="E11" i="24"/>
  <c r="E12" i="24"/>
  <c r="E13" i="24"/>
  <c r="E14" i="24"/>
  <c r="N26" i="21" a="1"/>
  <c r="N26" i="21" s="1"/>
  <c r="E225" i="24"/>
  <c r="E226" i="24"/>
  <c r="E227" i="24"/>
  <c r="E228" i="24"/>
  <c r="E222" i="24"/>
  <c r="E223" i="24"/>
  <c r="E224" i="24"/>
  <c r="E65" i="24"/>
  <c r="E66" i="24"/>
  <c r="E67" i="24"/>
  <c r="E68" i="24"/>
  <c r="E69" i="24"/>
  <c r="E63" i="24"/>
  <c r="E64" i="24"/>
  <c r="E209" i="24"/>
  <c r="E210" i="24"/>
  <c r="E211" i="24"/>
  <c r="E212" i="24"/>
  <c r="E213" i="24"/>
  <c r="E214" i="24"/>
  <c r="E208" i="24"/>
  <c r="E121" i="24"/>
  <c r="E122" i="24"/>
  <c r="E116" i="24"/>
  <c r="E117" i="24"/>
  <c r="E118" i="24"/>
  <c r="E119" i="24"/>
  <c r="E120" i="24"/>
  <c r="E49" i="24"/>
  <c r="E50" i="24"/>
  <c r="E51" i="24"/>
  <c r="E52" i="24"/>
  <c r="E53" i="24"/>
  <c r="E54" i="24"/>
  <c r="E48" i="24"/>
  <c r="E217" i="24"/>
  <c r="E218" i="24"/>
  <c r="E215" i="24"/>
  <c r="E216" i="24"/>
  <c r="E105" i="24"/>
  <c r="E106" i="24"/>
  <c r="E107" i="24"/>
  <c r="E101" i="24"/>
  <c r="E102" i="24"/>
  <c r="E103" i="24"/>
  <c r="E104" i="24"/>
  <c r="E177" i="24"/>
  <c r="E178" i="24"/>
  <c r="E172" i="24"/>
  <c r="E173" i="24"/>
  <c r="E174" i="24"/>
  <c r="E175" i="24"/>
  <c r="E176" i="24"/>
  <c r="E137" i="24"/>
  <c r="E138" i="24"/>
  <c r="E139" i="24"/>
  <c r="E140" i="24"/>
  <c r="E141" i="24"/>
  <c r="E135" i="24"/>
  <c r="E136" i="24"/>
  <c r="E161" i="24"/>
  <c r="E162" i="24"/>
  <c r="E163" i="24"/>
  <c r="E157" i="24"/>
  <c r="E158" i="24"/>
  <c r="E159" i="24"/>
  <c r="E160" i="24"/>
  <c r="E60" i="24"/>
  <c r="E61" i="24"/>
  <c r="E62" i="24"/>
  <c r="E9" i="24"/>
  <c r="E123" i="24"/>
  <c r="E124" i="24"/>
  <c r="E125" i="24"/>
  <c r="E126" i="24"/>
  <c r="E233" i="24"/>
  <c r="E234" i="24"/>
  <c r="E235" i="24"/>
  <c r="E236" i="24"/>
  <c r="E237" i="24"/>
  <c r="E238" i="24"/>
  <c r="E232" i="24"/>
  <c r="E57" i="24"/>
  <c r="E58" i="24"/>
  <c r="E59" i="24"/>
  <c r="E55" i="24"/>
  <c r="E56" i="24"/>
  <c r="E89" i="24"/>
  <c r="E90" i="24"/>
  <c r="E84" i="24"/>
  <c r="E85" i="24"/>
  <c r="E86" i="24"/>
  <c r="E87" i="24"/>
  <c r="E88" i="24"/>
  <c r="E8" i="24"/>
  <c r="N26" i="20"/>
  <c r="N24" i="17"/>
  <c r="C217" i="24"/>
  <c r="D217" i="24" s="1"/>
  <c r="C121" i="24"/>
  <c r="D121" i="24" s="1"/>
  <c r="C26" i="24"/>
  <c r="D26" i="24" s="1"/>
  <c r="C25" i="24"/>
  <c r="C185" i="24"/>
  <c r="C89" i="24"/>
  <c r="D89" i="24" s="1"/>
  <c r="C153" i="24"/>
  <c r="C57" i="24"/>
  <c r="C16" i="24"/>
  <c r="C48" i="24"/>
  <c r="D48" i="24" s="1"/>
  <c r="C80" i="24"/>
  <c r="D80" i="24" s="1"/>
  <c r="C112" i="24"/>
  <c r="D112" i="24" s="1"/>
  <c r="C144" i="24"/>
  <c r="D144" i="24" s="1"/>
  <c r="C176" i="24"/>
  <c r="D176" i="24" s="1"/>
  <c r="C208" i="24"/>
  <c r="C240" i="24"/>
  <c r="D240" i="24" s="1"/>
  <c r="C9" i="24"/>
  <c r="D9" i="24" s="1"/>
  <c r="C41" i="24"/>
  <c r="D41" i="24" s="1"/>
  <c r="C73" i="24"/>
  <c r="C105" i="24"/>
  <c r="D105" i="24" s="1"/>
  <c r="C137" i="24"/>
  <c r="D137" i="24" s="1"/>
  <c r="C169" i="24"/>
  <c r="D169" i="24" s="1"/>
  <c r="C201" i="24"/>
  <c r="D201" i="24" s="1"/>
  <c r="C233" i="24"/>
  <c r="D233" i="24" s="1"/>
  <c r="C10" i="24"/>
  <c r="D10" i="24" s="1"/>
  <c r="C42" i="24"/>
  <c r="D42" i="24" s="1"/>
  <c r="C74" i="24"/>
  <c r="D74" i="24" s="1"/>
  <c r="C106" i="24"/>
  <c r="D106" i="24" s="1"/>
  <c r="C138" i="24"/>
  <c r="C170" i="24"/>
  <c r="D170" i="24" s="1"/>
  <c r="C202" i="24"/>
  <c r="D202" i="24" s="1"/>
  <c r="C234" i="24"/>
  <c r="C11" i="24"/>
  <c r="D11" i="24" s="1"/>
  <c r="C43" i="24"/>
  <c r="D43" i="24" s="1"/>
  <c r="C75" i="24"/>
  <c r="D75" i="24" s="1"/>
  <c r="C107" i="24"/>
  <c r="D107" i="24" s="1"/>
  <c r="C139" i="24"/>
  <c r="D139" i="24" s="1"/>
  <c r="C171" i="24"/>
  <c r="D171" i="24" s="1"/>
  <c r="C203" i="24"/>
  <c r="C235" i="24"/>
  <c r="D235" i="24" s="1"/>
  <c r="C12" i="24"/>
  <c r="D12" i="24" s="1"/>
  <c r="C44" i="24"/>
  <c r="D44" i="24" s="1"/>
  <c r="C76" i="24"/>
  <c r="D76" i="24" s="1"/>
  <c r="C108" i="24"/>
  <c r="D108" i="24" s="1"/>
  <c r="C140" i="24"/>
  <c r="D140" i="24" s="1"/>
  <c r="C172" i="24"/>
  <c r="D172" i="24" s="1"/>
  <c r="C204" i="24"/>
  <c r="C236" i="24"/>
  <c r="D236" i="24" s="1"/>
  <c r="C13" i="24"/>
  <c r="D13" i="24" s="1"/>
  <c r="C45" i="24"/>
  <c r="D45" i="24" s="1"/>
  <c r="C77" i="24"/>
  <c r="D77" i="24" s="1"/>
  <c r="C109" i="24"/>
  <c r="D109" i="24" s="1"/>
  <c r="C141" i="24"/>
  <c r="D141" i="24" s="1"/>
  <c r="C173" i="24"/>
  <c r="D173" i="24" s="1"/>
  <c r="C205" i="24"/>
  <c r="C237" i="24"/>
  <c r="D237" i="24" s="1"/>
  <c r="C14" i="24"/>
  <c r="D14" i="24" s="1"/>
  <c r="C46" i="24"/>
  <c r="D46" i="24" s="1"/>
  <c r="C78" i="24"/>
  <c r="C110" i="24"/>
  <c r="D110" i="24" s="1"/>
  <c r="C142" i="24"/>
  <c r="D142" i="24" s="1"/>
  <c r="C174" i="24"/>
  <c r="D174" i="24" s="1"/>
  <c r="C206" i="24"/>
  <c r="C238" i="24"/>
  <c r="C15" i="24"/>
  <c r="D15" i="24" s="1"/>
  <c r="C47" i="24"/>
  <c r="D47" i="24" s="1"/>
  <c r="C79" i="24"/>
  <c r="D79" i="24" s="1"/>
  <c r="C111" i="24"/>
  <c r="C143" i="24"/>
  <c r="D143" i="24" s="1"/>
  <c r="C175" i="24"/>
  <c r="D175" i="24" s="1"/>
  <c r="C207" i="24"/>
  <c r="D207" i="24" s="1"/>
  <c r="C239" i="24"/>
  <c r="C24" i="24"/>
  <c r="D24" i="24" s="1"/>
  <c r="C56" i="24"/>
  <c r="D56" i="24" s="1"/>
  <c r="C88" i="24"/>
  <c r="D88" i="24" s="1"/>
  <c r="C120" i="24"/>
  <c r="D120" i="24" s="1"/>
  <c r="C152" i="24"/>
  <c r="C184" i="24"/>
  <c r="D184" i="24" s="1"/>
  <c r="C216" i="24"/>
  <c r="C248" i="24"/>
  <c r="D248" i="24" s="1"/>
  <c r="C17" i="24"/>
  <c r="D17" i="24" s="1"/>
  <c r="C49" i="24"/>
  <c r="C81" i="24"/>
  <c r="D81" i="24" s="1"/>
  <c r="C113" i="24"/>
  <c r="C145" i="24"/>
  <c r="C177" i="24"/>
  <c r="D177" i="24" s="1"/>
  <c r="C209" i="24"/>
  <c r="D209" i="24" s="1"/>
  <c r="C241" i="24"/>
  <c r="D241" i="24" s="1"/>
  <c r="C18" i="24"/>
  <c r="D18" i="24" s="1"/>
  <c r="C50" i="24"/>
  <c r="C82" i="24"/>
  <c r="D82" i="24" s="1"/>
  <c r="C114" i="24"/>
  <c r="D114" i="24" s="1"/>
  <c r="C146" i="24"/>
  <c r="D146" i="24" s="1"/>
  <c r="C178" i="24"/>
  <c r="D178" i="24" s="1"/>
  <c r="C210" i="24"/>
  <c r="D210" i="24" s="1"/>
  <c r="C242" i="24"/>
  <c r="D242" i="24" s="1"/>
  <c r="C19" i="24"/>
  <c r="C51" i="24"/>
  <c r="C83" i="24"/>
  <c r="D83" i="24" s="1"/>
  <c r="C115" i="24"/>
  <c r="D115" i="24" s="1"/>
  <c r="C147" i="24"/>
  <c r="D147" i="24" s="1"/>
  <c r="C179" i="24"/>
  <c r="D179" i="24" s="1"/>
  <c r="C211" i="24"/>
  <c r="C243" i="24"/>
  <c r="D243" i="24" s="1"/>
  <c r="C20" i="24"/>
  <c r="C52" i="24"/>
  <c r="D52" i="24" s="1"/>
  <c r="C84" i="24"/>
  <c r="D84" i="24" s="1"/>
  <c r="C116" i="24"/>
  <c r="C148" i="24"/>
  <c r="D148" i="24" s="1"/>
  <c r="C180" i="24"/>
  <c r="C212" i="24"/>
  <c r="C244" i="24"/>
  <c r="D244" i="24" s="1"/>
  <c r="C21" i="24"/>
  <c r="C53" i="24"/>
  <c r="D53" i="24" s="1"/>
  <c r="C85" i="24"/>
  <c r="D85" i="24" s="1"/>
  <c r="C117" i="24"/>
  <c r="D117" i="24" s="1"/>
  <c r="C149" i="24"/>
  <c r="D149" i="24" s="1"/>
  <c r="C181" i="24"/>
  <c r="D181" i="24" s="1"/>
  <c r="C213" i="24"/>
  <c r="C245" i="24"/>
  <c r="D245" i="24" s="1"/>
  <c r="C22" i="24"/>
  <c r="D22" i="24" s="1"/>
  <c r="C54" i="24"/>
  <c r="D54" i="24" s="1"/>
  <c r="C86" i="24"/>
  <c r="C118" i="24"/>
  <c r="D118" i="24" s="1"/>
  <c r="C150" i="24"/>
  <c r="D150" i="24" s="1"/>
  <c r="C182" i="24"/>
  <c r="D182" i="24" s="1"/>
  <c r="C214" i="24"/>
  <c r="C246" i="24"/>
  <c r="D246" i="24" s="1"/>
  <c r="C23" i="24"/>
  <c r="C55" i="24"/>
  <c r="C87" i="24"/>
  <c r="D87" i="24" s="1"/>
  <c r="C119" i="24"/>
  <c r="D119" i="24" s="1"/>
  <c r="C151" i="24"/>
  <c r="D151" i="24" s="1"/>
  <c r="C183" i="24"/>
  <c r="D183" i="24" s="1"/>
  <c r="C215" i="24"/>
  <c r="D215" i="24" s="1"/>
  <c r="C247" i="24"/>
  <c r="D247" i="24" s="1"/>
  <c r="C32" i="24"/>
  <c r="D32" i="24" s="1"/>
  <c r="C64" i="24"/>
  <c r="D64" i="24" s="1"/>
  <c r="C96" i="24"/>
  <c r="D96" i="24" s="1"/>
  <c r="C128" i="24"/>
  <c r="D128" i="24" s="1"/>
  <c r="C160" i="24"/>
  <c r="D160" i="24" s="1"/>
  <c r="C192" i="24"/>
  <c r="D192" i="24" s="1"/>
  <c r="C224" i="24"/>
  <c r="D224" i="24" s="1"/>
  <c r="C256" i="24"/>
  <c r="D256" i="24" s="1"/>
  <c r="C249" i="24"/>
  <c r="C58" i="24"/>
  <c r="D58" i="24" s="1"/>
  <c r="C90" i="24"/>
  <c r="D90" i="24" s="1"/>
  <c r="C122" i="24"/>
  <c r="D122" i="24" s="1"/>
  <c r="C154" i="24"/>
  <c r="D154" i="24" s="1"/>
  <c r="C186" i="24"/>
  <c r="C218" i="24"/>
  <c r="D218" i="24" s="1"/>
  <c r="C250" i="24"/>
  <c r="D250" i="24" s="1"/>
  <c r="C27" i="24"/>
  <c r="D27" i="24" s="1"/>
  <c r="C59" i="24"/>
  <c r="D59" i="24" s="1"/>
  <c r="C91" i="24"/>
  <c r="D91" i="24" s="1"/>
  <c r="C123" i="24"/>
  <c r="D123" i="24" s="1"/>
  <c r="C155" i="24"/>
  <c r="D155" i="24" s="1"/>
  <c r="C187" i="24"/>
  <c r="C219" i="24"/>
  <c r="C251" i="24"/>
  <c r="D251" i="24" s="1"/>
  <c r="C28" i="24"/>
  <c r="D28" i="24" s="1"/>
  <c r="C60" i="24"/>
  <c r="D60" i="24" s="1"/>
  <c r="C92" i="24"/>
  <c r="D92" i="24" s="1"/>
  <c r="C124" i="24"/>
  <c r="D124" i="24" s="1"/>
  <c r="C156" i="24"/>
  <c r="D156" i="24" s="1"/>
  <c r="C188" i="24"/>
  <c r="C220" i="24"/>
  <c r="C252" i="24"/>
  <c r="D252" i="24" s="1"/>
  <c r="C29" i="24"/>
  <c r="D29" i="24" s="1"/>
  <c r="C61" i="24"/>
  <c r="C93" i="24"/>
  <c r="D93" i="24" s="1"/>
  <c r="C125" i="24"/>
  <c r="D125" i="24" s="1"/>
  <c r="C157" i="24"/>
  <c r="D157" i="24" s="1"/>
  <c r="C189" i="24"/>
  <c r="C221" i="24"/>
  <c r="D221" i="24" s="1"/>
  <c r="C253" i="24"/>
  <c r="D253" i="24" s="1"/>
  <c r="C30" i="24"/>
  <c r="C62" i="24"/>
  <c r="D62" i="24" s="1"/>
  <c r="C94" i="24"/>
  <c r="C126" i="24"/>
  <c r="C158" i="24"/>
  <c r="D158" i="24" s="1"/>
  <c r="C190" i="24"/>
  <c r="D190" i="24" s="1"/>
  <c r="C222" i="24"/>
  <c r="C254" i="24"/>
  <c r="D254" i="24" s="1"/>
  <c r="C31" i="24"/>
  <c r="D31" i="24" s="1"/>
  <c r="C63" i="24"/>
  <c r="D63" i="24" s="1"/>
  <c r="C95" i="24"/>
  <c r="D95" i="24" s="1"/>
  <c r="C127" i="24"/>
  <c r="D127" i="24" s="1"/>
  <c r="C159" i="24"/>
  <c r="D159" i="24" s="1"/>
  <c r="C191" i="24"/>
  <c r="D191" i="24" s="1"/>
  <c r="C223" i="24"/>
  <c r="C255" i="24"/>
  <c r="D255" i="24" s="1"/>
  <c r="G261" i="24" s="1"/>
  <c r="C8" i="24"/>
  <c r="D8" i="24" s="1"/>
  <c r="C40" i="24"/>
  <c r="D40" i="24" s="1"/>
  <c r="C72" i="24"/>
  <c r="D72" i="24" s="1"/>
  <c r="C104" i="24"/>
  <c r="D104" i="24" s="1"/>
  <c r="C136" i="24"/>
  <c r="F142" i="24" s="1"/>
  <c r="C168" i="24"/>
  <c r="D168" i="24" s="1"/>
  <c r="C200" i="24"/>
  <c r="D200" i="24" s="1"/>
  <c r="C232" i="24"/>
  <c r="F238" i="24" s="1"/>
  <c r="C2" i="24"/>
  <c r="C33" i="24"/>
  <c r="C65" i="24"/>
  <c r="D65" i="24" s="1"/>
  <c r="C97" i="24"/>
  <c r="D97" i="24" s="1"/>
  <c r="C129" i="24"/>
  <c r="D129" i="24" s="1"/>
  <c r="C161" i="24"/>
  <c r="C193" i="24"/>
  <c r="D193" i="24" s="1"/>
  <c r="C225" i="24"/>
  <c r="D225" i="24" s="1"/>
  <c r="C257" i="24"/>
  <c r="D257" i="24" s="1"/>
  <c r="G263" i="24" s="1"/>
  <c r="C34" i="24"/>
  <c r="D34" i="24" s="1"/>
  <c r="C66" i="24"/>
  <c r="D66" i="24" s="1"/>
  <c r="C98" i="24"/>
  <c r="C130" i="24"/>
  <c r="D130" i="24" s="1"/>
  <c r="C162" i="24"/>
  <c r="D162" i="24" s="1"/>
  <c r="C194" i="24"/>
  <c r="D194" i="24" s="1"/>
  <c r="C226" i="24"/>
  <c r="D226" i="24" s="1"/>
  <c r="C4" i="24"/>
  <c r="D4" i="24" s="1"/>
  <c r="C35" i="24"/>
  <c r="D35" i="24" s="1"/>
  <c r="C67" i="24"/>
  <c r="C99" i="24"/>
  <c r="C131" i="24"/>
  <c r="D131" i="24" s="1"/>
  <c r="C163" i="24"/>
  <c r="D163" i="24" s="1"/>
  <c r="C195" i="24"/>
  <c r="C227" i="24"/>
  <c r="C3" i="24"/>
  <c r="C36" i="24"/>
  <c r="C68" i="24"/>
  <c r="C100" i="24"/>
  <c r="C132" i="24"/>
  <c r="D132" i="24" s="1"/>
  <c r="C164" i="24"/>
  <c r="D164" i="24" s="1"/>
  <c r="C196" i="24"/>
  <c r="D196" i="24" s="1"/>
  <c r="C228" i="24"/>
  <c r="D228" i="24" s="1"/>
  <c r="C5" i="24"/>
  <c r="C37" i="24"/>
  <c r="C69" i="24"/>
  <c r="C101" i="24"/>
  <c r="C133" i="24"/>
  <c r="C165" i="24"/>
  <c r="D165" i="24" s="1"/>
  <c r="C197" i="24"/>
  <c r="D197" i="24" s="1"/>
  <c r="C229" i="24"/>
  <c r="C6" i="24"/>
  <c r="C38" i="24"/>
  <c r="C70" i="24"/>
  <c r="C102" i="24"/>
  <c r="C134" i="24"/>
  <c r="D134" i="24" s="1"/>
  <c r="C166" i="24"/>
  <c r="C198" i="24"/>
  <c r="C230" i="24"/>
  <c r="C7" i="24"/>
  <c r="D7" i="24" s="1"/>
  <c r="C39" i="24"/>
  <c r="D39" i="24" s="1"/>
  <c r="C71" i="24"/>
  <c r="F77" i="24" s="1"/>
  <c r="C103" i="24"/>
  <c r="C135" i="24"/>
  <c r="F141" i="24" s="1"/>
  <c r="C167" i="24"/>
  <c r="F173" i="24" s="1"/>
  <c r="C199" i="24"/>
  <c r="C231" i="24"/>
  <c r="D231" i="24" s="1"/>
  <c r="N24" i="12"/>
  <c r="N25" i="2"/>
  <c r="D136" i="24"/>
  <c r="F246" i="24"/>
  <c r="D73" i="24"/>
  <c r="F81" i="24"/>
  <c r="F145" i="24"/>
  <c r="F147" i="24"/>
  <c r="D152" i="24"/>
  <c r="D50" i="24"/>
  <c r="F248" i="24"/>
  <c r="D25" i="24"/>
  <c r="D185" i="24"/>
  <c r="N26" i="16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G260" i="24" l="1"/>
  <c r="G259" i="24"/>
  <c r="G258" i="24"/>
  <c r="G262" i="24"/>
  <c r="F115" i="24"/>
  <c r="F86" i="24"/>
  <c r="F150" i="24"/>
  <c r="F55" i="24"/>
  <c r="F47" i="24"/>
  <c r="F52" i="24"/>
  <c r="F48" i="24"/>
  <c r="F126" i="24"/>
  <c r="F144" i="24"/>
  <c r="F80" i="24"/>
  <c r="F114" i="24"/>
  <c r="D138" i="24"/>
  <c r="G144" i="24" s="1"/>
  <c r="F110" i="24"/>
  <c r="F113" i="24"/>
  <c r="F103" i="24"/>
  <c r="F128" i="24"/>
  <c r="F146" i="24"/>
  <c r="D126" i="24"/>
  <c r="G129" i="24" s="1"/>
  <c r="F203" i="24"/>
  <c r="F120" i="24"/>
  <c r="F85" i="24"/>
  <c r="F242" i="24"/>
  <c r="F239" i="24"/>
  <c r="F243" i="24"/>
  <c r="F247" i="24"/>
  <c r="F245" i="24"/>
  <c r="F244" i="24"/>
  <c r="F241" i="24"/>
  <c r="F240" i="24"/>
  <c r="F58" i="24"/>
  <c r="F20" i="24"/>
  <c r="F221" i="24"/>
  <c r="F18" i="24"/>
  <c r="F206" i="24"/>
  <c r="F151" i="24"/>
  <c r="F149" i="24"/>
  <c r="F123" i="24"/>
  <c r="F223" i="24"/>
  <c r="F19" i="24"/>
  <c r="F21" i="24"/>
  <c r="F132" i="24"/>
  <c r="D57" i="24"/>
  <c r="F125" i="24"/>
  <c r="F121" i="24"/>
  <c r="D239" i="24"/>
  <c r="G245" i="24" s="1"/>
  <c r="D238" i="24"/>
  <c r="G242" i="24" s="1"/>
  <c r="D234" i="24"/>
  <c r="F148" i="24"/>
  <c r="F152" i="24"/>
  <c r="D145" i="24"/>
  <c r="G149" i="24" s="1"/>
  <c r="F116" i="24"/>
  <c r="F112" i="24"/>
  <c r="F143" i="24"/>
  <c r="F17" i="24"/>
  <c r="F88" i="24"/>
  <c r="F256" i="24"/>
  <c r="F249" i="24"/>
  <c r="F97" i="24"/>
  <c r="F98" i="24"/>
  <c r="D232" i="24"/>
  <c r="F95" i="24"/>
  <c r="F237" i="24"/>
  <c r="F204" i="24"/>
  <c r="F201" i="24"/>
  <c r="F229" i="24"/>
  <c r="F228" i="24"/>
  <c r="F226" i="24"/>
  <c r="F225" i="24"/>
  <c r="F220" i="24"/>
  <c r="F219" i="24"/>
  <c r="F218" i="24"/>
  <c r="F217" i="24"/>
  <c r="F222" i="24"/>
  <c r="F213" i="24"/>
  <c r="F212" i="24"/>
  <c r="F211" i="24"/>
  <c r="F210" i="24"/>
  <c r="F209" i="24"/>
  <c r="F214" i="24"/>
  <c r="F155" i="24"/>
  <c r="F202" i="24"/>
  <c r="F234" i="24"/>
  <c r="F230" i="24"/>
  <c r="D211" i="24"/>
  <c r="F216" i="24"/>
  <c r="D216" i="24"/>
  <c r="D206" i="24"/>
  <c r="D208" i="24"/>
  <c r="D199" i="24"/>
  <c r="F193" i="24"/>
  <c r="F186" i="24"/>
  <c r="F182" i="24"/>
  <c r="F224" i="24"/>
  <c r="D222" i="24"/>
  <c r="D219" i="24"/>
  <c r="D153" i="24"/>
  <c r="G154" i="24" s="1"/>
  <c r="D212" i="24"/>
  <c r="D205" i="24"/>
  <c r="F208" i="24"/>
  <c r="F205" i="24"/>
  <c r="D195" i="24"/>
  <c r="G196" i="24" s="1"/>
  <c r="D220" i="24"/>
  <c r="G226" i="24" s="1"/>
  <c r="F159" i="24"/>
  <c r="D213" i="24"/>
  <c r="F215" i="24"/>
  <c r="D198" i="24"/>
  <c r="D214" i="24"/>
  <c r="F153" i="24"/>
  <c r="D204" i="24"/>
  <c r="F227" i="24"/>
  <c r="D223" i="24"/>
  <c r="F199" i="24"/>
  <c r="D203" i="24"/>
  <c r="F207" i="24"/>
  <c r="F170" i="24"/>
  <c r="F200" i="24"/>
  <c r="F180" i="24"/>
  <c r="F138" i="24"/>
  <c r="F164" i="24"/>
  <c r="F163" i="24"/>
  <c r="F158" i="24"/>
  <c r="F156" i="24"/>
  <c r="F154" i="24"/>
  <c r="F188" i="24"/>
  <c r="F175" i="24"/>
  <c r="D180" i="24"/>
  <c r="D187" i="24"/>
  <c r="F189" i="24"/>
  <c r="F185" i="24"/>
  <c r="F176" i="24"/>
  <c r="F184" i="24"/>
  <c r="F10" i="24"/>
  <c r="F253" i="24"/>
  <c r="F236" i="24"/>
  <c r="F235" i="24"/>
  <c r="F233" i="24"/>
  <c r="F160" i="24"/>
  <c r="D229" i="24"/>
  <c r="F169" i="24"/>
  <c r="F130" i="24"/>
  <c r="F231" i="24"/>
  <c r="F171" i="24"/>
  <c r="F166" i="24"/>
  <c r="F196" i="24"/>
  <c r="F194" i="24"/>
  <c r="F190" i="24"/>
  <c r="F187" i="24"/>
  <c r="F183" i="24"/>
  <c r="F181" i="24"/>
  <c r="F179" i="24"/>
  <c r="F177" i="24"/>
  <c r="F157" i="24"/>
  <c r="F13" i="24"/>
  <c r="F127" i="24"/>
  <c r="F124" i="24"/>
  <c r="F122" i="24"/>
  <c r="F119" i="24"/>
  <c r="F117" i="24"/>
  <c r="F111" i="24"/>
  <c r="F131" i="24"/>
  <c r="F30" i="24"/>
  <c r="D230" i="24"/>
  <c r="D227" i="24"/>
  <c r="F232" i="24"/>
  <c r="F87" i="24"/>
  <c r="F84" i="24"/>
  <c r="F82" i="24"/>
  <c r="F79" i="24"/>
  <c r="F57" i="24"/>
  <c r="F54" i="24"/>
  <c r="F53" i="24"/>
  <c r="F51" i="24"/>
  <c r="F49" i="24"/>
  <c r="F197" i="24"/>
  <c r="D188" i="24"/>
  <c r="F129" i="24"/>
  <c r="F192" i="24"/>
  <c r="F198" i="24"/>
  <c r="D116" i="24"/>
  <c r="G121" i="24" s="1"/>
  <c r="D51" i="24"/>
  <c r="D113" i="24"/>
  <c r="D111" i="24"/>
  <c r="G111" i="24" s="1"/>
  <c r="D78" i="24"/>
  <c r="G78" i="24" s="1"/>
  <c r="F83" i="24"/>
  <c r="F178" i="24"/>
  <c r="F50" i="24"/>
  <c r="F118" i="24"/>
  <c r="F140" i="24"/>
  <c r="F174" i="24"/>
  <c r="D186" i="24"/>
  <c r="D55" i="24"/>
  <c r="D167" i="24"/>
  <c r="D161" i="24"/>
  <c r="G165" i="24" s="1"/>
  <c r="F168" i="24"/>
  <c r="F165" i="24"/>
  <c r="F191" i="24"/>
  <c r="F63" i="24"/>
  <c r="D86" i="24"/>
  <c r="G90" i="24" s="1"/>
  <c r="D49" i="24"/>
  <c r="G50" i="24" s="1"/>
  <c r="F133" i="24"/>
  <c r="F137" i="24"/>
  <c r="F135" i="24"/>
  <c r="F64" i="24"/>
  <c r="D166" i="24"/>
  <c r="F12" i="24"/>
  <c r="F11" i="24"/>
  <c r="F9" i="24"/>
  <c r="F8" i="24"/>
  <c r="F36" i="24"/>
  <c r="F29" i="24"/>
  <c r="F28" i="24"/>
  <c r="F27" i="24"/>
  <c r="F26" i="24"/>
  <c r="F25" i="24"/>
  <c r="F16" i="24"/>
  <c r="F15" i="24"/>
  <c r="F22" i="24"/>
  <c r="G257" i="24"/>
  <c r="F250" i="24"/>
  <c r="D6" i="24"/>
  <c r="G12" i="24" s="1"/>
  <c r="D133" i="24"/>
  <c r="G134" i="24" s="1"/>
  <c r="D2" i="24"/>
  <c r="F257" i="24"/>
  <c r="F32" i="24"/>
  <c r="D23" i="24"/>
  <c r="F251" i="24"/>
  <c r="F23" i="24"/>
  <c r="F139" i="24"/>
  <c r="F31" i="24"/>
  <c r="F24" i="24"/>
  <c r="D5" i="24"/>
  <c r="F167" i="24"/>
  <c r="F161" i="24"/>
  <c r="F195" i="24"/>
  <c r="D30" i="24"/>
  <c r="G30" i="24" s="1"/>
  <c r="F255" i="24"/>
  <c r="F252" i="24"/>
  <c r="D19" i="24"/>
  <c r="F254" i="24"/>
  <c r="F134" i="24"/>
  <c r="D249" i="24"/>
  <c r="G253" i="24" s="1"/>
  <c r="D20" i="24"/>
  <c r="D135" i="24"/>
  <c r="D3" i="24"/>
  <c r="F14" i="24"/>
  <c r="F108" i="24"/>
  <c r="F107" i="24"/>
  <c r="F106" i="24"/>
  <c r="F105" i="24"/>
  <c r="F104" i="24"/>
  <c r="D21" i="24"/>
  <c r="D16" i="24"/>
  <c r="F172" i="24"/>
  <c r="F76" i="24"/>
  <c r="F75" i="24"/>
  <c r="F74" i="24"/>
  <c r="F73" i="24"/>
  <c r="F101" i="24"/>
  <c r="F100" i="24"/>
  <c r="F99" i="24"/>
  <c r="F94" i="24"/>
  <c r="F102" i="24"/>
  <c r="F93" i="24"/>
  <c r="F136" i="24"/>
  <c r="F44" i="24"/>
  <c r="F42" i="24"/>
  <c r="F40" i="24"/>
  <c r="F38" i="24"/>
  <c r="F69" i="24"/>
  <c r="F67" i="24"/>
  <c r="F66" i="24"/>
  <c r="F65" i="24"/>
  <c r="F70" i="24"/>
  <c r="D94" i="24"/>
  <c r="G97" i="24" s="1"/>
  <c r="D189" i="24"/>
  <c r="D61" i="24"/>
  <c r="G65" i="24" s="1"/>
  <c r="F109" i="24"/>
  <c r="D102" i="24"/>
  <c r="D101" i="24"/>
  <c r="D100" i="24"/>
  <c r="D99" i="24"/>
  <c r="D98" i="24"/>
  <c r="F71" i="24"/>
  <c r="F78" i="24"/>
  <c r="F162" i="24"/>
  <c r="F34" i="24"/>
  <c r="F33" i="24"/>
  <c r="D103" i="24"/>
  <c r="G109" i="24" s="1"/>
  <c r="F68" i="24"/>
  <c r="D71" i="24"/>
  <c r="G77" i="24" s="1"/>
  <c r="D70" i="24"/>
  <c r="D69" i="24"/>
  <c r="D68" i="24"/>
  <c r="D67" i="24"/>
  <c r="F72" i="24"/>
  <c r="D33" i="24"/>
  <c r="F46" i="24"/>
  <c r="F35" i="24"/>
  <c r="F92" i="24"/>
  <c r="F91" i="24"/>
  <c r="F90" i="24"/>
  <c r="F89" i="24"/>
  <c r="F39" i="24"/>
  <c r="F96" i="24"/>
  <c r="F61" i="24"/>
  <c r="F60" i="24"/>
  <c r="F59" i="24"/>
  <c r="F56" i="24"/>
  <c r="F62" i="24"/>
  <c r="F45" i="24"/>
  <c r="D38" i="24"/>
  <c r="G44" i="24" s="1"/>
  <c r="D37" i="24"/>
  <c r="D36" i="24"/>
  <c r="F43" i="24"/>
  <c r="F41" i="24"/>
  <c r="F37" i="24"/>
  <c r="G197" i="24"/>
  <c r="G241" i="24"/>
  <c r="G93" i="24"/>
  <c r="G177" i="24"/>
  <c r="G13" i="24"/>
  <c r="G132" i="24"/>
  <c r="G152" i="24"/>
  <c r="G15" i="24"/>
  <c r="G110" i="24"/>
  <c r="G160" i="24"/>
  <c r="G125" i="24"/>
  <c r="G124" i="24"/>
  <c r="G123" i="24"/>
  <c r="G248" i="24"/>
  <c r="G247" i="24"/>
  <c r="G246" i="24"/>
  <c r="G85" i="24"/>
  <c r="G256" i="24"/>
  <c r="G174" i="24"/>
  <c r="G46" i="24"/>
  <c r="G179" i="24"/>
  <c r="G178" i="24"/>
  <c r="G176" i="24"/>
  <c r="G48" i="24"/>
  <c r="G175" i="24"/>
  <c r="G47" i="24"/>
  <c r="G45" i="24"/>
  <c r="G14" i="24"/>
  <c r="G9" i="23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  <c r="G239" i="24" l="1"/>
  <c r="G244" i="24"/>
  <c r="G243" i="24"/>
  <c r="G131" i="24"/>
  <c r="G127" i="24"/>
  <c r="G150" i="24"/>
  <c r="G128" i="24"/>
  <c r="G145" i="24"/>
  <c r="G146" i="24"/>
  <c r="G130" i="24"/>
  <c r="G126" i="24"/>
  <c r="G147" i="24"/>
  <c r="G151" i="24"/>
  <c r="G148" i="24"/>
  <c r="G140" i="24"/>
  <c r="G143" i="24"/>
  <c r="G142" i="24"/>
  <c r="G240" i="24"/>
  <c r="G156" i="24"/>
  <c r="G237" i="24"/>
  <c r="G157" i="24"/>
  <c r="G58" i="24"/>
  <c r="G81" i="24"/>
  <c r="G238" i="24"/>
  <c r="G153" i="24"/>
  <c r="G155" i="24"/>
  <c r="G225" i="24"/>
  <c r="G82" i="24"/>
  <c r="G188" i="24"/>
  <c r="G186" i="24"/>
  <c r="G223" i="24"/>
  <c r="G221" i="24"/>
  <c r="G54" i="24"/>
  <c r="G83" i="24"/>
  <c r="G210" i="24"/>
  <c r="G55" i="24"/>
  <c r="G51" i="24"/>
  <c r="G79" i="24"/>
  <c r="G59" i="24"/>
  <c r="G80" i="24"/>
  <c r="G84" i="24"/>
  <c r="G49" i="24"/>
  <c r="G60" i="24"/>
  <c r="G222" i="24"/>
  <c r="G236" i="24"/>
  <c r="G211" i="24"/>
  <c r="G181" i="24"/>
  <c r="G224" i="24"/>
  <c r="G91" i="24"/>
  <c r="G92" i="24"/>
  <c r="G112" i="24"/>
  <c r="G206" i="24"/>
  <c r="G183" i="24"/>
  <c r="G185" i="24"/>
  <c r="G87" i="24"/>
  <c r="G108" i="24"/>
  <c r="G115" i="24"/>
  <c r="G184" i="24"/>
  <c r="G88" i="24"/>
  <c r="G182" i="24"/>
  <c r="G89" i="24"/>
  <c r="G117" i="24"/>
  <c r="G187" i="24"/>
  <c r="G180" i="24"/>
  <c r="G86" i="24"/>
  <c r="G67" i="24"/>
  <c r="G64" i="24"/>
  <c r="G192" i="24"/>
  <c r="G227" i="24"/>
  <c r="G220" i="24"/>
  <c r="G194" i="24"/>
  <c r="G116" i="24"/>
  <c r="G122" i="24"/>
  <c r="G31" i="24"/>
  <c r="G74" i="24"/>
  <c r="G19" i="24"/>
  <c r="G9" i="24"/>
  <c r="G168" i="24"/>
  <c r="G56" i="24"/>
  <c r="G232" i="24"/>
  <c r="G201" i="24"/>
  <c r="G190" i="24"/>
  <c r="G189" i="24"/>
  <c r="G114" i="24"/>
  <c r="G32" i="24"/>
  <c r="G229" i="24"/>
  <c r="G37" i="24"/>
  <c r="G207" i="24"/>
  <c r="G216" i="24"/>
  <c r="G119" i="24"/>
  <c r="G113" i="24"/>
  <c r="G33" i="24"/>
  <c r="G219" i="24"/>
  <c r="G228" i="24"/>
  <c r="G135" i="24"/>
  <c r="G118" i="24"/>
  <c r="G136" i="24"/>
  <c r="G120" i="24"/>
  <c r="G141" i="24"/>
  <c r="G96" i="24"/>
  <c r="G231" i="24"/>
  <c r="G8" i="24"/>
  <c r="G208" i="24"/>
  <c r="G76" i="24"/>
  <c r="G233" i="24"/>
  <c r="G159" i="24"/>
  <c r="G72" i="24"/>
  <c r="G53" i="24"/>
  <c r="G98" i="24"/>
  <c r="G234" i="24"/>
  <c r="G34" i="24"/>
  <c r="G158" i="24"/>
  <c r="G198" i="24"/>
  <c r="G71" i="24"/>
  <c r="G94" i="24"/>
  <c r="G235" i="24"/>
  <c r="G230" i="24"/>
  <c r="G62" i="24"/>
  <c r="G57" i="24"/>
  <c r="G35" i="24"/>
  <c r="G204" i="24"/>
  <c r="G95" i="24"/>
  <c r="G101" i="24"/>
  <c r="G24" i="24"/>
  <c r="G20" i="24"/>
  <c r="G52" i="24"/>
  <c r="G66" i="24"/>
  <c r="G205" i="24"/>
  <c r="G217" i="24"/>
  <c r="G16" i="24"/>
  <c r="G137" i="24"/>
  <c r="G17" i="24"/>
  <c r="G193" i="24"/>
  <c r="G133" i="24"/>
  <c r="G214" i="24"/>
  <c r="G212" i="24"/>
  <c r="G218" i="24"/>
  <c r="G138" i="24"/>
  <c r="G18" i="24"/>
  <c r="G61" i="24"/>
  <c r="G215" i="24"/>
  <c r="G202" i="24"/>
  <c r="G199" i="24"/>
  <c r="G139" i="24"/>
  <c r="G10" i="24"/>
  <c r="G203" i="24"/>
  <c r="G209" i="24"/>
  <c r="G213" i="24"/>
  <c r="G63" i="24"/>
  <c r="G200" i="24"/>
  <c r="G170" i="24"/>
  <c r="G68" i="24"/>
  <c r="G106" i="24"/>
  <c r="G73" i="24"/>
  <c r="G171" i="24"/>
  <c r="G167" i="24"/>
  <c r="G172" i="24"/>
  <c r="G26" i="24"/>
  <c r="G162" i="24"/>
  <c r="G161" i="24"/>
  <c r="G166" i="24"/>
  <c r="G169" i="24"/>
  <c r="G164" i="24"/>
  <c r="G163" i="24"/>
  <c r="G43" i="24"/>
  <c r="G107" i="24"/>
  <c r="G173" i="24"/>
  <c r="G69" i="24"/>
  <c r="G75" i="24"/>
  <c r="G251" i="24"/>
  <c r="G249" i="24"/>
  <c r="G191" i="24"/>
  <c r="G11" i="24"/>
  <c r="G21" i="24"/>
  <c r="G27" i="24"/>
  <c r="G255" i="24"/>
  <c r="G254" i="24"/>
  <c r="G252" i="24"/>
  <c r="G250" i="24"/>
  <c r="G195" i="24"/>
  <c r="G28" i="24"/>
  <c r="G23" i="24"/>
  <c r="G70" i="24"/>
  <c r="G25" i="24"/>
  <c r="G29" i="24"/>
  <c r="G41" i="24"/>
  <c r="G22" i="24"/>
  <c r="G100" i="24"/>
  <c r="G42" i="24"/>
  <c r="G36" i="24"/>
  <c r="G102" i="24"/>
  <c r="G104" i="24"/>
  <c r="G103" i="24"/>
  <c r="G99" i="24"/>
  <c r="J27" i="24"/>
  <c r="G105" i="24"/>
  <c r="G38" i="24"/>
  <c r="G40" i="24"/>
  <c r="G3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<sst xmlns="http://schemas.openxmlformats.org/spreadsheetml/2006/main" count="3355" uniqueCount="285">
  <si>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</si>
  <si>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</si>
  <si>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</si>
  <si>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</si>
  <si>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</si>
  <si>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</si>
  <si>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</si>
  <si>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</si>
  <si>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</si>
  <si>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</si>
  <si>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</si>
  <si>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</si>
  <si>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</si>
  <si>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</si>
  <si>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</si>
  <si>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</si>
  <si>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</si>
  <si>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</si>
  <si>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</si>
  <si>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</si>
  <si>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</si>
  <si>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</si>
  <si>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</si>
  <si>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</si>
  <si>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</si>
  <si>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</si>
  <si>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</si>
  <si>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</si>
  <si>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</si>
  <si>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</si>
  <si>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</si>
  <si>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</si>
  <si>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</si>
  <si>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</si>
  <si>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</si>
  <si>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</si>
  <si>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</si>
  <si>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</si>
  <si>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</si>
  <si>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</si>
  <si>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</si>
  <si>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</si>
  <si>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</si>
  <si>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</si>
  <si>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</si>
  <si>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</si>
  <si>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</si>
  <si>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</si>
  <si>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</si>
  <si>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</si>
  <si>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</si>
  <si>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</si>
  <si>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</si>
  <si>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</si>
  <si>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</si>
  <si>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</si>
  <si>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</si>
  <si>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</si>
  <si>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</si>
  <si>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</si>
  <si>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</si>
  <si>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</si>
  <si>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</si>
  <si>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</si>
  <si>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</si>
  <si>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</si>
  <si>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</si>
  <si>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</si>
  <si>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</si>
  <si>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</si>
  <si>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</si>
  <si>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</si>
  <si>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</si>
  <si>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</si>
  <si>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</si>
  <si>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</si>
  <si>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</si>
  <si>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</si>
  <si>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</si>
  <si>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</si>
  <si>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</si>
  <si>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</si>
  <si>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</si>
  <si>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</si>
  <si>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</si>
  <si>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</si>
  <si>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</si>
  <si>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</si>
  <si>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</si>
  <si>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</si>
  <si>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</si>
  <si>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</si>
  <si>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</si>
  <si>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</si>
  <si>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</si>
  <si>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</si>
  <si>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</si>
  <si>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</si>
  <si>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</si>
  <si>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</si>
  <si>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</si>
  <si>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</si>
  <si>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</si>
  <si>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</si>
  <si>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</si>
  <si>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</si>
  <si>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</si>
  <si>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</si>
  <si>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</si>
  <si>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</si>
  <si>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</si>
  <si>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</si>
  <si>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</si>
  <si>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</si>
  <si>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</si>
  <si>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</si>
  <si>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</si>
  <si>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</si>
  <si>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</si>
  <si>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</si>
  <si>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</si>
  <si>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</si>
  <si>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</si>
  <si>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</si>
  <si>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</si>
  <si>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</si>
  <si>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</si>
  <si>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</si>
  <si>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</si>
  <si>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</si>
  <si>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</si>
  <si>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</si>
  <si>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</si>
  <si>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</si>
  <si>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</si>
  <si>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</si>
  <si>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</si>
  <si>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</si>
  <si>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</si>
  <si>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</si>
  <si>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</si>
  <si>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</si>
  <si>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</si>
  <si>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</si>
  <si>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</si>
  <si>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</si>
  <si>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</si>
  <si>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</si>
  <si>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</si>
  <si>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</si>
  <si>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</si>
  <si>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</si>
  <si>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</si>
  <si>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</si>
  <si>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</si>
  <si>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</si>
  <si>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</si>
  <si>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</si>
  <si>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</si>
  <si>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</si>
  <si>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</si>
  <si>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</si>
  <si>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</si>
  <si>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</si>
  <si>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</si>
  <si>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</si>
  <si>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</si>
  <si>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</si>
  <si>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</si>
  <si>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</si>
  <si>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</si>
  <si>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</si>
  <si>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</si>
  <si>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</si>
  <si>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</si>
  <si>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</si>
  <si>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</si>
  <si>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</si>
  <si>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</si>
  <si>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</si>
  <si>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</si>
  <si>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</si>
  <si>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</si>
  <si>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</si>
  <si>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</si>
  <si>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</si>
  <si>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</si>
  <si>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</si>
  <si>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</si>
  <si>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</si>
  <si>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</si>
  <si>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</si>
  <si>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</si>
  <si>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</si>
  <si>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</si>
  <si>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</si>
  <si>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</si>
  <si>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</si>
  <si>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</si>
  <si>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</si>
  <si>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</si>
  <si>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</si>
  <si>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</si>
  <si>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</si>
  <si>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</si>
  <si>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</si>
  <si>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</si>
  <si>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</si>
  <si>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</si>
  <si>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</si>
  <si>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</si>
  <si>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</si>
  <si>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</si>
  <si>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</si>
  <si>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</si>
  <si>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</si>
  <si>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</si>
  <si>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</si>
  <si>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</si>
  <si>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</si>
  <si>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</si>
  <si>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</si>
  <si>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</si>
  <si>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</si>
  <si>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</si>
  <si>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</si>
  <si>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</si>
  <si>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</si>
  <si>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</si>
  <si>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</si>
  <si>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</si>
  <si>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</si>
  <si>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</si>
  <si>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</si>
  <si>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</si>
  <si>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</si>
  <si>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</si>
  <si>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</si>
  <si>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</si>
  <si>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</si>
  <si>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</si>
  <si>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</si>
  <si>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</si>
  <si>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</si>
  <si>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</si>
  <si>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</si>
  <si>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</si>
  <si>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</si>
  <si>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</si>
  <si>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</si>
  <si>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</si>
  <si>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</si>
  <si>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</si>
  <si>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</si>
  <si>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</si>
  <si>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</si>
  <si>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</si>
  <si>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</si>
  <si>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</si>
  <si>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</si>
  <si>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</si>
  <si>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</si>
  <si>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</si>
  <si>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</si>
  <si>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</si>
  <si>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</si>
  <si>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</si>
  <si>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</si>
  <si>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</si>
  <si>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</si>
  <si>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</si>
  <si>
    <t>Vefat Türkiye Geneli</t>
  </si>
  <si>
    <t>Vaka Turkiye</t>
  </si>
  <si>
    <t>Fark7DayAvg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</si>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</sst>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Toplam!$E$2:$E$268</c:f>
              <c:numCache>
                <c:formatCode>General</c:formatCode>
                <c:ptCount val="267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421.85714285714283</c:v>
                </c:pt>
                <c:pt idx="249">
                  <c:v>426.42857142857144</c:v>
                </c:pt>
                <c:pt idx="250">
                  <c:v>427.14285714285717</c:v>
                </c:pt>
                <c:pt idx="251">
                  <c:v>423.42857142857144</c:v>
                </c:pt>
                <c:pt idx="252">
                  <c:v>428.71428571428572</c:v>
                </c:pt>
                <c:pt idx="253">
                  <c:v>428.71428571428572</c:v>
                </c:pt>
                <c:pt idx="254">
                  <c:v>414</c:v>
                </c:pt>
                <c:pt idx="255">
                  <c:v>405.71428571428572</c:v>
                </c:pt>
                <c:pt idx="256">
                  <c:v>404.28571428571428</c:v>
                </c:pt>
                <c:pt idx="257">
                  <c:v>396.85714285714283</c:v>
                </c:pt>
                <c:pt idx="258">
                  <c:v>400.57142857142856</c:v>
                </c:pt>
                <c:pt idx="259">
                  <c:v>402</c:v>
                </c:pt>
                <c:pt idx="260">
                  <c:v>406.14285714285717</c:v>
                </c:pt>
                <c:pt idx="261">
                  <c:v>417.28571428571428</c:v>
                </c:pt>
                <c:pt idx="262">
                  <c:v>418.71428571428572</c:v>
                </c:pt>
                <c:pt idx="263">
                  <c:v>416</c:v>
                </c:pt>
                <c:pt idx="264">
                  <c:v>418.57142857142856</c:v>
                </c:pt>
                <c:pt idx="265">
                  <c:v>415.57142857142856</c:v>
                </c:pt>
                <c:pt idx="266">
                  <c:v>409.14285714285717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Toplam!$F$2:$F$268</c:f>
              <c:numCache>
                <c:formatCode>General</c:formatCode>
                <c:ptCount val="267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328.14285714285717</c:v>
                </c:pt>
                <c:pt idx="249">
                  <c:v>330.66666666666663</c:v>
                </c:pt>
                <c:pt idx="250">
                  <c:v>333.28571428571428</c:v>
                </c:pt>
                <c:pt idx="251">
                  <c:v>332.57142857142856</c:v>
                </c:pt>
                <c:pt idx="252">
                  <c:v>333.85714285714283</c:v>
                </c:pt>
                <c:pt idx="253">
                  <c:v>331.21428571428572</c:v>
                </c:pt>
                <c:pt idx="254">
                  <c:v>332.02380952380952</c:v>
                </c:pt>
                <c:pt idx="255">
                  <c:v>333.47619047619042</c:v>
                </c:pt>
                <c:pt idx="256">
                  <c:v>333.80952380952385</c:v>
                </c:pt>
                <c:pt idx="257">
                  <c:v>333.61904761904759</c:v>
                </c:pt>
                <c:pt idx="258">
                  <c:v>335.14285714285717</c:v>
                </c:pt>
                <c:pt idx="259">
                  <c:v>335.8095238095238</c:v>
                </c:pt>
                <c:pt idx="260">
                  <c:v>339.59523809523813</c:v>
                </c:pt>
                <c:pt idx="261">
                  <c:v>340.1904761904762</c:v>
                </c:pt>
                <c:pt idx="262">
                  <c:v>342.14285714285717</c:v>
                </c:pt>
                <c:pt idx="263">
                  <c:v>340.57142857142856</c:v>
                </c:pt>
                <c:pt idx="264">
                  <c:v>343.14285714285717</c:v>
                </c:pt>
                <c:pt idx="265">
                  <c:v>341.42857142857144</c:v>
                </c:pt>
                <c:pt idx="266">
                  <c:v>339.23809523809524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Toplam!$G$2:$G$268</c:f>
              <c:numCache>
                <c:formatCode>General</c:formatCode>
                <c:ptCount val="267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2-43A8-81B3-799FAEB7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Toplam!$H$1</c15:sqref>
                        </c15:formulaRef>
                      </c:ext>
                    </c:extLst>
                    <c:strCache>
                      <c:ptCount val="1"/>
                      <c:pt idx="0">
                        <c:v>Vefat Türkiye Geneli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Toplam!$H$2:$H$268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23</c:v>
                      </c:pt>
                      <c:pt idx="88">
                        <c:v>37</c:v>
                      </c:pt>
                      <c:pt idx="89">
                        <c:v>46</c:v>
                      </c:pt>
                      <c:pt idx="90">
                        <c:v>63</c:v>
                      </c:pt>
                      <c:pt idx="91">
                        <c:v>79</c:v>
                      </c:pt>
                      <c:pt idx="92">
                        <c:v>69</c:v>
                      </c:pt>
                      <c:pt idx="93">
                        <c:v>76</c:v>
                      </c:pt>
                      <c:pt idx="94">
                        <c:v>73</c:v>
                      </c:pt>
                      <c:pt idx="95">
                        <c:v>75</c:v>
                      </c:pt>
                      <c:pt idx="96">
                        <c:v>76</c:v>
                      </c:pt>
                      <c:pt idx="97">
                        <c:v>87</c:v>
                      </c:pt>
                      <c:pt idx="98">
                        <c:v>96</c:v>
                      </c:pt>
                      <c:pt idx="99">
                        <c:v>98</c:v>
                      </c:pt>
                      <c:pt idx="100">
                        <c:v>95</c:v>
                      </c:pt>
                      <c:pt idx="101">
                        <c:v>97</c:v>
                      </c:pt>
                      <c:pt idx="102">
                        <c:v>98</c:v>
                      </c:pt>
                      <c:pt idx="103">
                        <c:v>107</c:v>
                      </c:pt>
                      <c:pt idx="104">
                        <c:v>115</c:v>
                      </c:pt>
                      <c:pt idx="105">
                        <c:v>125</c:v>
                      </c:pt>
                      <c:pt idx="106">
                        <c:v>126</c:v>
                      </c:pt>
                      <c:pt idx="107">
                        <c:v>121</c:v>
                      </c:pt>
                      <c:pt idx="108">
                        <c:v>127</c:v>
                      </c:pt>
                      <c:pt idx="109">
                        <c:v>123</c:v>
                      </c:pt>
                      <c:pt idx="110">
                        <c:v>119</c:v>
                      </c:pt>
                      <c:pt idx="111">
                        <c:v>117</c:v>
                      </c:pt>
                      <c:pt idx="112">
                        <c:v>115</c:v>
                      </c:pt>
                      <c:pt idx="113">
                        <c:v>109</c:v>
                      </c:pt>
                      <c:pt idx="114">
                        <c:v>106</c:v>
                      </c:pt>
                      <c:pt idx="115">
                        <c:v>99</c:v>
                      </c:pt>
                      <c:pt idx="116">
                        <c:v>95</c:v>
                      </c:pt>
                      <c:pt idx="117">
                        <c:v>92</c:v>
                      </c:pt>
                      <c:pt idx="118">
                        <c:v>89</c:v>
                      </c:pt>
                      <c:pt idx="119">
                        <c:v>93</c:v>
                      </c:pt>
                      <c:pt idx="120">
                        <c:v>84</c:v>
                      </c:pt>
                      <c:pt idx="121">
                        <c:v>78</c:v>
                      </c:pt>
                      <c:pt idx="122">
                        <c:v>61</c:v>
                      </c:pt>
                      <c:pt idx="123">
                        <c:v>64</c:v>
                      </c:pt>
                      <c:pt idx="124">
                        <c:v>59</c:v>
                      </c:pt>
                      <c:pt idx="125">
                        <c:v>64</c:v>
                      </c:pt>
                      <c:pt idx="126">
                        <c:v>57</c:v>
                      </c:pt>
                      <c:pt idx="127">
                        <c:v>48</c:v>
                      </c:pt>
                      <c:pt idx="128">
                        <c:v>50</c:v>
                      </c:pt>
                      <c:pt idx="129">
                        <c:v>47</c:v>
                      </c:pt>
                      <c:pt idx="130">
                        <c:v>55</c:v>
                      </c:pt>
                      <c:pt idx="131">
                        <c:v>53</c:v>
                      </c:pt>
                      <c:pt idx="132">
                        <c:v>58</c:v>
                      </c:pt>
                      <c:pt idx="133">
                        <c:v>55</c:v>
                      </c:pt>
                      <c:pt idx="134">
                        <c:v>48</c:v>
                      </c:pt>
                      <c:pt idx="135">
                        <c:v>41</c:v>
                      </c:pt>
                      <c:pt idx="136">
                        <c:v>44</c:v>
                      </c:pt>
                      <c:pt idx="137">
                        <c:v>31</c:v>
                      </c:pt>
                      <c:pt idx="138">
                        <c:v>28</c:v>
                      </c:pt>
                      <c:pt idx="139">
                        <c:v>23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29</c:v>
                      </c:pt>
                      <c:pt idx="145">
                        <c:v>28</c:v>
                      </c:pt>
                      <c:pt idx="146">
                        <c:v>34</c:v>
                      </c:pt>
                      <c:pt idx="147">
                        <c:v>30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25</c:v>
                      </c:pt>
                      <c:pt idx="151">
                        <c:v>23</c:v>
                      </c:pt>
                      <c:pt idx="152">
                        <c:v>22</c:v>
                      </c:pt>
                      <c:pt idx="153">
                        <c:v>24</c:v>
                      </c:pt>
                      <c:pt idx="154">
                        <c:v>21</c:v>
                      </c:pt>
                      <c:pt idx="155">
                        <c:v>18</c:v>
                      </c:pt>
                      <c:pt idx="156">
                        <c:v>21</c:v>
                      </c:pt>
                      <c:pt idx="157">
                        <c:v>23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17</c:v>
                      </c:pt>
                      <c:pt idx="161">
                        <c:v>17</c:v>
                      </c:pt>
                      <c:pt idx="162">
                        <c:v>15</c:v>
                      </c:pt>
                      <c:pt idx="163">
                        <c:v>14</c:v>
                      </c:pt>
                      <c:pt idx="164">
                        <c:v>15</c:v>
                      </c:pt>
                      <c:pt idx="165">
                        <c:v>18</c:v>
                      </c:pt>
                      <c:pt idx="166">
                        <c:v>17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23</c:v>
                      </c:pt>
                      <c:pt idx="170">
                        <c:v>22</c:v>
                      </c:pt>
                      <c:pt idx="171">
                        <c:v>23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24</c:v>
                      </c:pt>
                      <c:pt idx="175">
                        <c:v>21</c:v>
                      </c:pt>
                      <c:pt idx="176">
                        <c:v>19</c:v>
                      </c:pt>
                      <c:pt idx="177">
                        <c:v>17</c:v>
                      </c:pt>
                      <c:pt idx="178">
                        <c:v>15</c:v>
                      </c:pt>
                      <c:pt idx="179">
                        <c:v>18</c:v>
                      </c:pt>
                      <c:pt idx="180">
                        <c:v>16</c:v>
                      </c:pt>
                      <c:pt idx="181">
                        <c:v>19</c:v>
                      </c:pt>
                      <c:pt idx="182">
                        <c:v>17</c:v>
                      </c:pt>
                      <c:pt idx="183">
                        <c:v>19</c:v>
                      </c:pt>
                      <c:pt idx="184">
                        <c:v>20</c:v>
                      </c:pt>
                      <c:pt idx="185">
                        <c:v>19</c:v>
                      </c:pt>
                      <c:pt idx="186">
                        <c:v>16</c:v>
                      </c:pt>
                      <c:pt idx="187">
                        <c:v>19</c:v>
                      </c:pt>
                      <c:pt idx="188">
                        <c:v>22</c:v>
                      </c:pt>
                      <c:pt idx="189">
                        <c:v>18</c:v>
                      </c:pt>
                      <c:pt idx="190">
                        <c:v>23</c:v>
                      </c:pt>
                      <c:pt idx="191">
                        <c:v>21</c:v>
                      </c:pt>
                      <c:pt idx="192">
                        <c:v>19</c:v>
                      </c:pt>
                      <c:pt idx="193">
                        <c:v>19</c:v>
                      </c:pt>
                      <c:pt idx="194">
                        <c:v>20</c:v>
                      </c:pt>
                      <c:pt idx="195">
                        <c:v>17</c:v>
                      </c:pt>
                      <c:pt idx="196">
                        <c:v>21</c:v>
                      </c:pt>
                      <c:pt idx="197">
                        <c:v>18</c:v>
                      </c:pt>
                      <c:pt idx="198">
                        <c:v>17</c:v>
                      </c:pt>
                      <c:pt idx="199">
                        <c:v>16</c:v>
                      </c:pt>
                      <c:pt idx="200">
                        <c:v>17</c:v>
                      </c:pt>
                      <c:pt idx="201">
                        <c:v>18</c:v>
                      </c:pt>
                      <c:pt idx="202">
                        <c:v>19</c:v>
                      </c:pt>
                      <c:pt idx="203">
                        <c:v>18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15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19</c:v>
                      </c:pt>
                      <c:pt idx="217">
                        <c:v>14</c:v>
                      </c:pt>
                      <c:pt idx="218">
                        <c:v>15</c:v>
                      </c:pt>
                      <c:pt idx="219">
                        <c:v>16</c:v>
                      </c:pt>
                      <c:pt idx="220">
                        <c:v>15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18</c:v>
                      </c:pt>
                      <c:pt idx="224">
                        <c:v>21</c:v>
                      </c:pt>
                      <c:pt idx="225">
                        <c:v>22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22</c:v>
                      </c:pt>
                      <c:pt idx="229">
                        <c:v>20</c:v>
                      </c:pt>
                      <c:pt idx="230">
                        <c:v>23</c:v>
                      </c:pt>
                      <c:pt idx="231">
                        <c:v>19</c:v>
                      </c:pt>
                      <c:pt idx="232">
                        <c:v>22</c:v>
                      </c:pt>
                      <c:pt idx="233">
                        <c:v>22</c:v>
                      </c:pt>
                      <c:pt idx="234">
                        <c:v>19</c:v>
                      </c:pt>
                      <c:pt idx="235">
                        <c:v>18</c:v>
                      </c:pt>
                      <c:pt idx="236">
                        <c:v>24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36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44</c:v>
                      </c:pt>
                      <c:pt idx="243">
                        <c:v>47</c:v>
                      </c:pt>
                      <c:pt idx="244">
                        <c:v>45</c:v>
                      </c:pt>
                      <c:pt idx="245">
                        <c:v>49</c:v>
                      </c:pt>
                      <c:pt idx="246">
                        <c:v>53</c:v>
                      </c:pt>
                      <c:pt idx="247">
                        <c:v>56</c:v>
                      </c:pt>
                      <c:pt idx="248">
                        <c:v>53</c:v>
                      </c:pt>
                      <c:pt idx="249">
                        <c:v>57</c:v>
                      </c:pt>
                      <c:pt idx="250">
                        <c:v>52</c:v>
                      </c:pt>
                      <c:pt idx="251">
                        <c:v>55</c:v>
                      </c:pt>
                      <c:pt idx="252">
                        <c:v>58</c:v>
                      </c:pt>
                      <c:pt idx="253">
                        <c:v>56</c:v>
                      </c:pt>
                      <c:pt idx="254">
                        <c:v>48</c:v>
                      </c:pt>
                      <c:pt idx="255">
                        <c:v>57</c:v>
                      </c:pt>
                      <c:pt idx="256">
                        <c:v>63</c:v>
                      </c:pt>
                      <c:pt idx="257">
                        <c:v>67</c:v>
                      </c:pt>
                      <c:pt idx="258">
                        <c:v>63</c:v>
                      </c:pt>
                      <c:pt idx="259">
                        <c:v>66</c:v>
                      </c:pt>
                      <c:pt idx="260">
                        <c:v>62</c:v>
                      </c:pt>
                      <c:pt idx="261">
                        <c:v>68</c:v>
                      </c:pt>
                      <c:pt idx="262">
                        <c:v>61</c:v>
                      </c:pt>
                      <c:pt idx="263">
                        <c:v>68</c:v>
                      </c:pt>
                      <c:pt idx="264">
                        <c:v>65</c:v>
                      </c:pt>
                      <c:pt idx="265">
                        <c:v>72</c:v>
                      </c:pt>
                      <c:pt idx="266">
                        <c:v>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B2-43A8-81B3-799FAEB736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2-43A8-81B3-799FAEB73656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eDevlet'ten</a:t>
            </a:r>
            <a:r>
              <a:rPr lang="tr-TR" baseline="0"/>
              <a:t> hesaplanan fazla ölümler ile resmi COVID ölüm rakamları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Toplam!$G$2:$G$268</c:f>
              <c:numCache>
                <c:formatCode>General</c:formatCode>
                <c:ptCount val="267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0-4974-8DDF-BC7B058E97A0}"/>
            </c:ext>
          </c:extLst>
        </c:ser>
        <c:ser>
          <c:idx val="6"/>
          <c:order val="6"/>
          <c:tx>
            <c:strRef>
              <c:f>Toplam!$H$1</c:f>
              <c:strCache>
                <c:ptCount val="1"/>
                <c:pt idx="0">
                  <c:v>Vefat Türkiye Geneli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Toplam!$A$2:$A$268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Toplam!$H$2:$H$268</c:f>
              <c:numCache>
                <c:formatCode>General</c:formatCode>
                <c:ptCount val="267"/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37</c:v>
                </c:pt>
                <c:pt idx="89">
                  <c:v>46</c:v>
                </c:pt>
                <c:pt idx="90">
                  <c:v>63</c:v>
                </c:pt>
                <c:pt idx="91">
                  <c:v>79</c:v>
                </c:pt>
                <c:pt idx="92">
                  <c:v>69</c:v>
                </c:pt>
                <c:pt idx="93">
                  <c:v>76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87</c:v>
                </c:pt>
                <c:pt idx="98">
                  <c:v>96</c:v>
                </c:pt>
                <c:pt idx="99">
                  <c:v>98</c:v>
                </c:pt>
                <c:pt idx="100">
                  <c:v>95</c:v>
                </c:pt>
                <c:pt idx="101">
                  <c:v>97</c:v>
                </c:pt>
                <c:pt idx="102">
                  <c:v>98</c:v>
                </c:pt>
                <c:pt idx="103">
                  <c:v>107</c:v>
                </c:pt>
                <c:pt idx="104">
                  <c:v>115</c:v>
                </c:pt>
                <c:pt idx="105">
                  <c:v>125</c:v>
                </c:pt>
                <c:pt idx="106">
                  <c:v>126</c:v>
                </c:pt>
                <c:pt idx="107">
                  <c:v>121</c:v>
                </c:pt>
                <c:pt idx="108">
                  <c:v>127</c:v>
                </c:pt>
                <c:pt idx="109">
                  <c:v>123</c:v>
                </c:pt>
                <c:pt idx="110">
                  <c:v>119</c:v>
                </c:pt>
                <c:pt idx="111">
                  <c:v>117</c:v>
                </c:pt>
                <c:pt idx="112">
                  <c:v>115</c:v>
                </c:pt>
                <c:pt idx="113">
                  <c:v>109</c:v>
                </c:pt>
                <c:pt idx="114">
                  <c:v>106</c:v>
                </c:pt>
                <c:pt idx="115">
                  <c:v>99</c:v>
                </c:pt>
                <c:pt idx="116">
                  <c:v>95</c:v>
                </c:pt>
                <c:pt idx="117">
                  <c:v>92</c:v>
                </c:pt>
                <c:pt idx="118">
                  <c:v>89</c:v>
                </c:pt>
                <c:pt idx="119">
                  <c:v>93</c:v>
                </c:pt>
                <c:pt idx="120">
                  <c:v>84</c:v>
                </c:pt>
                <c:pt idx="121">
                  <c:v>78</c:v>
                </c:pt>
                <c:pt idx="122">
                  <c:v>61</c:v>
                </c:pt>
                <c:pt idx="123">
                  <c:v>64</c:v>
                </c:pt>
                <c:pt idx="124">
                  <c:v>59</c:v>
                </c:pt>
                <c:pt idx="125">
                  <c:v>64</c:v>
                </c:pt>
                <c:pt idx="126">
                  <c:v>57</c:v>
                </c:pt>
                <c:pt idx="127">
                  <c:v>48</c:v>
                </c:pt>
                <c:pt idx="128">
                  <c:v>50</c:v>
                </c:pt>
                <c:pt idx="129">
                  <c:v>47</c:v>
                </c:pt>
                <c:pt idx="130">
                  <c:v>55</c:v>
                </c:pt>
                <c:pt idx="131">
                  <c:v>53</c:v>
                </c:pt>
                <c:pt idx="132">
                  <c:v>58</c:v>
                </c:pt>
                <c:pt idx="133">
                  <c:v>55</c:v>
                </c:pt>
                <c:pt idx="134">
                  <c:v>48</c:v>
                </c:pt>
                <c:pt idx="135">
                  <c:v>41</c:v>
                </c:pt>
                <c:pt idx="136">
                  <c:v>44</c:v>
                </c:pt>
                <c:pt idx="137">
                  <c:v>31</c:v>
                </c:pt>
                <c:pt idx="138">
                  <c:v>28</c:v>
                </c:pt>
                <c:pt idx="139">
                  <c:v>23</c:v>
                </c:pt>
                <c:pt idx="140">
                  <c:v>27</c:v>
                </c:pt>
                <c:pt idx="141">
                  <c:v>27</c:v>
                </c:pt>
                <c:pt idx="142">
                  <c:v>32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34</c:v>
                </c:pt>
                <c:pt idx="147">
                  <c:v>30</c:v>
                </c:pt>
                <c:pt idx="148">
                  <c:v>28</c:v>
                </c:pt>
                <c:pt idx="149">
                  <c:v>26</c:v>
                </c:pt>
                <c:pt idx="150">
                  <c:v>25</c:v>
                </c:pt>
                <c:pt idx="151">
                  <c:v>23</c:v>
                </c:pt>
                <c:pt idx="152">
                  <c:v>22</c:v>
                </c:pt>
                <c:pt idx="153">
                  <c:v>24</c:v>
                </c:pt>
                <c:pt idx="154">
                  <c:v>21</c:v>
                </c:pt>
                <c:pt idx="155">
                  <c:v>18</c:v>
                </c:pt>
                <c:pt idx="156">
                  <c:v>21</c:v>
                </c:pt>
                <c:pt idx="157">
                  <c:v>23</c:v>
                </c:pt>
                <c:pt idx="158">
                  <c:v>19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14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21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27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17</c:v>
                </c:pt>
                <c:pt idx="178">
                  <c:v>15</c:v>
                </c:pt>
                <c:pt idx="179">
                  <c:v>18</c:v>
                </c:pt>
                <c:pt idx="180">
                  <c:v>16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20</c:v>
                </c:pt>
                <c:pt idx="185">
                  <c:v>19</c:v>
                </c:pt>
                <c:pt idx="186">
                  <c:v>16</c:v>
                </c:pt>
                <c:pt idx="187">
                  <c:v>19</c:v>
                </c:pt>
                <c:pt idx="188">
                  <c:v>22</c:v>
                </c:pt>
                <c:pt idx="189">
                  <c:v>18</c:v>
                </c:pt>
                <c:pt idx="190">
                  <c:v>23</c:v>
                </c:pt>
                <c:pt idx="191">
                  <c:v>21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17</c:v>
                </c:pt>
                <c:pt idx="196">
                  <c:v>21</c:v>
                </c:pt>
                <c:pt idx="197">
                  <c:v>18</c:v>
                </c:pt>
                <c:pt idx="198">
                  <c:v>17</c:v>
                </c:pt>
                <c:pt idx="199">
                  <c:v>16</c:v>
                </c:pt>
                <c:pt idx="200">
                  <c:v>17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15</c:v>
                </c:pt>
                <c:pt idx="209">
                  <c:v>14</c:v>
                </c:pt>
                <c:pt idx="210">
                  <c:v>15</c:v>
                </c:pt>
                <c:pt idx="211">
                  <c:v>17</c:v>
                </c:pt>
                <c:pt idx="212">
                  <c:v>19</c:v>
                </c:pt>
                <c:pt idx="213">
                  <c:v>18</c:v>
                </c:pt>
                <c:pt idx="214">
                  <c:v>19</c:v>
                </c:pt>
                <c:pt idx="215">
                  <c:v>18</c:v>
                </c:pt>
                <c:pt idx="216">
                  <c:v>19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15</c:v>
                </c:pt>
                <c:pt idx="221">
                  <c:v>14</c:v>
                </c:pt>
                <c:pt idx="222">
                  <c:v>15</c:v>
                </c:pt>
                <c:pt idx="223">
                  <c:v>18</c:v>
                </c:pt>
                <c:pt idx="224">
                  <c:v>21</c:v>
                </c:pt>
                <c:pt idx="225">
                  <c:v>22</c:v>
                </c:pt>
                <c:pt idx="226">
                  <c:v>21</c:v>
                </c:pt>
                <c:pt idx="227">
                  <c:v>19</c:v>
                </c:pt>
                <c:pt idx="228">
                  <c:v>22</c:v>
                </c:pt>
                <c:pt idx="229">
                  <c:v>20</c:v>
                </c:pt>
                <c:pt idx="230">
                  <c:v>23</c:v>
                </c:pt>
                <c:pt idx="231">
                  <c:v>19</c:v>
                </c:pt>
                <c:pt idx="232">
                  <c:v>22</c:v>
                </c:pt>
                <c:pt idx="233">
                  <c:v>22</c:v>
                </c:pt>
                <c:pt idx="234">
                  <c:v>19</c:v>
                </c:pt>
                <c:pt idx="235">
                  <c:v>18</c:v>
                </c:pt>
                <c:pt idx="236">
                  <c:v>24</c:v>
                </c:pt>
                <c:pt idx="237">
                  <c:v>20</c:v>
                </c:pt>
                <c:pt idx="238">
                  <c:v>26</c:v>
                </c:pt>
                <c:pt idx="239">
                  <c:v>36</c:v>
                </c:pt>
                <c:pt idx="240">
                  <c:v>39</c:v>
                </c:pt>
                <c:pt idx="241">
                  <c:v>42</c:v>
                </c:pt>
                <c:pt idx="242">
                  <c:v>44</c:v>
                </c:pt>
                <c:pt idx="243">
                  <c:v>47</c:v>
                </c:pt>
                <c:pt idx="244">
                  <c:v>45</c:v>
                </c:pt>
                <c:pt idx="245">
                  <c:v>49</c:v>
                </c:pt>
                <c:pt idx="246">
                  <c:v>53</c:v>
                </c:pt>
                <c:pt idx="247">
                  <c:v>56</c:v>
                </c:pt>
                <c:pt idx="248">
                  <c:v>53</c:v>
                </c:pt>
                <c:pt idx="249">
                  <c:v>57</c:v>
                </c:pt>
                <c:pt idx="250">
                  <c:v>52</c:v>
                </c:pt>
                <c:pt idx="251">
                  <c:v>55</c:v>
                </c:pt>
                <c:pt idx="252">
                  <c:v>58</c:v>
                </c:pt>
                <c:pt idx="253">
                  <c:v>56</c:v>
                </c:pt>
                <c:pt idx="254">
                  <c:v>48</c:v>
                </c:pt>
                <c:pt idx="255">
                  <c:v>57</c:v>
                </c:pt>
                <c:pt idx="256">
                  <c:v>63</c:v>
                </c:pt>
                <c:pt idx="257">
                  <c:v>67</c:v>
                </c:pt>
                <c:pt idx="258">
                  <c:v>63</c:v>
                </c:pt>
                <c:pt idx="259">
                  <c:v>66</c:v>
                </c:pt>
                <c:pt idx="260">
                  <c:v>62</c:v>
                </c:pt>
                <c:pt idx="261">
                  <c:v>68</c:v>
                </c:pt>
                <c:pt idx="262">
                  <c:v>61</c:v>
                </c:pt>
                <c:pt idx="263">
                  <c:v>68</c:v>
                </c:pt>
                <c:pt idx="264">
                  <c:v>65</c:v>
                </c:pt>
                <c:pt idx="265">
                  <c:v>72</c:v>
                </c:pt>
                <c:pt idx="26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0-4974-8DDF-BC7B058E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15872"/>
        <c:axId val="145991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70-4974-8DDF-BC7B058E9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70-4974-8DDF-BC7B058E97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70-4974-8DDF-BC7B058E97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Toplam!$E$1</c15:sqref>
                        </c15:formulaRef>
                      </c:ext>
                    </c:extLst>
                    <c:strCache>
                      <c:ptCount val="1"/>
                      <c:pt idx="0">
                        <c:v>20207DayAvg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426.28571428571428</c:v>
                      </c:pt>
                      <c:pt idx="7">
                        <c:v>431.57142857142856</c:v>
                      </c:pt>
                      <c:pt idx="8">
                        <c:v>436.71428571428572</c:v>
                      </c:pt>
                      <c:pt idx="9">
                        <c:v>443</c:v>
                      </c:pt>
                      <c:pt idx="10">
                        <c:v>450.71428571428572</c:v>
                      </c:pt>
                      <c:pt idx="11">
                        <c:v>449</c:v>
                      </c:pt>
                      <c:pt idx="12">
                        <c:v>447</c:v>
                      </c:pt>
                      <c:pt idx="13">
                        <c:v>458.57142857142856</c:v>
                      </c:pt>
                      <c:pt idx="14">
                        <c:v>461</c:v>
                      </c:pt>
                      <c:pt idx="15">
                        <c:v>468.28571428571428</c:v>
                      </c:pt>
                      <c:pt idx="16">
                        <c:v>465.85714285714283</c:v>
                      </c:pt>
                      <c:pt idx="17">
                        <c:v>460</c:v>
                      </c:pt>
                      <c:pt idx="18">
                        <c:v>463.57142857142856</c:v>
                      </c:pt>
                      <c:pt idx="19">
                        <c:v>468.57142857142856</c:v>
                      </c:pt>
                      <c:pt idx="20">
                        <c:v>467.57142857142856</c:v>
                      </c:pt>
                      <c:pt idx="21">
                        <c:v>465</c:v>
                      </c:pt>
                      <c:pt idx="22">
                        <c:v>462.71428571428572</c:v>
                      </c:pt>
                      <c:pt idx="23">
                        <c:v>457.28571428571428</c:v>
                      </c:pt>
                      <c:pt idx="24">
                        <c:v>458</c:v>
                      </c:pt>
                      <c:pt idx="25">
                        <c:v>459.14285714285717</c:v>
                      </c:pt>
                      <c:pt idx="26">
                        <c:v>460.14285714285717</c:v>
                      </c:pt>
                      <c:pt idx="27">
                        <c:v>461.71428571428572</c:v>
                      </c:pt>
                      <c:pt idx="28">
                        <c:v>463.85714285714283</c:v>
                      </c:pt>
                      <c:pt idx="29">
                        <c:v>453.14285714285717</c:v>
                      </c:pt>
                      <c:pt idx="30">
                        <c:v>453</c:v>
                      </c:pt>
                      <c:pt idx="31">
                        <c:v>446.85714285714283</c:v>
                      </c:pt>
                      <c:pt idx="32">
                        <c:v>441</c:v>
                      </c:pt>
                      <c:pt idx="33">
                        <c:v>440.14285714285717</c:v>
                      </c:pt>
                      <c:pt idx="34">
                        <c:v>429.14285714285717</c:v>
                      </c:pt>
                      <c:pt idx="35">
                        <c:v>425.14285714285717</c:v>
                      </c:pt>
                      <c:pt idx="36">
                        <c:v>427.28571428571428</c:v>
                      </c:pt>
                      <c:pt idx="37">
                        <c:v>426.14285714285717</c:v>
                      </c:pt>
                      <c:pt idx="38">
                        <c:v>423.71428571428572</c:v>
                      </c:pt>
                      <c:pt idx="39">
                        <c:v>419.85714285714283</c:v>
                      </c:pt>
                      <c:pt idx="40">
                        <c:v>418.71428571428572</c:v>
                      </c:pt>
                      <c:pt idx="41">
                        <c:v>418.28571428571428</c:v>
                      </c:pt>
                      <c:pt idx="42">
                        <c:v>413.57142857142856</c:v>
                      </c:pt>
                      <c:pt idx="43">
                        <c:v>411.42857142857144</c:v>
                      </c:pt>
                      <c:pt idx="44">
                        <c:v>408.28571428571428</c:v>
                      </c:pt>
                      <c:pt idx="45">
                        <c:v>407.42857142857144</c:v>
                      </c:pt>
                      <c:pt idx="46">
                        <c:v>403.5</c:v>
                      </c:pt>
                      <c:pt idx="47">
                        <c:v>397.07142857142856</c:v>
                      </c:pt>
                      <c:pt idx="48">
                        <c:v>393.07142857142856</c:v>
                      </c:pt>
                      <c:pt idx="49">
                        <c:v>395.5</c:v>
                      </c:pt>
                      <c:pt idx="50">
                        <c:v>391.35714285714283</c:v>
                      </c:pt>
                      <c:pt idx="51">
                        <c:v>388.14285714285717</c:v>
                      </c:pt>
                      <c:pt idx="52">
                        <c:v>379.57142857142856</c:v>
                      </c:pt>
                      <c:pt idx="53">
                        <c:v>379.78571428571428</c:v>
                      </c:pt>
                      <c:pt idx="54">
                        <c:v>378.07142857142856</c:v>
                      </c:pt>
                      <c:pt idx="55">
                        <c:v>376.92857142857144</c:v>
                      </c:pt>
                      <c:pt idx="56">
                        <c:v>370.07142857142856</c:v>
                      </c:pt>
                      <c:pt idx="57">
                        <c:v>379.64285714285717</c:v>
                      </c:pt>
                      <c:pt idx="58">
                        <c:v>380.85714285714283</c:v>
                      </c:pt>
                      <c:pt idx="59">
                        <c:v>385.71428571428572</c:v>
                      </c:pt>
                      <c:pt idx="60">
                        <c:v>391.85714285714283</c:v>
                      </c:pt>
                      <c:pt idx="61">
                        <c:v>387.5</c:v>
                      </c:pt>
                      <c:pt idx="62">
                        <c:v>392.64285714285717</c:v>
                      </c:pt>
                      <c:pt idx="63">
                        <c:v>390.5</c:v>
                      </c:pt>
                      <c:pt idx="64">
                        <c:v>380.64285714285717</c:v>
                      </c:pt>
                      <c:pt idx="65">
                        <c:v>377.21428571428572</c:v>
                      </c:pt>
                      <c:pt idx="66">
                        <c:v>380.5</c:v>
                      </c:pt>
                      <c:pt idx="67">
                        <c:v>375.78571428571428</c:v>
                      </c:pt>
                      <c:pt idx="68">
                        <c:v>374.71428571428572</c:v>
                      </c:pt>
                      <c:pt idx="69">
                        <c:v>375.28571428571428</c:v>
                      </c:pt>
                      <c:pt idx="70">
                        <c:v>381</c:v>
                      </c:pt>
                      <c:pt idx="71">
                        <c:v>387.28571428571428</c:v>
                      </c:pt>
                      <c:pt idx="72">
                        <c:v>388.42857142857144</c:v>
                      </c:pt>
                      <c:pt idx="73">
                        <c:v>387.85714285714283</c:v>
                      </c:pt>
                      <c:pt idx="74">
                        <c:v>398.57142857142856</c:v>
                      </c:pt>
                      <c:pt idx="75">
                        <c:v>400.71428571428572</c:v>
                      </c:pt>
                      <c:pt idx="76">
                        <c:v>404.14285714285717</c:v>
                      </c:pt>
                      <c:pt idx="77">
                        <c:v>408.85714285714283</c:v>
                      </c:pt>
                      <c:pt idx="78">
                        <c:v>418.14285714285717</c:v>
                      </c:pt>
                      <c:pt idx="79">
                        <c:v>424</c:v>
                      </c:pt>
                      <c:pt idx="80">
                        <c:v>432.42857142857144</c:v>
                      </c:pt>
                      <c:pt idx="81">
                        <c:v>432.28571428571428</c:v>
                      </c:pt>
                      <c:pt idx="82">
                        <c:v>435.42857142857144</c:v>
                      </c:pt>
                      <c:pt idx="83">
                        <c:v>430.71428571428572</c:v>
                      </c:pt>
                      <c:pt idx="84">
                        <c:v>430.28571428571428</c:v>
                      </c:pt>
                      <c:pt idx="85">
                        <c:v>426.85714285714283</c:v>
                      </c:pt>
                      <c:pt idx="86">
                        <c:v>433.57142857142856</c:v>
                      </c:pt>
                      <c:pt idx="87">
                        <c:v>436.14285714285717</c:v>
                      </c:pt>
                      <c:pt idx="88">
                        <c:v>444.57142857142856</c:v>
                      </c:pt>
                      <c:pt idx="89">
                        <c:v>456.57142857142856</c:v>
                      </c:pt>
                      <c:pt idx="90">
                        <c:v>468.71428571428572</c:v>
                      </c:pt>
                      <c:pt idx="91">
                        <c:v>477.42857142857144</c:v>
                      </c:pt>
                      <c:pt idx="92">
                        <c:v>483.85714285714283</c:v>
                      </c:pt>
                      <c:pt idx="93">
                        <c:v>490</c:v>
                      </c:pt>
                      <c:pt idx="94">
                        <c:v>498</c:v>
                      </c:pt>
                      <c:pt idx="95">
                        <c:v>499.42857142857144</c:v>
                      </c:pt>
                      <c:pt idx="96">
                        <c:v>504.85714285714283</c:v>
                      </c:pt>
                      <c:pt idx="97">
                        <c:v>505.71428571428572</c:v>
                      </c:pt>
                      <c:pt idx="98">
                        <c:v>505.85714285714283</c:v>
                      </c:pt>
                      <c:pt idx="99">
                        <c:v>510.78571428571428</c:v>
                      </c:pt>
                      <c:pt idx="100">
                        <c:v>510.64285714285717</c:v>
                      </c:pt>
                      <c:pt idx="101">
                        <c:v>502.78571428571428</c:v>
                      </c:pt>
                      <c:pt idx="102">
                        <c:v>506.07142857142856</c:v>
                      </c:pt>
                      <c:pt idx="103">
                        <c:v>501.64285714285717</c:v>
                      </c:pt>
                      <c:pt idx="104">
                        <c:v>502.64285714285717</c:v>
                      </c:pt>
                      <c:pt idx="105">
                        <c:v>502.07142857142856</c:v>
                      </c:pt>
                      <c:pt idx="106">
                        <c:v>497.85714285714283</c:v>
                      </c:pt>
                      <c:pt idx="107">
                        <c:v>491.14285714285717</c:v>
                      </c:pt>
                      <c:pt idx="108">
                        <c:v>491.57142857142856</c:v>
                      </c:pt>
                      <c:pt idx="109">
                        <c:v>485.14285714285717</c:v>
                      </c:pt>
                      <c:pt idx="110">
                        <c:v>483.14285714285717</c:v>
                      </c:pt>
                      <c:pt idx="111">
                        <c:v>479.14285714285717</c:v>
                      </c:pt>
                      <c:pt idx="112">
                        <c:v>472.71428571428572</c:v>
                      </c:pt>
                      <c:pt idx="113">
                        <c:v>469.28571428571428</c:v>
                      </c:pt>
                      <c:pt idx="114">
                        <c:v>470.85714285714283</c:v>
                      </c:pt>
                      <c:pt idx="115">
                        <c:v>460.71428571428572</c:v>
                      </c:pt>
                      <c:pt idx="116">
                        <c:v>457.14285714285717</c:v>
                      </c:pt>
                      <c:pt idx="117">
                        <c:v>451.85714285714283</c:v>
                      </c:pt>
                      <c:pt idx="118">
                        <c:v>448.85714285714283</c:v>
                      </c:pt>
                      <c:pt idx="119">
                        <c:v>446.14285714285717</c:v>
                      </c:pt>
                      <c:pt idx="120">
                        <c:v>441.42857142857144</c:v>
                      </c:pt>
                      <c:pt idx="121">
                        <c:v>428.42857142857144</c:v>
                      </c:pt>
                      <c:pt idx="122">
                        <c:v>426.14285714285717</c:v>
                      </c:pt>
                      <c:pt idx="123">
                        <c:v>420.57142857142856</c:v>
                      </c:pt>
                      <c:pt idx="124">
                        <c:v>415.85714285714283</c:v>
                      </c:pt>
                      <c:pt idx="125">
                        <c:v>411.71428571428572</c:v>
                      </c:pt>
                      <c:pt idx="126">
                        <c:v>406.57142857142856</c:v>
                      </c:pt>
                      <c:pt idx="127">
                        <c:v>406.14285714285717</c:v>
                      </c:pt>
                      <c:pt idx="128">
                        <c:v>406.57142857142856</c:v>
                      </c:pt>
                      <c:pt idx="129">
                        <c:v>408.28571428571428</c:v>
                      </c:pt>
                      <c:pt idx="130">
                        <c:v>408.85714285714283</c:v>
                      </c:pt>
                      <c:pt idx="131">
                        <c:v>408</c:v>
                      </c:pt>
                      <c:pt idx="132">
                        <c:v>408.57142857142856</c:v>
                      </c:pt>
                      <c:pt idx="133">
                        <c:v>407.28571428571428</c:v>
                      </c:pt>
                      <c:pt idx="134">
                        <c:v>395.71428571428572</c:v>
                      </c:pt>
                      <c:pt idx="135">
                        <c:v>394.42857142857144</c:v>
                      </c:pt>
                      <c:pt idx="136">
                        <c:v>391.57142857142856</c:v>
                      </c:pt>
                      <c:pt idx="137">
                        <c:v>385.57142857142856</c:v>
                      </c:pt>
                      <c:pt idx="138">
                        <c:v>380.57142857142856</c:v>
                      </c:pt>
                      <c:pt idx="139">
                        <c:v>374.28571428571428</c:v>
                      </c:pt>
                      <c:pt idx="140">
                        <c:v>371.57142857142856</c:v>
                      </c:pt>
                      <c:pt idx="141">
                        <c:v>375.42857142857144</c:v>
                      </c:pt>
                      <c:pt idx="142">
                        <c:v>377.57142857142856</c:v>
                      </c:pt>
                      <c:pt idx="143">
                        <c:v>372.42857142857144</c:v>
                      </c:pt>
                      <c:pt idx="144">
                        <c:v>365.28571428571428</c:v>
                      </c:pt>
                      <c:pt idx="145">
                        <c:v>360.85714285714283</c:v>
                      </c:pt>
                      <c:pt idx="146">
                        <c:v>358</c:v>
                      </c:pt>
                      <c:pt idx="147">
                        <c:v>357.28571428571428</c:v>
                      </c:pt>
                      <c:pt idx="148">
                        <c:v>356.14285714285717</c:v>
                      </c:pt>
                      <c:pt idx="149">
                        <c:v>345.14285714285717</c:v>
                      </c:pt>
                      <c:pt idx="150">
                        <c:v>349.28571428571428</c:v>
                      </c:pt>
                      <c:pt idx="151">
                        <c:v>350</c:v>
                      </c:pt>
                      <c:pt idx="152">
                        <c:v>355.28571428571428</c:v>
                      </c:pt>
                      <c:pt idx="153">
                        <c:v>357</c:v>
                      </c:pt>
                      <c:pt idx="154">
                        <c:v>355.14285714285717</c:v>
                      </c:pt>
                      <c:pt idx="155">
                        <c:v>354.28571428571428</c:v>
                      </c:pt>
                      <c:pt idx="156">
                        <c:v>358.14285714285717</c:v>
                      </c:pt>
                      <c:pt idx="157">
                        <c:v>355.71428571428572</c:v>
                      </c:pt>
                      <c:pt idx="158">
                        <c:v>365.57142857142856</c:v>
                      </c:pt>
                      <c:pt idx="159">
                        <c:v>367</c:v>
                      </c:pt>
                      <c:pt idx="160">
                        <c:v>367.14285714285717</c:v>
                      </c:pt>
                      <c:pt idx="161">
                        <c:v>373</c:v>
                      </c:pt>
                      <c:pt idx="162">
                        <c:v>373</c:v>
                      </c:pt>
                      <c:pt idx="163">
                        <c:v>369.28571428571428</c:v>
                      </c:pt>
                      <c:pt idx="164">
                        <c:v>372.42857142857144</c:v>
                      </c:pt>
                      <c:pt idx="165">
                        <c:v>365.42857142857144</c:v>
                      </c:pt>
                      <c:pt idx="166">
                        <c:v>363.28571428571428</c:v>
                      </c:pt>
                      <c:pt idx="167">
                        <c:v>363.42857142857144</c:v>
                      </c:pt>
                      <c:pt idx="168">
                        <c:v>363.14285714285717</c:v>
                      </c:pt>
                      <c:pt idx="169">
                        <c:v>358.14285714285717</c:v>
                      </c:pt>
                      <c:pt idx="170">
                        <c:v>365</c:v>
                      </c:pt>
                      <c:pt idx="171">
                        <c:v>365.28571428571428</c:v>
                      </c:pt>
                      <c:pt idx="172">
                        <c:v>364.42857142857144</c:v>
                      </c:pt>
                      <c:pt idx="173">
                        <c:v>367.28571428571428</c:v>
                      </c:pt>
                      <c:pt idx="174">
                        <c:v>361.71428571428572</c:v>
                      </c:pt>
                      <c:pt idx="175">
                        <c:v>360.57142857142856</c:v>
                      </c:pt>
                      <c:pt idx="176">
                        <c:v>366.14285714285717</c:v>
                      </c:pt>
                      <c:pt idx="177">
                        <c:v>368.85714285714283</c:v>
                      </c:pt>
                      <c:pt idx="178">
                        <c:v>361.85714285714283</c:v>
                      </c:pt>
                      <c:pt idx="179">
                        <c:v>363.57142857142856</c:v>
                      </c:pt>
                      <c:pt idx="180">
                        <c:v>353.14285714285717</c:v>
                      </c:pt>
                      <c:pt idx="181">
                        <c:v>356.28571428571428</c:v>
                      </c:pt>
                      <c:pt idx="182">
                        <c:v>366</c:v>
                      </c:pt>
                      <c:pt idx="183">
                        <c:v>372.71428571428572</c:v>
                      </c:pt>
                      <c:pt idx="184">
                        <c:v>372.28571428571428</c:v>
                      </c:pt>
                      <c:pt idx="185">
                        <c:v>381.28571428571428</c:v>
                      </c:pt>
                      <c:pt idx="186">
                        <c:v>388.42857142857144</c:v>
                      </c:pt>
                      <c:pt idx="187">
                        <c:v>408.42857142857144</c:v>
                      </c:pt>
                      <c:pt idx="188">
                        <c:v>415.42857142857144</c:v>
                      </c:pt>
                      <c:pt idx="189">
                        <c:v>408.42857142857144</c:v>
                      </c:pt>
                      <c:pt idx="190">
                        <c:v>407.57142857142856</c:v>
                      </c:pt>
                      <c:pt idx="191">
                        <c:v>403.71428571428572</c:v>
                      </c:pt>
                      <c:pt idx="192">
                        <c:v>402.71428571428572</c:v>
                      </c:pt>
                      <c:pt idx="193">
                        <c:v>396.14285714285717</c:v>
                      </c:pt>
                      <c:pt idx="194">
                        <c:v>385.57142857142856</c:v>
                      </c:pt>
                      <c:pt idx="195">
                        <c:v>378.57142857142856</c:v>
                      </c:pt>
                      <c:pt idx="196">
                        <c:v>374.71428571428572</c:v>
                      </c:pt>
                      <c:pt idx="197">
                        <c:v>367.28571428571428</c:v>
                      </c:pt>
                      <c:pt idx="198">
                        <c:v>370.28571428571428</c:v>
                      </c:pt>
                      <c:pt idx="199">
                        <c:v>368.14285714285717</c:v>
                      </c:pt>
                      <c:pt idx="200">
                        <c:v>371</c:v>
                      </c:pt>
                      <c:pt idx="201">
                        <c:v>366.71428571428572</c:v>
                      </c:pt>
                      <c:pt idx="202">
                        <c:v>367.28571428571428</c:v>
                      </c:pt>
                      <c:pt idx="203">
                        <c:v>371.28571428571428</c:v>
                      </c:pt>
                      <c:pt idx="204">
                        <c:v>373.57142857142856</c:v>
                      </c:pt>
                      <c:pt idx="205">
                        <c:v>375.14285714285717</c:v>
                      </c:pt>
                      <c:pt idx="206">
                        <c:v>379.42857142857144</c:v>
                      </c:pt>
                      <c:pt idx="207">
                        <c:v>377.28571428571428</c:v>
                      </c:pt>
                      <c:pt idx="208">
                        <c:v>385.28571428571428</c:v>
                      </c:pt>
                      <c:pt idx="209">
                        <c:v>387.71428571428572</c:v>
                      </c:pt>
                      <c:pt idx="210">
                        <c:v>390.14285714285717</c:v>
                      </c:pt>
                      <c:pt idx="211">
                        <c:v>392.71428571428572</c:v>
                      </c:pt>
                      <c:pt idx="212">
                        <c:v>398</c:v>
                      </c:pt>
                      <c:pt idx="213">
                        <c:v>398.28571428571428</c:v>
                      </c:pt>
                      <c:pt idx="214">
                        <c:v>399.14285714285717</c:v>
                      </c:pt>
                      <c:pt idx="215">
                        <c:v>398</c:v>
                      </c:pt>
                      <c:pt idx="216">
                        <c:v>401.14285714285717</c:v>
                      </c:pt>
                      <c:pt idx="217">
                        <c:v>409.14285714285717</c:v>
                      </c:pt>
                      <c:pt idx="218">
                        <c:v>408.85714285714283</c:v>
                      </c:pt>
                      <c:pt idx="219">
                        <c:v>403</c:v>
                      </c:pt>
                      <c:pt idx="220">
                        <c:v>408.21428571428572</c:v>
                      </c:pt>
                      <c:pt idx="221">
                        <c:v>415.21428571428572</c:v>
                      </c:pt>
                      <c:pt idx="222">
                        <c:v>419.78571428571428</c:v>
                      </c:pt>
                      <c:pt idx="223">
                        <c:v>422.21428571428572</c:v>
                      </c:pt>
                      <c:pt idx="224">
                        <c:v>417.64285714285717</c:v>
                      </c:pt>
                      <c:pt idx="225">
                        <c:v>415.64285714285717</c:v>
                      </c:pt>
                      <c:pt idx="226">
                        <c:v>420.07142857142856</c:v>
                      </c:pt>
                      <c:pt idx="227">
                        <c:v>414.14285714285717</c:v>
                      </c:pt>
                      <c:pt idx="228">
                        <c:v>410.42857142857144</c:v>
                      </c:pt>
                      <c:pt idx="229">
                        <c:v>398.28571428571428</c:v>
                      </c:pt>
                      <c:pt idx="230">
                        <c:v>393.57142857142856</c:v>
                      </c:pt>
                      <c:pt idx="231">
                        <c:v>386.14285714285717</c:v>
                      </c:pt>
                      <c:pt idx="232">
                        <c:v>388.42857142857144</c:v>
                      </c:pt>
                      <c:pt idx="233">
                        <c:v>386.71428571428572</c:v>
                      </c:pt>
                      <c:pt idx="234">
                        <c:v>391.85714285714283</c:v>
                      </c:pt>
                      <c:pt idx="235">
                        <c:v>393.42857142857144</c:v>
                      </c:pt>
                      <c:pt idx="236">
                        <c:v>407.57142857142856</c:v>
                      </c:pt>
                      <c:pt idx="237">
                        <c:v>410.14285714285717</c:v>
                      </c:pt>
                      <c:pt idx="238">
                        <c:v>420.28571428571428</c:v>
                      </c:pt>
                      <c:pt idx="239">
                        <c:v>423.85714285714283</c:v>
                      </c:pt>
                      <c:pt idx="240">
                        <c:v>426.71428571428572</c:v>
                      </c:pt>
                      <c:pt idx="241">
                        <c:v>424.28571428571428</c:v>
                      </c:pt>
                      <c:pt idx="242">
                        <c:v>425.57142857142856</c:v>
                      </c:pt>
                      <c:pt idx="243">
                        <c:v>422.85714285714283</c:v>
                      </c:pt>
                      <c:pt idx="244">
                        <c:v>425.28571428571428</c:v>
                      </c:pt>
                      <c:pt idx="245">
                        <c:v>415.28571428571428</c:v>
                      </c:pt>
                      <c:pt idx="246">
                        <c:v>413</c:v>
                      </c:pt>
                      <c:pt idx="247">
                        <c:v>417.71428571428572</c:v>
                      </c:pt>
                      <c:pt idx="248">
                        <c:v>421.85714285714283</c:v>
                      </c:pt>
                      <c:pt idx="249">
                        <c:v>426.42857142857144</c:v>
                      </c:pt>
                      <c:pt idx="250">
                        <c:v>427.14285714285717</c:v>
                      </c:pt>
                      <c:pt idx="251">
                        <c:v>423.42857142857144</c:v>
                      </c:pt>
                      <c:pt idx="252">
                        <c:v>428.71428571428572</c:v>
                      </c:pt>
                      <c:pt idx="253">
                        <c:v>428.71428571428572</c:v>
                      </c:pt>
                      <c:pt idx="254">
                        <c:v>414</c:v>
                      </c:pt>
                      <c:pt idx="255">
                        <c:v>405.71428571428572</c:v>
                      </c:pt>
                      <c:pt idx="256">
                        <c:v>404.28571428571428</c:v>
                      </c:pt>
                      <c:pt idx="257">
                        <c:v>396.85714285714283</c:v>
                      </c:pt>
                      <c:pt idx="258">
                        <c:v>400.57142857142856</c:v>
                      </c:pt>
                      <c:pt idx="259">
                        <c:v>402</c:v>
                      </c:pt>
                      <c:pt idx="260">
                        <c:v>406.14285714285717</c:v>
                      </c:pt>
                      <c:pt idx="261">
                        <c:v>417.28571428571428</c:v>
                      </c:pt>
                      <c:pt idx="262">
                        <c:v>418.71428571428572</c:v>
                      </c:pt>
                      <c:pt idx="263">
                        <c:v>416</c:v>
                      </c:pt>
                      <c:pt idx="264">
                        <c:v>418.57142857142856</c:v>
                      </c:pt>
                      <c:pt idx="265">
                        <c:v>415.57142857142856</c:v>
                      </c:pt>
                      <c:pt idx="266">
                        <c:v>409.14285714285717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70-4974-8DDF-BC7B058E97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Toplam!$F$1</c15:sqref>
                        </c15:formulaRef>
                      </c:ext>
                    </c:extLst>
                    <c:strCache>
                      <c:ptCount val="1"/>
                      <c:pt idx="0">
                        <c:v>Referans7Avg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438.78571428571428</c:v>
                      </c:pt>
                      <c:pt idx="7">
                        <c:v>437.85714285714283</c:v>
                      </c:pt>
                      <c:pt idx="8">
                        <c:v>440.23809523809524</c:v>
                      </c:pt>
                      <c:pt idx="9">
                        <c:v>445.90476190476193</c:v>
                      </c:pt>
                      <c:pt idx="10">
                        <c:v>454.11904761904765</c:v>
                      </c:pt>
                      <c:pt idx="11">
                        <c:v>452.57142857142861</c:v>
                      </c:pt>
                      <c:pt idx="12">
                        <c:v>452.33333333333331</c:v>
                      </c:pt>
                      <c:pt idx="13">
                        <c:v>452.95238095238091</c:v>
                      </c:pt>
                      <c:pt idx="14">
                        <c:v>455.6904761904762</c:v>
                      </c:pt>
                      <c:pt idx="15">
                        <c:v>455.40476190476187</c:v>
                      </c:pt>
                      <c:pt idx="16">
                        <c:v>456.40476190476193</c:v>
                      </c:pt>
                      <c:pt idx="17">
                        <c:v>454.14285714285717</c:v>
                      </c:pt>
                      <c:pt idx="18">
                        <c:v>456.52380952380952</c:v>
                      </c:pt>
                      <c:pt idx="19">
                        <c:v>454.42857142857139</c:v>
                      </c:pt>
                      <c:pt idx="20">
                        <c:v>454.02380952380952</c:v>
                      </c:pt>
                      <c:pt idx="21">
                        <c:v>457.59523809523813</c:v>
                      </c:pt>
                      <c:pt idx="22">
                        <c:v>457.61904761904765</c:v>
                      </c:pt>
                      <c:pt idx="23">
                        <c:v>454.40476190476198</c:v>
                      </c:pt>
                      <c:pt idx="24">
                        <c:v>455.26190476190476</c:v>
                      </c:pt>
                      <c:pt idx="25">
                        <c:v>457.66666666666669</c:v>
                      </c:pt>
                      <c:pt idx="26">
                        <c:v>462.16666666666669</c:v>
                      </c:pt>
                      <c:pt idx="27">
                        <c:v>461.64285714285717</c:v>
                      </c:pt>
                      <c:pt idx="28">
                        <c:v>460.2380952380953</c:v>
                      </c:pt>
                      <c:pt idx="29">
                        <c:v>453.33333333333331</c:v>
                      </c:pt>
                      <c:pt idx="30">
                        <c:v>451.54761904761898</c:v>
                      </c:pt>
                      <c:pt idx="31">
                        <c:v>444.85714285714278</c:v>
                      </c:pt>
                      <c:pt idx="32">
                        <c:v>438.30952380952374</c:v>
                      </c:pt>
                      <c:pt idx="33">
                        <c:v>434</c:v>
                      </c:pt>
                      <c:pt idx="34">
                        <c:v>438.02380952380958</c:v>
                      </c:pt>
                      <c:pt idx="35">
                        <c:v>432.02380952380952</c:v>
                      </c:pt>
                      <c:pt idx="36">
                        <c:v>434.78571428571428</c:v>
                      </c:pt>
                      <c:pt idx="37">
                        <c:v>433.02380952380958</c:v>
                      </c:pt>
                      <c:pt idx="38">
                        <c:v>431.11904761904765</c:v>
                      </c:pt>
                      <c:pt idx="39">
                        <c:v>431.16666666666669</c:v>
                      </c:pt>
                      <c:pt idx="40">
                        <c:v>427.26190476190476</c:v>
                      </c:pt>
                      <c:pt idx="41">
                        <c:v>417.35714285714283</c:v>
                      </c:pt>
                      <c:pt idx="42">
                        <c:v>413.2619047619047</c:v>
                      </c:pt>
                      <c:pt idx="43">
                        <c:v>406.92857142857144</c:v>
                      </c:pt>
                      <c:pt idx="44">
                        <c:v>403.78571428571428</c:v>
                      </c:pt>
                      <c:pt idx="45">
                        <c:v>402.83333333333331</c:v>
                      </c:pt>
                      <c:pt idx="46">
                        <c:v>397.88095238095235</c:v>
                      </c:pt>
                      <c:pt idx="47">
                        <c:v>394.09523809523807</c:v>
                      </c:pt>
                      <c:pt idx="48">
                        <c:v>391.3095238095238</c:v>
                      </c:pt>
                      <c:pt idx="49">
                        <c:v>393.38095238095235</c:v>
                      </c:pt>
                      <c:pt idx="50">
                        <c:v>394.35714285714283</c:v>
                      </c:pt>
                      <c:pt idx="51">
                        <c:v>392</c:v>
                      </c:pt>
                      <c:pt idx="52">
                        <c:v>391.88095238095241</c:v>
                      </c:pt>
                      <c:pt idx="53">
                        <c:v>389.14285714285717</c:v>
                      </c:pt>
                      <c:pt idx="54">
                        <c:v>389.09523809523807</c:v>
                      </c:pt>
                      <c:pt idx="55">
                        <c:v>388.35714285714283</c:v>
                      </c:pt>
                      <c:pt idx="56">
                        <c:v>384.76190476190476</c:v>
                      </c:pt>
                      <c:pt idx="57">
                        <c:v>385.92857142857144</c:v>
                      </c:pt>
                      <c:pt idx="58">
                        <c:v>384.92857142857144</c:v>
                      </c:pt>
                      <c:pt idx="59">
                        <c:v>383.64285714285717</c:v>
                      </c:pt>
                      <c:pt idx="60">
                        <c:v>388.7380952380953</c:v>
                      </c:pt>
                      <c:pt idx="61">
                        <c:v>388.42857142857144</c:v>
                      </c:pt>
                      <c:pt idx="62">
                        <c:v>389.09523809523802</c:v>
                      </c:pt>
                      <c:pt idx="63">
                        <c:v>386.66666666666669</c:v>
                      </c:pt>
                      <c:pt idx="64">
                        <c:v>386.97619047619042</c:v>
                      </c:pt>
                      <c:pt idx="65">
                        <c:v>386.97619047619048</c:v>
                      </c:pt>
                      <c:pt idx="66">
                        <c:v>388.47619047619048</c:v>
                      </c:pt>
                      <c:pt idx="67">
                        <c:v>386.66666666666663</c:v>
                      </c:pt>
                      <c:pt idx="68">
                        <c:v>384.28571428571428</c:v>
                      </c:pt>
                      <c:pt idx="69">
                        <c:v>382.16666666666669</c:v>
                      </c:pt>
                      <c:pt idx="70">
                        <c:v>387.02380952380958</c:v>
                      </c:pt>
                      <c:pt idx="71">
                        <c:v>380.54761904761909</c:v>
                      </c:pt>
                      <c:pt idx="72">
                        <c:v>382.16666666666669</c:v>
                      </c:pt>
                      <c:pt idx="73">
                        <c:v>378.99999999999994</c:v>
                      </c:pt>
                      <c:pt idx="74">
                        <c:v>376.49999999999994</c:v>
                      </c:pt>
                      <c:pt idx="75">
                        <c:v>381.61904761904759</c:v>
                      </c:pt>
                      <c:pt idx="76">
                        <c:v>381.33333333333337</c:v>
                      </c:pt>
                      <c:pt idx="77">
                        <c:v>378.52380952380952</c:v>
                      </c:pt>
                      <c:pt idx="78">
                        <c:v>378.5</c:v>
                      </c:pt>
                      <c:pt idx="79">
                        <c:v>374.19047619047615</c:v>
                      </c:pt>
                      <c:pt idx="80">
                        <c:v>374.78571428571428</c:v>
                      </c:pt>
                      <c:pt idx="81">
                        <c:v>371.90476190476193</c:v>
                      </c:pt>
                      <c:pt idx="82">
                        <c:v>370.02380952380958</c:v>
                      </c:pt>
                      <c:pt idx="83">
                        <c:v>369.40476190476193</c:v>
                      </c:pt>
                      <c:pt idx="84">
                        <c:v>369.30952380952385</c:v>
                      </c:pt>
                      <c:pt idx="85">
                        <c:v>373.16666666666663</c:v>
                      </c:pt>
                      <c:pt idx="86">
                        <c:v>372.52380952380952</c:v>
                      </c:pt>
                      <c:pt idx="87">
                        <c:v>371.02380952380958</c:v>
                      </c:pt>
                      <c:pt idx="88">
                        <c:v>370.64285714285722</c:v>
                      </c:pt>
                      <c:pt idx="89">
                        <c:v>366.80952380952385</c:v>
                      </c:pt>
                      <c:pt idx="90">
                        <c:v>366.64285714285722</c:v>
                      </c:pt>
                      <c:pt idx="91">
                        <c:v>368.21428571428572</c:v>
                      </c:pt>
                      <c:pt idx="92">
                        <c:v>367.54761904761909</c:v>
                      </c:pt>
                      <c:pt idx="93">
                        <c:v>371.16666666666663</c:v>
                      </c:pt>
                      <c:pt idx="94">
                        <c:v>367.66666666666669</c:v>
                      </c:pt>
                      <c:pt idx="95">
                        <c:v>372.07142857142856</c:v>
                      </c:pt>
                      <c:pt idx="96">
                        <c:v>370.11904761904759</c:v>
                      </c:pt>
                      <c:pt idx="97">
                        <c:v>373.11904761904765</c:v>
                      </c:pt>
                      <c:pt idx="98">
                        <c:v>371.83333333333337</c:v>
                      </c:pt>
                      <c:pt idx="99">
                        <c:v>371.40476190476187</c:v>
                      </c:pt>
                      <c:pt idx="100">
                        <c:v>367.19047619047615</c:v>
                      </c:pt>
                      <c:pt idx="101">
                        <c:v>371.40476190476193</c:v>
                      </c:pt>
                      <c:pt idx="102">
                        <c:v>369.04761904761898</c:v>
                      </c:pt>
                      <c:pt idx="103">
                        <c:v>371.49999999999994</c:v>
                      </c:pt>
                      <c:pt idx="104">
                        <c:v>367.02380952380952</c:v>
                      </c:pt>
                      <c:pt idx="105">
                        <c:v>363.71428571428572</c:v>
                      </c:pt>
                      <c:pt idx="106">
                        <c:v>365.02380952380952</c:v>
                      </c:pt>
                      <c:pt idx="107">
                        <c:v>364.78571428571428</c:v>
                      </c:pt>
                      <c:pt idx="108">
                        <c:v>359.69047619047615</c:v>
                      </c:pt>
                      <c:pt idx="109">
                        <c:v>359.04761904761898</c:v>
                      </c:pt>
                      <c:pt idx="110">
                        <c:v>358.21428571428572</c:v>
                      </c:pt>
                      <c:pt idx="111">
                        <c:v>358.64285714285717</c:v>
                      </c:pt>
                      <c:pt idx="112">
                        <c:v>359.07142857142856</c:v>
                      </c:pt>
                      <c:pt idx="113">
                        <c:v>353.88095238095241</c:v>
                      </c:pt>
                      <c:pt idx="114">
                        <c:v>359.19047619047615</c:v>
                      </c:pt>
                      <c:pt idx="115">
                        <c:v>360.02380952380952</c:v>
                      </c:pt>
                      <c:pt idx="116">
                        <c:v>361.47619047619048</c:v>
                      </c:pt>
                      <c:pt idx="117">
                        <c:v>364.14285714285717</c:v>
                      </c:pt>
                      <c:pt idx="118">
                        <c:v>365.97619047619048</c:v>
                      </c:pt>
                      <c:pt idx="119">
                        <c:v>367.78571428571428</c:v>
                      </c:pt>
                      <c:pt idx="120">
                        <c:v>365.97619047619042</c:v>
                      </c:pt>
                      <c:pt idx="121">
                        <c:v>360.47619047619042</c:v>
                      </c:pt>
                      <c:pt idx="122">
                        <c:v>361.11904761904765</c:v>
                      </c:pt>
                      <c:pt idx="123">
                        <c:v>359.57142857142856</c:v>
                      </c:pt>
                      <c:pt idx="124">
                        <c:v>355.38095238095235</c:v>
                      </c:pt>
                      <c:pt idx="125">
                        <c:v>356.33333333333337</c:v>
                      </c:pt>
                      <c:pt idx="126">
                        <c:v>355.42857142857144</c:v>
                      </c:pt>
                      <c:pt idx="127">
                        <c:v>356.45238095238091</c:v>
                      </c:pt>
                      <c:pt idx="128">
                        <c:v>358.19047619047615</c:v>
                      </c:pt>
                      <c:pt idx="129">
                        <c:v>358.61904761904759</c:v>
                      </c:pt>
                      <c:pt idx="130">
                        <c:v>355.0714285714285</c:v>
                      </c:pt>
                      <c:pt idx="131">
                        <c:v>357.95238095238102</c:v>
                      </c:pt>
                      <c:pt idx="132">
                        <c:v>354.30952380952385</c:v>
                      </c:pt>
                      <c:pt idx="133">
                        <c:v>354.66666666666663</c:v>
                      </c:pt>
                      <c:pt idx="134">
                        <c:v>355.6904761904762</c:v>
                      </c:pt>
                      <c:pt idx="135">
                        <c:v>356.64285714285722</c:v>
                      </c:pt>
                      <c:pt idx="136">
                        <c:v>358.76190476190476</c:v>
                      </c:pt>
                      <c:pt idx="137">
                        <c:v>360.61904761904759</c:v>
                      </c:pt>
                      <c:pt idx="138">
                        <c:v>358</c:v>
                      </c:pt>
                      <c:pt idx="139">
                        <c:v>359.07142857142856</c:v>
                      </c:pt>
                      <c:pt idx="140">
                        <c:v>361.04761904761898</c:v>
                      </c:pt>
                      <c:pt idx="141">
                        <c:v>362.6904761904762</c:v>
                      </c:pt>
                      <c:pt idx="142">
                        <c:v>361.11904761904765</c:v>
                      </c:pt>
                      <c:pt idx="143">
                        <c:v>358.85714285714283</c:v>
                      </c:pt>
                      <c:pt idx="144">
                        <c:v>361.73809523809524</c:v>
                      </c:pt>
                      <c:pt idx="145">
                        <c:v>364.14285714285717</c:v>
                      </c:pt>
                      <c:pt idx="146">
                        <c:v>363.59523809523807</c:v>
                      </c:pt>
                      <c:pt idx="147">
                        <c:v>361.73809523809524</c:v>
                      </c:pt>
                      <c:pt idx="148">
                        <c:v>361.88095238095235</c:v>
                      </c:pt>
                      <c:pt idx="149">
                        <c:v>358.95238095238091</c:v>
                      </c:pt>
                      <c:pt idx="150">
                        <c:v>356.4285714285715</c:v>
                      </c:pt>
                      <c:pt idx="151">
                        <c:v>354.73809523809524</c:v>
                      </c:pt>
                      <c:pt idx="152">
                        <c:v>355.3095238095238</c:v>
                      </c:pt>
                      <c:pt idx="153">
                        <c:v>352.90476190476193</c:v>
                      </c:pt>
                      <c:pt idx="154">
                        <c:v>347.88095238095241</c:v>
                      </c:pt>
                      <c:pt idx="155">
                        <c:v>346.3095238095238</c:v>
                      </c:pt>
                      <c:pt idx="156">
                        <c:v>346.49999999999994</c:v>
                      </c:pt>
                      <c:pt idx="157">
                        <c:v>347.23809523809524</c:v>
                      </c:pt>
                      <c:pt idx="158">
                        <c:v>348.02380952380952</c:v>
                      </c:pt>
                      <c:pt idx="159">
                        <c:v>345.42857142857144</c:v>
                      </c:pt>
                      <c:pt idx="160">
                        <c:v>349.47619047619042</c:v>
                      </c:pt>
                      <c:pt idx="161">
                        <c:v>350.88095238095235</c:v>
                      </c:pt>
                      <c:pt idx="162">
                        <c:v>348.38095238095235</c:v>
                      </c:pt>
                      <c:pt idx="163">
                        <c:v>346.80952380952374</c:v>
                      </c:pt>
                      <c:pt idx="164">
                        <c:v>348.88095238095235</c:v>
                      </c:pt>
                      <c:pt idx="165">
                        <c:v>342.00000000000006</c:v>
                      </c:pt>
                      <c:pt idx="166">
                        <c:v>342.61904761904765</c:v>
                      </c:pt>
                      <c:pt idx="167">
                        <c:v>342.09523809523807</c:v>
                      </c:pt>
                      <c:pt idx="168">
                        <c:v>343.6904761904762</c:v>
                      </c:pt>
                      <c:pt idx="169">
                        <c:v>344.78571428571428</c:v>
                      </c:pt>
                      <c:pt idx="170">
                        <c:v>344.83333333333331</c:v>
                      </c:pt>
                      <c:pt idx="171">
                        <c:v>341.35714285714278</c:v>
                      </c:pt>
                      <c:pt idx="172">
                        <c:v>345.07142857142856</c:v>
                      </c:pt>
                      <c:pt idx="173">
                        <c:v>344.78571428571428</c:v>
                      </c:pt>
                      <c:pt idx="174">
                        <c:v>341.11904761904765</c:v>
                      </c:pt>
                      <c:pt idx="175">
                        <c:v>343</c:v>
                      </c:pt>
                      <c:pt idx="176">
                        <c:v>341.23809523809524</c:v>
                      </c:pt>
                      <c:pt idx="177">
                        <c:v>345.02380952380952</c:v>
                      </c:pt>
                      <c:pt idx="178">
                        <c:v>347.76190476190476</c:v>
                      </c:pt>
                      <c:pt idx="179">
                        <c:v>350.6904761904762</c:v>
                      </c:pt>
                      <c:pt idx="180">
                        <c:v>351.64285714285705</c:v>
                      </c:pt>
                      <c:pt idx="181">
                        <c:v>357.23809523809524</c:v>
                      </c:pt>
                      <c:pt idx="182">
                        <c:v>359.19047619047615</c:v>
                      </c:pt>
                      <c:pt idx="183">
                        <c:v>370.73809523809524</c:v>
                      </c:pt>
                      <c:pt idx="184">
                        <c:v>375.42857142857144</c:v>
                      </c:pt>
                      <c:pt idx="185">
                        <c:v>376.52380952380958</c:v>
                      </c:pt>
                      <c:pt idx="186">
                        <c:v>373.14285714285717</c:v>
                      </c:pt>
                      <c:pt idx="187">
                        <c:v>371.88095238095241</c:v>
                      </c:pt>
                      <c:pt idx="188">
                        <c:v>369.88095238095241</c:v>
                      </c:pt>
                      <c:pt idx="189">
                        <c:v>368.04761904761909</c:v>
                      </c:pt>
                      <c:pt idx="190">
                        <c:v>360.38095238095241</c:v>
                      </c:pt>
                      <c:pt idx="191">
                        <c:v>355.54761904761898</c:v>
                      </c:pt>
                      <c:pt idx="192">
                        <c:v>353.11904761904759</c:v>
                      </c:pt>
                      <c:pt idx="193">
                        <c:v>354.52380952380958</c:v>
                      </c:pt>
                      <c:pt idx="194">
                        <c:v>356.64285714285717</c:v>
                      </c:pt>
                      <c:pt idx="195">
                        <c:v>354.11904761904765</c:v>
                      </c:pt>
                      <c:pt idx="196">
                        <c:v>349.5</c:v>
                      </c:pt>
                      <c:pt idx="197">
                        <c:v>347.07142857142856</c:v>
                      </c:pt>
                      <c:pt idx="198">
                        <c:v>344.66666666666657</c:v>
                      </c:pt>
                      <c:pt idx="199">
                        <c:v>341.16666666666663</c:v>
                      </c:pt>
                      <c:pt idx="200">
                        <c:v>342.88095238095241</c:v>
                      </c:pt>
                      <c:pt idx="201">
                        <c:v>337.97619047619048</c:v>
                      </c:pt>
                      <c:pt idx="202">
                        <c:v>338.97619047619048</c:v>
                      </c:pt>
                      <c:pt idx="203">
                        <c:v>341.16666666666663</c:v>
                      </c:pt>
                      <c:pt idx="204">
                        <c:v>339.97619047619042</c:v>
                      </c:pt>
                      <c:pt idx="205">
                        <c:v>339.04761904761909</c:v>
                      </c:pt>
                      <c:pt idx="206">
                        <c:v>344.02380952380958</c:v>
                      </c:pt>
                      <c:pt idx="207">
                        <c:v>338.50000000000006</c:v>
                      </c:pt>
                      <c:pt idx="208">
                        <c:v>339.14285714285722</c:v>
                      </c:pt>
                      <c:pt idx="209">
                        <c:v>342</c:v>
                      </c:pt>
                      <c:pt idx="210">
                        <c:v>341.61904761904759</c:v>
                      </c:pt>
                      <c:pt idx="211">
                        <c:v>347.00000000000006</c:v>
                      </c:pt>
                      <c:pt idx="212">
                        <c:v>348.85714285714283</c:v>
                      </c:pt>
                      <c:pt idx="213">
                        <c:v>349.85714285714295</c:v>
                      </c:pt>
                      <c:pt idx="214">
                        <c:v>354.57142857142861</c:v>
                      </c:pt>
                      <c:pt idx="215">
                        <c:v>357.71428571428578</c:v>
                      </c:pt>
                      <c:pt idx="216">
                        <c:v>353.85714285714283</c:v>
                      </c:pt>
                      <c:pt idx="217">
                        <c:v>351.30952380952385</c:v>
                      </c:pt>
                      <c:pt idx="218">
                        <c:v>347.8095238095238</c:v>
                      </c:pt>
                      <c:pt idx="219">
                        <c:v>347.61904761904765</c:v>
                      </c:pt>
                      <c:pt idx="220">
                        <c:v>344.97619047619048</c:v>
                      </c:pt>
                      <c:pt idx="221">
                        <c:v>346.61904761904765</c:v>
                      </c:pt>
                      <c:pt idx="222">
                        <c:v>344.16666666666663</c:v>
                      </c:pt>
                      <c:pt idx="223">
                        <c:v>344.28571428571422</c:v>
                      </c:pt>
                      <c:pt idx="224">
                        <c:v>348.00000000000006</c:v>
                      </c:pt>
                      <c:pt idx="225">
                        <c:v>348.1904761904762</c:v>
                      </c:pt>
                      <c:pt idx="226">
                        <c:v>349.04761904761909</c:v>
                      </c:pt>
                      <c:pt idx="227">
                        <c:v>352.28571428571428</c:v>
                      </c:pt>
                      <c:pt idx="228">
                        <c:v>348.30952380952385</c:v>
                      </c:pt>
                      <c:pt idx="229">
                        <c:v>349.38095238095235</c:v>
                      </c:pt>
                      <c:pt idx="230">
                        <c:v>348.35714285714283</c:v>
                      </c:pt>
                      <c:pt idx="231">
                        <c:v>343.26190476190476</c:v>
                      </c:pt>
                      <c:pt idx="232">
                        <c:v>342.14285714285717</c:v>
                      </c:pt>
                      <c:pt idx="233">
                        <c:v>342.45238095238102</c:v>
                      </c:pt>
                      <c:pt idx="234">
                        <c:v>336.1904761904762</c:v>
                      </c:pt>
                      <c:pt idx="235">
                        <c:v>333.40476190476193</c:v>
                      </c:pt>
                      <c:pt idx="236">
                        <c:v>334.23809523809524</c:v>
                      </c:pt>
                      <c:pt idx="237">
                        <c:v>333.2380952380953</c:v>
                      </c:pt>
                      <c:pt idx="238">
                        <c:v>337.42857142857144</c:v>
                      </c:pt>
                      <c:pt idx="239">
                        <c:v>337.45238095238102</c:v>
                      </c:pt>
                      <c:pt idx="240">
                        <c:v>334.92857142857144</c:v>
                      </c:pt>
                      <c:pt idx="241">
                        <c:v>335.38095238095241</c:v>
                      </c:pt>
                      <c:pt idx="242">
                        <c:v>333.66666666666669</c:v>
                      </c:pt>
                      <c:pt idx="243">
                        <c:v>329.02380952380958</c:v>
                      </c:pt>
                      <c:pt idx="244">
                        <c:v>330.14285714285722</c:v>
                      </c:pt>
                      <c:pt idx="245">
                        <c:v>327.57142857142856</c:v>
                      </c:pt>
                      <c:pt idx="246">
                        <c:v>328.11904761904765</c:v>
                      </c:pt>
                      <c:pt idx="247">
                        <c:v>327.35714285714283</c:v>
                      </c:pt>
                      <c:pt idx="248">
                        <c:v>328.14285714285717</c:v>
                      </c:pt>
                      <c:pt idx="249">
                        <c:v>330.66666666666663</c:v>
                      </c:pt>
                      <c:pt idx="250">
                        <c:v>333.28571428571428</c:v>
                      </c:pt>
                      <c:pt idx="251">
                        <c:v>332.57142857142856</c:v>
                      </c:pt>
                      <c:pt idx="252">
                        <c:v>333.85714285714283</c:v>
                      </c:pt>
                      <c:pt idx="253">
                        <c:v>331.21428571428572</c:v>
                      </c:pt>
                      <c:pt idx="254">
                        <c:v>332.02380952380952</c:v>
                      </c:pt>
                      <c:pt idx="255">
                        <c:v>333.47619047619042</c:v>
                      </c:pt>
                      <c:pt idx="256">
                        <c:v>333.80952380952385</c:v>
                      </c:pt>
                      <c:pt idx="257">
                        <c:v>333.61904761904759</c:v>
                      </c:pt>
                      <c:pt idx="258">
                        <c:v>335.14285714285717</c:v>
                      </c:pt>
                      <c:pt idx="259">
                        <c:v>335.8095238095238</c:v>
                      </c:pt>
                      <c:pt idx="260">
                        <c:v>339.59523809523813</c:v>
                      </c:pt>
                      <c:pt idx="261">
                        <c:v>340.1904761904762</c:v>
                      </c:pt>
                      <c:pt idx="262">
                        <c:v>342.14285714285717</c:v>
                      </c:pt>
                      <c:pt idx="263">
                        <c:v>340.57142857142856</c:v>
                      </c:pt>
                      <c:pt idx="264">
                        <c:v>343.14285714285717</c:v>
                      </c:pt>
                      <c:pt idx="265">
                        <c:v>341.42857142857144</c:v>
                      </c:pt>
                      <c:pt idx="266">
                        <c:v>339.23809523809524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70-4974-8DDF-BC7B058E97A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070-4974-8DDF-BC7B058E97A0}"/>
                  </c:ext>
                </c:extLst>
              </c15:ser>
            </c15:filteredLineSeries>
          </c:ext>
        </c:extLst>
      </c:lineChart>
      <c:catAx>
        <c:axId val="14616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15824"/>
        <c:crosses val="autoZero"/>
        <c:auto val="1"/>
        <c:lblAlgn val="ctr"/>
        <c:lblOffset val="100"/>
        <c:noMultiLvlLbl val="0"/>
      </c:catAx>
      <c:valAx>
        <c:axId val="1459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Istanbul!$H$2:$H$268</c:f>
              <c:numCache>
                <c:formatCode>General</c:formatCode>
                <c:ptCount val="267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  <c:pt idx="256">
                  <c:v>195</c:v>
                </c:pt>
                <c:pt idx="257">
                  <c:v>190.85714285714286</c:v>
                </c:pt>
                <c:pt idx="258">
                  <c:v>196.28571428571428</c:v>
                </c:pt>
                <c:pt idx="259">
                  <c:v>197.14285714285714</c:v>
                </c:pt>
                <c:pt idx="260">
                  <c:v>200</c:v>
                </c:pt>
                <c:pt idx="261">
                  <c:v>204.57142857142858</c:v>
                </c:pt>
                <c:pt idx="262">
                  <c:v>207.85714285714286</c:v>
                </c:pt>
                <c:pt idx="263">
                  <c:v>210.42857142857142</c:v>
                </c:pt>
                <c:pt idx="264">
                  <c:v>214.14285714285714</c:v>
                </c:pt>
                <c:pt idx="265">
                  <c:v>212</c:v>
                </c:pt>
                <c:pt idx="266">
                  <c:v>213.42857142857142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Istanbul!$L$2:$L$268</c:f>
              <c:numCache>
                <c:formatCode>General</c:formatCode>
                <c:ptCount val="267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  <c:pt idx="256">
                  <c:v>189.52380952380949</c:v>
                </c:pt>
                <c:pt idx="257">
                  <c:v>187.42857142857142</c:v>
                </c:pt>
                <c:pt idx="258">
                  <c:v>186.38095238095238</c:v>
                </c:pt>
                <c:pt idx="259">
                  <c:v>185.42857142857142</c:v>
                </c:pt>
                <c:pt idx="260">
                  <c:v>185.42857142857142</c:v>
                </c:pt>
                <c:pt idx="261">
                  <c:v>184</c:v>
                </c:pt>
                <c:pt idx="262">
                  <c:v>184.57142857142858</c:v>
                </c:pt>
                <c:pt idx="263">
                  <c:v>183.47619047619045</c:v>
                </c:pt>
                <c:pt idx="264">
                  <c:v>185.61904761904762</c:v>
                </c:pt>
                <c:pt idx="265">
                  <c:v>185.04761904761904</c:v>
                </c:pt>
                <c:pt idx="266">
                  <c:v>185.61904761904762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  <c:pt idx="256">
                        <c:v>205</c:v>
                      </c:pt>
                      <c:pt idx="257">
                        <c:v>189</c:v>
                      </c:pt>
                      <c:pt idx="258">
                        <c:v>226</c:v>
                      </c:pt>
                      <c:pt idx="259">
                        <c:v>202</c:v>
                      </c:pt>
                      <c:pt idx="260">
                        <c:v>225</c:v>
                      </c:pt>
                      <c:pt idx="261">
                        <c:v>209</c:v>
                      </c:pt>
                      <c:pt idx="262">
                        <c:v>199</c:v>
                      </c:pt>
                      <c:pt idx="263">
                        <c:v>223</c:v>
                      </c:pt>
                      <c:pt idx="264">
                        <c:v>215</c:v>
                      </c:pt>
                      <c:pt idx="265">
                        <c:v>211</c:v>
                      </c:pt>
                      <c:pt idx="266">
                        <c:v>212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  <c:pt idx="256">
                        <c:v>184</c:v>
                      </c:pt>
                      <c:pt idx="257">
                        <c:v>178</c:v>
                      </c:pt>
                      <c:pt idx="258">
                        <c:v>188</c:v>
                      </c:pt>
                      <c:pt idx="259">
                        <c:v>173</c:v>
                      </c:pt>
                      <c:pt idx="260">
                        <c:v>183</c:v>
                      </c:pt>
                      <c:pt idx="261">
                        <c:v>185</c:v>
                      </c:pt>
                      <c:pt idx="262">
                        <c:v>214</c:v>
                      </c:pt>
                      <c:pt idx="263">
                        <c:v>165</c:v>
                      </c:pt>
                      <c:pt idx="264">
                        <c:v>176</c:v>
                      </c:pt>
                      <c:pt idx="265">
                        <c:v>190</c:v>
                      </c:pt>
                      <c:pt idx="266">
                        <c:v>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  <c:pt idx="256">
                        <c:v>161</c:v>
                      </c:pt>
                      <c:pt idx="257">
                        <c:v>160</c:v>
                      </c:pt>
                      <c:pt idx="258">
                        <c:v>160</c:v>
                      </c:pt>
                      <c:pt idx="259">
                        <c:v>189</c:v>
                      </c:pt>
                      <c:pt idx="260">
                        <c:v>180</c:v>
                      </c:pt>
                      <c:pt idx="261">
                        <c:v>217</c:v>
                      </c:pt>
                      <c:pt idx="262">
                        <c:v>190</c:v>
                      </c:pt>
                      <c:pt idx="263">
                        <c:v>171</c:v>
                      </c:pt>
                      <c:pt idx="264">
                        <c:v>198</c:v>
                      </c:pt>
                      <c:pt idx="265">
                        <c:v>174</c:v>
                      </c:pt>
                      <c:pt idx="266">
                        <c:v>188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  <c:pt idx="256">
                        <c:v>175</c:v>
                      </c:pt>
                      <c:pt idx="257">
                        <c:v>186</c:v>
                      </c:pt>
                      <c:pt idx="258">
                        <c:v>195</c:v>
                      </c:pt>
                      <c:pt idx="259">
                        <c:v>198</c:v>
                      </c:pt>
                      <c:pt idx="260">
                        <c:v>203</c:v>
                      </c:pt>
                      <c:pt idx="261">
                        <c:v>167</c:v>
                      </c:pt>
                      <c:pt idx="262">
                        <c:v>190</c:v>
                      </c:pt>
                      <c:pt idx="263">
                        <c:v>161</c:v>
                      </c:pt>
                      <c:pt idx="264">
                        <c:v>195</c:v>
                      </c:pt>
                      <c:pt idx="265">
                        <c:v>167</c:v>
                      </c:pt>
                      <c:pt idx="266">
                        <c:v>183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  <c:pt idx="256">
                        <c:v>173.33333333333334</c:v>
                      </c:pt>
                      <c:pt idx="257">
                        <c:v>174.66666666666666</c:v>
                      </c:pt>
                      <c:pt idx="258">
                        <c:v>181</c:v>
                      </c:pt>
                      <c:pt idx="259">
                        <c:v>186.66666666666666</c:v>
                      </c:pt>
                      <c:pt idx="260">
                        <c:v>188.66666666666666</c:v>
                      </c:pt>
                      <c:pt idx="261">
                        <c:v>189.66666666666666</c:v>
                      </c:pt>
                      <c:pt idx="262">
                        <c:v>198</c:v>
                      </c:pt>
                      <c:pt idx="263">
                        <c:v>165.66666666666666</c:v>
                      </c:pt>
                      <c:pt idx="264">
                        <c:v>189.66666666666666</c:v>
                      </c:pt>
                      <c:pt idx="265">
                        <c:v>177</c:v>
                      </c:pt>
                      <c:pt idx="266">
                        <c:v>190.66666666666666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  <c:pt idx="256">
                        <c:v>31.666666666666657</c:v>
                      </c:pt>
                      <c:pt idx="257">
                        <c:v>14.333333333333343</c:v>
                      </c:pt>
                      <c:pt idx="258">
                        <c:v>45</c:v>
                      </c:pt>
                      <c:pt idx="259">
                        <c:v>15.333333333333343</c:v>
                      </c:pt>
                      <c:pt idx="260">
                        <c:v>36.333333333333343</c:v>
                      </c:pt>
                      <c:pt idx="261">
                        <c:v>19.333333333333343</c:v>
                      </c:pt>
                      <c:pt idx="262">
                        <c:v>1</c:v>
                      </c:pt>
                      <c:pt idx="263">
                        <c:v>57.333333333333343</c:v>
                      </c:pt>
                      <c:pt idx="264">
                        <c:v>25.333333333333343</c:v>
                      </c:pt>
                      <c:pt idx="265">
                        <c:v>34</c:v>
                      </c:pt>
                      <c:pt idx="266">
                        <c:v>21.333333333333343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  <c:pt idx="256">
                        <c:v>184.42857142857142</c:v>
                      </c:pt>
                      <c:pt idx="257">
                        <c:v>184.85714285714286</c:v>
                      </c:pt>
                      <c:pt idx="258">
                        <c:v>184.14285714285714</c:v>
                      </c:pt>
                      <c:pt idx="259">
                        <c:v>182.57142857142858</c:v>
                      </c:pt>
                      <c:pt idx="260">
                        <c:v>184.14285714285714</c:v>
                      </c:pt>
                      <c:pt idx="261">
                        <c:v>182</c:v>
                      </c:pt>
                      <c:pt idx="262">
                        <c:v>186.42857142857142</c:v>
                      </c:pt>
                      <c:pt idx="263">
                        <c:v>183.71428571428572</c:v>
                      </c:pt>
                      <c:pt idx="264">
                        <c:v>183.42857142857142</c:v>
                      </c:pt>
                      <c:pt idx="265">
                        <c:v>183.71428571428572</c:v>
                      </c:pt>
                      <c:pt idx="266">
                        <c:v>187.71428571428572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  <c:pt idx="256">
                        <c:v>192.28571428571428</c:v>
                      </c:pt>
                      <c:pt idx="257">
                        <c:v>185</c:v>
                      </c:pt>
                      <c:pt idx="258">
                        <c:v>180.85714285714286</c:v>
                      </c:pt>
                      <c:pt idx="259">
                        <c:v>178.42857142857142</c:v>
                      </c:pt>
                      <c:pt idx="260">
                        <c:v>176</c:v>
                      </c:pt>
                      <c:pt idx="261">
                        <c:v>181.42857142857142</c:v>
                      </c:pt>
                      <c:pt idx="262">
                        <c:v>179.57142857142858</c:v>
                      </c:pt>
                      <c:pt idx="263">
                        <c:v>181</c:v>
                      </c:pt>
                      <c:pt idx="264">
                        <c:v>186.42857142857142</c:v>
                      </c:pt>
                      <c:pt idx="265">
                        <c:v>188.42857142857142</c:v>
                      </c:pt>
                      <c:pt idx="266">
                        <c:v>188.28571428571428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  <c:pt idx="256">
                        <c:v>191.85714285714286</c:v>
                      </c:pt>
                      <c:pt idx="257">
                        <c:v>192.42857142857142</c:v>
                      </c:pt>
                      <c:pt idx="258">
                        <c:v>194.14285714285714</c:v>
                      </c:pt>
                      <c:pt idx="259">
                        <c:v>195.28571428571428</c:v>
                      </c:pt>
                      <c:pt idx="260">
                        <c:v>196.14285714285714</c:v>
                      </c:pt>
                      <c:pt idx="261">
                        <c:v>188.57142857142858</c:v>
                      </c:pt>
                      <c:pt idx="262">
                        <c:v>187.71428571428572</c:v>
                      </c:pt>
                      <c:pt idx="263">
                        <c:v>185.71428571428572</c:v>
                      </c:pt>
                      <c:pt idx="264">
                        <c:v>187</c:v>
                      </c:pt>
                      <c:pt idx="265">
                        <c:v>183</c:v>
                      </c:pt>
                      <c:pt idx="266">
                        <c:v>180.85714285714286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Konya!$H$2:$H$268</c:f>
              <c:numCache>
                <c:formatCode>General</c:formatCode>
                <c:ptCount val="267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  <c:pt idx="256">
                  <c:v>30.571428571428573</c:v>
                </c:pt>
                <c:pt idx="257">
                  <c:v>30.857142857142858</c:v>
                </c:pt>
                <c:pt idx="258">
                  <c:v>28.428571428571427</c:v>
                </c:pt>
                <c:pt idx="259">
                  <c:v>30.142857142857142</c:v>
                </c:pt>
                <c:pt idx="260">
                  <c:v>29.857142857142858</c:v>
                </c:pt>
                <c:pt idx="261">
                  <c:v>30.714285714285715</c:v>
                </c:pt>
                <c:pt idx="262">
                  <c:v>29.571428571428573</c:v>
                </c:pt>
                <c:pt idx="263">
                  <c:v>27.428571428571427</c:v>
                </c:pt>
                <c:pt idx="264">
                  <c:v>26.571428571428573</c:v>
                </c:pt>
                <c:pt idx="265">
                  <c:v>27</c:v>
                </c:pt>
                <c:pt idx="266">
                  <c:v>23.857142857142858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Konya!$L$2:$L$268</c:f>
              <c:numCache>
                <c:formatCode>General</c:formatCode>
                <c:ptCount val="267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  <c:pt idx="256">
                  <c:v>13.857142857142858</c:v>
                </c:pt>
                <c:pt idx="257">
                  <c:v>14.380952380952381</c:v>
                </c:pt>
                <c:pt idx="258">
                  <c:v>14.571428571428571</c:v>
                </c:pt>
                <c:pt idx="259">
                  <c:v>14.714285714285714</c:v>
                </c:pt>
                <c:pt idx="260">
                  <c:v>14</c:v>
                </c:pt>
                <c:pt idx="261">
                  <c:v>14.428571428571431</c:v>
                </c:pt>
                <c:pt idx="262">
                  <c:v>13.952380952380954</c:v>
                </c:pt>
                <c:pt idx="263">
                  <c:v>13.904761904761903</c:v>
                </c:pt>
                <c:pt idx="264">
                  <c:v>13.238095238095237</c:v>
                </c:pt>
                <c:pt idx="265">
                  <c:v>12.571428571428569</c:v>
                </c:pt>
                <c:pt idx="266">
                  <c:v>12.19047619047619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  <c:pt idx="256">
                        <c:v>34</c:v>
                      </c:pt>
                      <c:pt idx="257">
                        <c:v>30</c:v>
                      </c:pt>
                      <c:pt idx="258">
                        <c:v>23</c:v>
                      </c:pt>
                      <c:pt idx="259">
                        <c:v>44</c:v>
                      </c:pt>
                      <c:pt idx="260">
                        <c:v>20</c:v>
                      </c:pt>
                      <c:pt idx="261">
                        <c:v>29</c:v>
                      </c:pt>
                      <c:pt idx="262">
                        <c:v>27</c:v>
                      </c:pt>
                      <c:pt idx="263">
                        <c:v>19</c:v>
                      </c:pt>
                      <c:pt idx="264">
                        <c:v>24</c:v>
                      </c:pt>
                      <c:pt idx="265">
                        <c:v>26</c:v>
                      </c:pt>
                      <c:pt idx="266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  <c:pt idx="256">
                        <c:v>20</c:v>
                      </c:pt>
                      <c:pt idx="257">
                        <c:v>10</c:v>
                      </c:pt>
                      <c:pt idx="258">
                        <c:v>21</c:v>
                      </c:pt>
                      <c:pt idx="259">
                        <c:v>17</c:v>
                      </c:pt>
                      <c:pt idx="260">
                        <c:v>10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  <c:pt idx="256">
                        <c:v>12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13</c:v>
                      </c:pt>
                      <c:pt idx="260">
                        <c:v>12</c:v>
                      </c:pt>
                      <c:pt idx="261">
                        <c:v>16</c:v>
                      </c:pt>
                      <c:pt idx="262">
                        <c:v>10</c:v>
                      </c:pt>
                      <c:pt idx="263">
                        <c:v>18</c:v>
                      </c:pt>
                      <c:pt idx="264">
                        <c:v>9</c:v>
                      </c:pt>
                      <c:pt idx="265">
                        <c:v>7</c:v>
                      </c:pt>
                      <c:pt idx="266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21</c:v>
                      </c:pt>
                      <c:pt idx="258">
                        <c:v>13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16</c:v>
                      </c:pt>
                      <c:pt idx="262">
                        <c:v>16</c:v>
                      </c:pt>
                      <c:pt idx="263">
                        <c:v>21</c:v>
                      </c:pt>
                      <c:pt idx="264">
                        <c:v>16</c:v>
                      </c:pt>
                      <c:pt idx="265">
                        <c:v>11</c:v>
                      </c:pt>
                      <c:pt idx="266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  <c:pt idx="256">
                        <c:v>16.666666666666668</c:v>
                      </c:pt>
                      <c:pt idx="257">
                        <c:v>15</c:v>
                      </c:pt>
                      <c:pt idx="258">
                        <c:v>15</c:v>
                      </c:pt>
                      <c:pt idx="259">
                        <c:v>14</c:v>
                      </c:pt>
                      <c:pt idx="260">
                        <c:v>9.6666666666666661</c:v>
                      </c:pt>
                      <c:pt idx="261">
                        <c:v>14.666666666666666</c:v>
                      </c:pt>
                      <c:pt idx="262">
                        <c:v>12.666666666666666</c:v>
                      </c:pt>
                      <c:pt idx="263">
                        <c:v>16.333333333333332</c:v>
                      </c:pt>
                      <c:pt idx="264">
                        <c:v>10.333333333333334</c:v>
                      </c:pt>
                      <c:pt idx="265">
                        <c:v>10.333333333333334</c:v>
                      </c:pt>
                      <c:pt idx="266">
                        <c:v>11.333333333333334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  <c:pt idx="256">
                        <c:v>17.333333333333332</c:v>
                      </c:pt>
                      <c:pt idx="257">
                        <c:v>15</c:v>
                      </c:pt>
                      <c:pt idx="258">
                        <c:v>8</c:v>
                      </c:pt>
                      <c:pt idx="259">
                        <c:v>30</c:v>
                      </c:pt>
                      <c:pt idx="260">
                        <c:v>10.333333333333334</c:v>
                      </c:pt>
                      <c:pt idx="261">
                        <c:v>14.333333333333334</c:v>
                      </c:pt>
                      <c:pt idx="262">
                        <c:v>14.333333333333334</c:v>
                      </c:pt>
                      <c:pt idx="263">
                        <c:v>2.6666666666666679</c:v>
                      </c:pt>
                      <c:pt idx="264">
                        <c:v>13.666666666666666</c:v>
                      </c:pt>
                      <c:pt idx="265">
                        <c:v>15.666666666666666</c:v>
                      </c:pt>
                      <c:pt idx="266">
                        <c:v>10.666666666666666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  <c:pt idx="256">
                        <c:v>13.285714285714286</c:v>
                      </c:pt>
                      <c:pt idx="257">
                        <c:v>13.428571428571429</c:v>
                      </c:pt>
                      <c:pt idx="258">
                        <c:v>14.142857142857142</c:v>
                      </c:pt>
                      <c:pt idx="259">
                        <c:v>14.857142857142858</c:v>
                      </c:pt>
                      <c:pt idx="260">
                        <c:v>13.857142857142858</c:v>
                      </c:pt>
                      <c:pt idx="261">
                        <c:v>14.142857142857142</c:v>
                      </c:pt>
                      <c:pt idx="262">
                        <c:v>14.571428571428571</c:v>
                      </c:pt>
                      <c:pt idx="263">
                        <c:v>13.142857142857142</c:v>
                      </c:pt>
                      <c:pt idx="264">
                        <c:v>12.571428571428571</c:v>
                      </c:pt>
                      <c:pt idx="265">
                        <c:v>11.428571428571429</c:v>
                      </c:pt>
                      <c:pt idx="266">
                        <c:v>10.142857142857142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  <c:pt idx="256">
                        <c:v>13.285714285714286</c:v>
                      </c:pt>
                      <c:pt idx="257">
                        <c:v>13.571428571428571</c:v>
                      </c:pt>
                      <c:pt idx="258">
                        <c:v>12.857142857142858</c:v>
                      </c:pt>
                      <c:pt idx="259">
                        <c:v>13.285714285714286</c:v>
                      </c:pt>
                      <c:pt idx="260">
                        <c:v>13.285714285714286</c:v>
                      </c:pt>
                      <c:pt idx="261">
                        <c:v>14.142857142857142</c:v>
                      </c:pt>
                      <c:pt idx="262">
                        <c:v>12.571428571428571</c:v>
                      </c:pt>
                      <c:pt idx="263">
                        <c:v>13.428571428571429</c:v>
                      </c:pt>
                      <c:pt idx="264">
                        <c:v>12.714285714285714</c:v>
                      </c:pt>
                      <c:pt idx="265">
                        <c:v>12.142857142857142</c:v>
                      </c:pt>
                      <c:pt idx="266">
                        <c:v>12.571428571428571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  <c:pt idx="256">
                        <c:v>15</c:v>
                      </c:pt>
                      <c:pt idx="257">
                        <c:v>16.142857142857142</c:v>
                      </c:pt>
                      <c:pt idx="258">
                        <c:v>16.714285714285715</c:v>
                      </c:pt>
                      <c:pt idx="259">
                        <c:v>16</c:v>
                      </c:pt>
                      <c:pt idx="260">
                        <c:v>14.857142857142858</c:v>
                      </c:pt>
                      <c:pt idx="261">
                        <c:v>15</c:v>
                      </c:pt>
                      <c:pt idx="262">
                        <c:v>14.714285714285714</c:v>
                      </c:pt>
                      <c:pt idx="263">
                        <c:v>15.142857142857142</c:v>
                      </c:pt>
                      <c:pt idx="264">
                        <c:v>14.428571428571429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0" i="0" baseline="0">
                <a:effectLst/>
              </a:rPr>
              <a:t>Malatya Bykş. Bld. 2020 ve geçmiş yıllar e-devlet vefat verileri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040188137522848E-2"/>
          <c:y val="0.11388504495801917"/>
          <c:w val="0.92653942723087479"/>
          <c:h val="0.66501324399228745"/>
        </c:manualLayout>
      </c:layout>
      <c:lineChart>
        <c:grouping val="standard"/>
        <c:varyColors val="0"/>
        <c:ser>
          <c:idx val="6"/>
          <c:order val="6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Malatya!$H$2:$H$268</c:f>
              <c:numCache>
                <c:formatCode>General</c:formatCode>
                <c:ptCount val="267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  <c:pt idx="256">
                  <c:v>23.142857142857142</c:v>
                </c:pt>
                <c:pt idx="257">
                  <c:v>24</c:v>
                </c:pt>
                <c:pt idx="258">
                  <c:v>24.428571428571427</c:v>
                </c:pt>
                <c:pt idx="259">
                  <c:v>22.714285714285715</c:v>
                </c:pt>
                <c:pt idx="260">
                  <c:v>22.571428571428573</c:v>
                </c:pt>
                <c:pt idx="261">
                  <c:v>24.571428571428573</c:v>
                </c:pt>
                <c:pt idx="262">
                  <c:v>25.142857142857142</c:v>
                </c:pt>
                <c:pt idx="263">
                  <c:v>25.285714285714285</c:v>
                </c:pt>
                <c:pt idx="264">
                  <c:v>23.285714285714285</c:v>
                </c:pt>
                <c:pt idx="265">
                  <c:v>22.714285714285715</c:v>
                </c:pt>
                <c:pt idx="266">
                  <c:v>21.428571428571427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EE-4173-A07B-3EC2E98F6155}"/>
            </c:ext>
          </c:extLst>
        </c:ser>
        <c:ser>
          <c:idx val="10"/>
          <c:order val="10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Malatya!$L$2:$L$268</c:f>
              <c:numCache>
                <c:formatCode>General</c:formatCode>
                <c:ptCount val="267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  <c:pt idx="256">
                  <c:v>8.7142857142857135</c:v>
                </c:pt>
                <c:pt idx="257">
                  <c:v>8.9047619047619033</c:v>
                </c:pt>
                <c:pt idx="258">
                  <c:v>9</c:v>
                </c:pt>
                <c:pt idx="259">
                  <c:v>9.2857142857142865</c:v>
                </c:pt>
                <c:pt idx="260">
                  <c:v>8.9047619047619051</c:v>
                </c:pt>
                <c:pt idx="261">
                  <c:v>8.8571428571428577</c:v>
                </c:pt>
                <c:pt idx="262">
                  <c:v>9</c:v>
                </c:pt>
                <c:pt idx="263">
                  <c:v>9.8095238095238084</c:v>
                </c:pt>
                <c:pt idx="264">
                  <c:v>8.7619047619047628</c:v>
                </c:pt>
                <c:pt idx="265">
                  <c:v>8.3333333333333339</c:v>
                </c:pt>
                <c:pt idx="266">
                  <c:v>7.3333333333333339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EE-4173-A07B-3EC2E98F6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23215"/>
        <c:axId val="973571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  <c:pt idx="256">
                        <c:v>31</c:v>
                      </c:pt>
                      <c:pt idx="257">
                        <c:v>30</c:v>
                      </c:pt>
                      <c:pt idx="258">
                        <c:v>22</c:v>
                      </c:pt>
                      <c:pt idx="259">
                        <c:v>19</c:v>
                      </c:pt>
                      <c:pt idx="260">
                        <c:v>26</c:v>
                      </c:pt>
                      <c:pt idx="261">
                        <c:v>26</c:v>
                      </c:pt>
                      <c:pt idx="262">
                        <c:v>22</c:v>
                      </c:pt>
                      <c:pt idx="263">
                        <c:v>32</c:v>
                      </c:pt>
                      <c:pt idx="264">
                        <c:v>16</c:v>
                      </c:pt>
                      <c:pt idx="265">
                        <c:v>18</c:v>
                      </c:pt>
                      <c:pt idx="266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EE-4173-A07B-3EC2E98F615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  <c:pt idx="256">
                        <c:v>6</c:v>
                      </c:pt>
                      <c:pt idx="257">
                        <c:v>16</c:v>
                      </c:pt>
                      <c:pt idx="258">
                        <c:v>7</c:v>
                      </c:pt>
                      <c:pt idx="259">
                        <c:v>12</c:v>
                      </c:pt>
                      <c:pt idx="260">
                        <c:v>4</c:v>
                      </c:pt>
                      <c:pt idx="261">
                        <c:v>6</c:v>
                      </c:pt>
                      <c:pt idx="262">
                        <c:v>7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FEE-4173-A07B-3EC2E98F615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  <c:pt idx="256">
                        <c:v>6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5</c:v>
                      </c:pt>
                      <c:pt idx="263">
                        <c:v>14</c:v>
                      </c:pt>
                      <c:pt idx="264">
                        <c:v>9</c:v>
                      </c:pt>
                      <c:pt idx="265">
                        <c:v>4</c:v>
                      </c:pt>
                      <c:pt idx="26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FEE-4173-A07B-3EC2E98F61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11</c:v>
                      </c:pt>
                      <c:pt idx="258">
                        <c:v>16</c:v>
                      </c:pt>
                      <c:pt idx="259">
                        <c:v>15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4</c:v>
                      </c:pt>
                      <c:pt idx="265">
                        <c:v>8</c:v>
                      </c:pt>
                      <c:pt idx="266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FEE-4173-A07B-3EC2E98F615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8.3333333333333339</c:v>
                      </c:pt>
                      <c:pt idx="1">
                        <c:v>9.6666666666666661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7.333333333333333</c:v>
                      </c:pt>
                      <c:pt idx="5">
                        <c:v>8.6666666666666661</c:v>
                      </c:pt>
                      <c:pt idx="6">
                        <c:v>12.666666666666666</c:v>
                      </c:pt>
                      <c:pt idx="7">
                        <c:v>11.333333333333334</c:v>
                      </c:pt>
                      <c:pt idx="8">
                        <c:v>8.6666666666666661</c:v>
                      </c:pt>
                      <c:pt idx="9">
                        <c:v>11.333333333333334</c:v>
                      </c:pt>
                      <c:pt idx="10">
                        <c:v>10.333333333333334</c:v>
                      </c:pt>
                      <c:pt idx="11">
                        <c:v>10.333333333333334</c:v>
                      </c:pt>
                      <c:pt idx="12">
                        <c:v>8</c:v>
                      </c:pt>
                      <c:pt idx="13">
                        <c:v>11</c:v>
                      </c:pt>
                      <c:pt idx="14">
                        <c:v>11.666666666666666</c:v>
                      </c:pt>
                      <c:pt idx="15">
                        <c:v>11.666666666666666</c:v>
                      </c:pt>
                      <c:pt idx="16">
                        <c:v>11</c:v>
                      </c:pt>
                      <c:pt idx="17">
                        <c:v>11.666666666666666</c:v>
                      </c:pt>
                      <c:pt idx="18">
                        <c:v>8.3333333333333339</c:v>
                      </c:pt>
                      <c:pt idx="19">
                        <c:v>12</c:v>
                      </c:pt>
                      <c:pt idx="20">
                        <c:v>8.6666666666666661</c:v>
                      </c:pt>
                      <c:pt idx="21">
                        <c:v>11</c:v>
                      </c:pt>
                      <c:pt idx="22">
                        <c:v>7.666666666666667</c:v>
                      </c:pt>
                      <c:pt idx="23">
                        <c:v>9.3333333333333339</c:v>
                      </c:pt>
                      <c:pt idx="24">
                        <c:v>10.333333333333334</c:v>
                      </c:pt>
                      <c:pt idx="25">
                        <c:v>7.333333333333333</c:v>
                      </c:pt>
                      <c:pt idx="26">
                        <c:v>7.666666666666667</c:v>
                      </c:pt>
                      <c:pt idx="27">
                        <c:v>10.666666666666666</c:v>
                      </c:pt>
                      <c:pt idx="28">
                        <c:v>12</c:v>
                      </c:pt>
                      <c:pt idx="29">
                        <c:v>14.666666666666666</c:v>
                      </c:pt>
                      <c:pt idx="30">
                        <c:v>14.333333333333334</c:v>
                      </c:pt>
                      <c:pt idx="31">
                        <c:v>11.666666666666666</c:v>
                      </c:pt>
                      <c:pt idx="32">
                        <c:v>9.3333333333333339</c:v>
                      </c:pt>
                      <c:pt idx="33">
                        <c:v>11.666666666666666</c:v>
                      </c:pt>
                      <c:pt idx="34">
                        <c:v>11</c:v>
                      </c:pt>
                      <c:pt idx="35">
                        <c:v>9.3333333333333339</c:v>
                      </c:pt>
                      <c:pt idx="36">
                        <c:v>10</c:v>
                      </c:pt>
                      <c:pt idx="37">
                        <c:v>11.333333333333334</c:v>
                      </c:pt>
                      <c:pt idx="38">
                        <c:v>9.6666666666666661</c:v>
                      </c:pt>
                      <c:pt idx="39">
                        <c:v>11</c:v>
                      </c:pt>
                      <c:pt idx="40">
                        <c:v>7.333333333333333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15</c:v>
                      </c:pt>
                      <c:pt idx="45">
                        <c:v>11.333333333333334</c:v>
                      </c:pt>
                      <c:pt idx="46">
                        <c:v>9.6666666666666661</c:v>
                      </c:pt>
                      <c:pt idx="47">
                        <c:v>7.333333333333333</c:v>
                      </c:pt>
                      <c:pt idx="48">
                        <c:v>8.6666666666666661</c:v>
                      </c:pt>
                      <c:pt idx="49">
                        <c:v>7.333333333333333</c:v>
                      </c:pt>
                      <c:pt idx="50">
                        <c:v>7</c:v>
                      </c:pt>
                      <c:pt idx="51">
                        <c:v>10</c:v>
                      </c:pt>
                      <c:pt idx="52">
                        <c:v>10.666666666666666</c:v>
                      </c:pt>
                      <c:pt idx="53">
                        <c:v>8.6666666666666661</c:v>
                      </c:pt>
                      <c:pt idx="54">
                        <c:v>8.3333333333333339</c:v>
                      </c:pt>
                      <c:pt idx="55">
                        <c:v>10.666666666666666</c:v>
                      </c:pt>
                      <c:pt idx="56">
                        <c:v>11.666666666666666</c:v>
                      </c:pt>
                      <c:pt idx="57">
                        <c:v>10.333333333333334</c:v>
                      </c:pt>
                      <c:pt idx="58">
                        <c:v>9.6666666666666661</c:v>
                      </c:pt>
                      <c:pt idx="59">
                        <c:v>9</c:v>
                      </c:pt>
                      <c:pt idx="60">
                        <c:v>12.666666666666666</c:v>
                      </c:pt>
                      <c:pt idx="61">
                        <c:v>8</c:v>
                      </c:pt>
                      <c:pt idx="62">
                        <c:v>9.6666666666666661</c:v>
                      </c:pt>
                      <c:pt idx="63">
                        <c:v>11.333333333333334</c:v>
                      </c:pt>
                      <c:pt idx="64">
                        <c:v>12</c:v>
                      </c:pt>
                      <c:pt idx="65">
                        <c:v>7.333333333333333</c:v>
                      </c:pt>
                      <c:pt idx="66">
                        <c:v>6</c:v>
                      </c:pt>
                      <c:pt idx="67">
                        <c:v>12.666666666666666</c:v>
                      </c:pt>
                      <c:pt idx="68">
                        <c:v>10.333333333333334</c:v>
                      </c:pt>
                      <c:pt idx="69">
                        <c:v>8</c:v>
                      </c:pt>
                      <c:pt idx="70">
                        <c:v>11.333333333333334</c:v>
                      </c:pt>
                      <c:pt idx="71">
                        <c:v>5.666666666666667</c:v>
                      </c:pt>
                      <c:pt idx="72">
                        <c:v>9.6666666666666661</c:v>
                      </c:pt>
                      <c:pt idx="73">
                        <c:v>10.333333333333334</c:v>
                      </c:pt>
                      <c:pt idx="74">
                        <c:v>9.3333333333333339</c:v>
                      </c:pt>
                      <c:pt idx="75">
                        <c:v>10.666666666666666</c:v>
                      </c:pt>
                      <c:pt idx="76">
                        <c:v>8.3333333333333339</c:v>
                      </c:pt>
                      <c:pt idx="77">
                        <c:v>12</c:v>
                      </c:pt>
                      <c:pt idx="78">
                        <c:v>7.333333333333333</c:v>
                      </c:pt>
                      <c:pt idx="79">
                        <c:v>9.3333333333333339</c:v>
                      </c:pt>
                      <c:pt idx="80">
                        <c:v>9</c:v>
                      </c:pt>
                      <c:pt idx="81">
                        <c:v>9.6666666666666661</c:v>
                      </c:pt>
                      <c:pt idx="82">
                        <c:v>8</c:v>
                      </c:pt>
                      <c:pt idx="83">
                        <c:v>6.333333333333333</c:v>
                      </c:pt>
                      <c:pt idx="84">
                        <c:v>9</c:v>
                      </c:pt>
                      <c:pt idx="85">
                        <c:v>9.3333333333333339</c:v>
                      </c:pt>
                      <c:pt idx="86">
                        <c:v>7.666666666666667</c:v>
                      </c:pt>
                      <c:pt idx="87">
                        <c:v>7.333333333333333</c:v>
                      </c:pt>
                      <c:pt idx="88">
                        <c:v>8</c:v>
                      </c:pt>
                      <c:pt idx="89">
                        <c:v>8.3333333333333339</c:v>
                      </c:pt>
                      <c:pt idx="90">
                        <c:v>12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6.666666666666667</c:v>
                      </c:pt>
                      <c:pt idx="94">
                        <c:v>5.666666666666667</c:v>
                      </c:pt>
                      <c:pt idx="95">
                        <c:v>12.666666666666666</c:v>
                      </c:pt>
                      <c:pt idx="96">
                        <c:v>8.6666666666666661</c:v>
                      </c:pt>
                      <c:pt idx="97">
                        <c:v>8</c:v>
                      </c:pt>
                      <c:pt idx="98">
                        <c:v>8.3333333333333339</c:v>
                      </c:pt>
                      <c:pt idx="99">
                        <c:v>8.6666666666666661</c:v>
                      </c:pt>
                      <c:pt idx="100">
                        <c:v>6</c:v>
                      </c:pt>
                      <c:pt idx="101">
                        <c:v>10.333333333333334</c:v>
                      </c:pt>
                      <c:pt idx="102">
                        <c:v>6.666666666666667</c:v>
                      </c:pt>
                      <c:pt idx="103">
                        <c:v>7</c:v>
                      </c:pt>
                      <c:pt idx="104">
                        <c:v>8</c:v>
                      </c:pt>
                      <c:pt idx="105">
                        <c:v>8.3333333333333339</c:v>
                      </c:pt>
                      <c:pt idx="106">
                        <c:v>11.666666666666666</c:v>
                      </c:pt>
                      <c:pt idx="107">
                        <c:v>9.3333333333333339</c:v>
                      </c:pt>
                      <c:pt idx="108">
                        <c:v>7.333333333333333</c:v>
                      </c:pt>
                      <c:pt idx="109">
                        <c:v>11</c:v>
                      </c:pt>
                      <c:pt idx="110">
                        <c:v>10.666666666666666</c:v>
                      </c:pt>
                      <c:pt idx="111">
                        <c:v>6.666666666666667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9.3333333333333339</c:v>
                      </c:pt>
                      <c:pt idx="115">
                        <c:v>8.6666666666666661</c:v>
                      </c:pt>
                      <c:pt idx="116">
                        <c:v>12.333333333333334</c:v>
                      </c:pt>
                      <c:pt idx="117">
                        <c:v>10.666666666666666</c:v>
                      </c:pt>
                      <c:pt idx="118">
                        <c:v>10.666666666666666</c:v>
                      </c:pt>
                      <c:pt idx="119">
                        <c:v>7.666666666666667</c:v>
                      </c:pt>
                      <c:pt idx="120">
                        <c:v>7</c:v>
                      </c:pt>
                      <c:pt idx="121">
                        <c:v>11</c:v>
                      </c:pt>
                      <c:pt idx="122">
                        <c:v>10.333333333333334</c:v>
                      </c:pt>
                      <c:pt idx="123">
                        <c:v>10.333333333333334</c:v>
                      </c:pt>
                      <c:pt idx="124">
                        <c:v>9.6666666666666661</c:v>
                      </c:pt>
                      <c:pt idx="125">
                        <c:v>8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8.3333333333333339</c:v>
                      </c:pt>
                      <c:pt idx="129">
                        <c:v>8.3333333333333339</c:v>
                      </c:pt>
                      <c:pt idx="130">
                        <c:v>8</c:v>
                      </c:pt>
                      <c:pt idx="131">
                        <c:v>10.333333333333334</c:v>
                      </c:pt>
                      <c:pt idx="132">
                        <c:v>8.3333333333333339</c:v>
                      </c:pt>
                      <c:pt idx="133">
                        <c:v>10.333333333333334</c:v>
                      </c:pt>
                      <c:pt idx="134">
                        <c:v>9.3333333333333339</c:v>
                      </c:pt>
                      <c:pt idx="135">
                        <c:v>12.333333333333334</c:v>
                      </c:pt>
                      <c:pt idx="136">
                        <c:v>10</c:v>
                      </c:pt>
                      <c:pt idx="137">
                        <c:v>10</c:v>
                      </c:pt>
                      <c:pt idx="138">
                        <c:v>9</c:v>
                      </c:pt>
                      <c:pt idx="139">
                        <c:v>8.6666666666666661</c:v>
                      </c:pt>
                      <c:pt idx="140">
                        <c:v>12</c:v>
                      </c:pt>
                      <c:pt idx="141">
                        <c:v>9</c:v>
                      </c:pt>
                      <c:pt idx="142">
                        <c:v>8.6666666666666661</c:v>
                      </c:pt>
                      <c:pt idx="143">
                        <c:v>9.3333333333333339</c:v>
                      </c:pt>
                      <c:pt idx="144">
                        <c:v>8.3333333333333339</c:v>
                      </c:pt>
                      <c:pt idx="145">
                        <c:v>10.666666666666666</c:v>
                      </c:pt>
                      <c:pt idx="146">
                        <c:v>5.666666666666667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12.333333333333334</c:v>
                      </c:pt>
                      <c:pt idx="150">
                        <c:v>8.6666666666666661</c:v>
                      </c:pt>
                      <c:pt idx="151">
                        <c:v>11.666666666666666</c:v>
                      </c:pt>
                      <c:pt idx="152">
                        <c:v>10</c:v>
                      </c:pt>
                      <c:pt idx="153">
                        <c:v>11.666666666666666</c:v>
                      </c:pt>
                      <c:pt idx="154">
                        <c:v>8.3333333333333339</c:v>
                      </c:pt>
                      <c:pt idx="155">
                        <c:v>10</c:v>
                      </c:pt>
                      <c:pt idx="156">
                        <c:v>7</c:v>
                      </c:pt>
                      <c:pt idx="157">
                        <c:v>9.6666666666666661</c:v>
                      </c:pt>
                      <c:pt idx="158">
                        <c:v>7.333333333333333</c:v>
                      </c:pt>
                      <c:pt idx="159">
                        <c:v>5.666666666666667</c:v>
                      </c:pt>
                      <c:pt idx="160">
                        <c:v>11</c:v>
                      </c:pt>
                      <c:pt idx="161">
                        <c:v>8.6666666666666661</c:v>
                      </c:pt>
                      <c:pt idx="162">
                        <c:v>4.666666666666667</c:v>
                      </c:pt>
                      <c:pt idx="163">
                        <c:v>9.3333333333333339</c:v>
                      </c:pt>
                      <c:pt idx="164">
                        <c:v>7.666666666666667</c:v>
                      </c:pt>
                      <c:pt idx="165">
                        <c:v>9</c:v>
                      </c:pt>
                      <c:pt idx="166">
                        <c:v>6.666666666666667</c:v>
                      </c:pt>
                      <c:pt idx="167">
                        <c:v>10.666666666666666</c:v>
                      </c:pt>
                      <c:pt idx="168">
                        <c:v>6.333333333333333</c:v>
                      </c:pt>
                      <c:pt idx="169">
                        <c:v>10.666666666666666</c:v>
                      </c:pt>
                      <c:pt idx="170">
                        <c:v>6.666666666666667</c:v>
                      </c:pt>
                      <c:pt idx="171">
                        <c:v>11</c:v>
                      </c:pt>
                      <c:pt idx="172">
                        <c:v>8.3333333333333339</c:v>
                      </c:pt>
                      <c:pt idx="173">
                        <c:v>6.333333333333333</c:v>
                      </c:pt>
                      <c:pt idx="174">
                        <c:v>14.333333333333334</c:v>
                      </c:pt>
                      <c:pt idx="175">
                        <c:v>9</c:v>
                      </c:pt>
                      <c:pt idx="176">
                        <c:v>6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10.333333333333334</c:v>
                      </c:pt>
                      <c:pt idx="180">
                        <c:v>10.333333333333334</c:v>
                      </c:pt>
                      <c:pt idx="181">
                        <c:v>9.6666666666666661</c:v>
                      </c:pt>
                      <c:pt idx="182">
                        <c:v>10.666666666666666</c:v>
                      </c:pt>
                      <c:pt idx="183">
                        <c:v>11</c:v>
                      </c:pt>
                      <c:pt idx="184">
                        <c:v>11</c:v>
                      </c:pt>
                      <c:pt idx="185">
                        <c:v>11.333333333333334</c:v>
                      </c:pt>
                      <c:pt idx="186">
                        <c:v>8.6666666666666661</c:v>
                      </c:pt>
                      <c:pt idx="187">
                        <c:v>6.333333333333333</c:v>
                      </c:pt>
                      <c:pt idx="188">
                        <c:v>11.333333333333334</c:v>
                      </c:pt>
                      <c:pt idx="189">
                        <c:v>11</c:v>
                      </c:pt>
                      <c:pt idx="190">
                        <c:v>6.666666666666667</c:v>
                      </c:pt>
                      <c:pt idx="191">
                        <c:v>7.666666666666667</c:v>
                      </c:pt>
                      <c:pt idx="192">
                        <c:v>10</c:v>
                      </c:pt>
                      <c:pt idx="193">
                        <c:v>9</c:v>
                      </c:pt>
                      <c:pt idx="194">
                        <c:v>10</c:v>
                      </c:pt>
                      <c:pt idx="195">
                        <c:v>7.666666666666667</c:v>
                      </c:pt>
                      <c:pt idx="196">
                        <c:v>9.6666666666666661</c:v>
                      </c:pt>
                      <c:pt idx="197">
                        <c:v>10.666666666666666</c:v>
                      </c:pt>
                      <c:pt idx="198">
                        <c:v>8.6666666666666661</c:v>
                      </c:pt>
                      <c:pt idx="199">
                        <c:v>6.666666666666667</c:v>
                      </c:pt>
                      <c:pt idx="200">
                        <c:v>8</c:v>
                      </c:pt>
                      <c:pt idx="201">
                        <c:v>7.333333333333333</c:v>
                      </c:pt>
                      <c:pt idx="202">
                        <c:v>7</c:v>
                      </c:pt>
                      <c:pt idx="203">
                        <c:v>6.666666666666667</c:v>
                      </c:pt>
                      <c:pt idx="204">
                        <c:v>7.666666666666667</c:v>
                      </c:pt>
                      <c:pt idx="205">
                        <c:v>9.3333333333333339</c:v>
                      </c:pt>
                      <c:pt idx="206">
                        <c:v>10.333333333333334</c:v>
                      </c:pt>
                      <c:pt idx="207">
                        <c:v>6</c:v>
                      </c:pt>
                      <c:pt idx="208">
                        <c:v>9.3333333333333339</c:v>
                      </c:pt>
                      <c:pt idx="209">
                        <c:v>8.6666666666666661</c:v>
                      </c:pt>
                      <c:pt idx="210">
                        <c:v>10</c:v>
                      </c:pt>
                      <c:pt idx="211">
                        <c:v>10.333333333333334</c:v>
                      </c:pt>
                      <c:pt idx="212">
                        <c:v>12.666666666666666</c:v>
                      </c:pt>
                      <c:pt idx="213">
                        <c:v>10.666666666666666</c:v>
                      </c:pt>
                      <c:pt idx="214">
                        <c:v>10</c:v>
                      </c:pt>
                      <c:pt idx="215">
                        <c:v>10.666666666666666</c:v>
                      </c:pt>
                      <c:pt idx="216">
                        <c:v>10.666666666666666</c:v>
                      </c:pt>
                      <c:pt idx="217">
                        <c:v>9.6666666666666661</c:v>
                      </c:pt>
                      <c:pt idx="218">
                        <c:v>10.666666666666666</c:v>
                      </c:pt>
                      <c:pt idx="219">
                        <c:v>9.3333333333333339</c:v>
                      </c:pt>
                      <c:pt idx="220">
                        <c:v>9.6666666666666661</c:v>
                      </c:pt>
                      <c:pt idx="221">
                        <c:v>9.6666666666666661</c:v>
                      </c:pt>
                      <c:pt idx="222">
                        <c:v>8</c:v>
                      </c:pt>
                      <c:pt idx="223">
                        <c:v>8.6666666666666661</c:v>
                      </c:pt>
                      <c:pt idx="224">
                        <c:v>10.666666666666666</c:v>
                      </c:pt>
                      <c:pt idx="225">
                        <c:v>11</c:v>
                      </c:pt>
                      <c:pt idx="226">
                        <c:v>10.333333333333334</c:v>
                      </c:pt>
                      <c:pt idx="227">
                        <c:v>5.666666666666667</c:v>
                      </c:pt>
                      <c:pt idx="228">
                        <c:v>8</c:v>
                      </c:pt>
                      <c:pt idx="229">
                        <c:v>10.333333333333334</c:v>
                      </c:pt>
                      <c:pt idx="230">
                        <c:v>9.3333333333333339</c:v>
                      </c:pt>
                      <c:pt idx="231">
                        <c:v>9.3333333333333339</c:v>
                      </c:pt>
                      <c:pt idx="232">
                        <c:v>8.6666666666666661</c:v>
                      </c:pt>
                      <c:pt idx="233">
                        <c:v>9</c:v>
                      </c:pt>
                      <c:pt idx="234">
                        <c:v>10</c:v>
                      </c:pt>
                      <c:pt idx="235">
                        <c:v>9.6666666666666661</c:v>
                      </c:pt>
                      <c:pt idx="236">
                        <c:v>9.3333333333333339</c:v>
                      </c:pt>
                      <c:pt idx="237">
                        <c:v>11.333333333333334</c:v>
                      </c:pt>
                      <c:pt idx="238">
                        <c:v>12</c:v>
                      </c:pt>
                      <c:pt idx="239">
                        <c:v>7.666666666666667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6.333333333333333</c:v>
                      </c:pt>
                      <c:pt idx="243">
                        <c:v>5.666666666666667</c:v>
                      </c:pt>
                      <c:pt idx="244">
                        <c:v>11.333333333333334</c:v>
                      </c:pt>
                      <c:pt idx="245">
                        <c:v>9.6666666666666661</c:v>
                      </c:pt>
                      <c:pt idx="246">
                        <c:v>9.6666666666666661</c:v>
                      </c:pt>
                      <c:pt idx="247">
                        <c:v>12</c:v>
                      </c:pt>
                      <c:pt idx="248">
                        <c:v>9.3333333333333339</c:v>
                      </c:pt>
                      <c:pt idx="249">
                        <c:v>8</c:v>
                      </c:pt>
                      <c:pt idx="250">
                        <c:v>12.333333333333334</c:v>
                      </c:pt>
                      <c:pt idx="251">
                        <c:v>10.666666666666666</c:v>
                      </c:pt>
                      <c:pt idx="252">
                        <c:v>11</c:v>
                      </c:pt>
                      <c:pt idx="253">
                        <c:v>8.6666666666666661</c:v>
                      </c:pt>
                      <c:pt idx="254">
                        <c:v>7</c:v>
                      </c:pt>
                      <c:pt idx="255">
                        <c:v>6</c:v>
                      </c:pt>
                      <c:pt idx="256">
                        <c:v>5.333333333333333</c:v>
                      </c:pt>
                      <c:pt idx="257">
                        <c:v>13.666666666666666</c:v>
                      </c:pt>
                      <c:pt idx="258">
                        <c:v>11.333333333333334</c:v>
                      </c:pt>
                      <c:pt idx="259">
                        <c:v>13</c:v>
                      </c:pt>
                      <c:pt idx="260">
                        <c:v>6</c:v>
                      </c:pt>
                      <c:pt idx="261">
                        <c:v>6.666666666666667</c:v>
                      </c:pt>
                      <c:pt idx="262">
                        <c:v>7</c:v>
                      </c:pt>
                      <c:pt idx="263">
                        <c:v>11</c:v>
                      </c:pt>
                      <c:pt idx="264">
                        <c:v>6.333333333333333</c:v>
                      </c:pt>
                      <c:pt idx="265">
                        <c:v>8.3333333333333339</c:v>
                      </c:pt>
                      <c:pt idx="266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FEE-4173-A07B-3EC2E98F61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2.6666666666666661</c:v>
                      </c:pt>
                      <c:pt idx="1">
                        <c:v>0.33333333333333393</c:v>
                      </c:pt>
                      <c:pt idx="2">
                        <c:v>-4</c:v>
                      </c:pt>
                      <c:pt idx="3">
                        <c:v>-2</c:v>
                      </c:pt>
                      <c:pt idx="4">
                        <c:v>9.6666666666666679</c:v>
                      </c:pt>
                      <c:pt idx="5">
                        <c:v>-0.66666666666666607</c:v>
                      </c:pt>
                      <c:pt idx="6">
                        <c:v>3.3333333333333339</c:v>
                      </c:pt>
                      <c:pt idx="7">
                        <c:v>-1.3333333333333339</c:v>
                      </c:pt>
                      <c:pt idx="8">
                        <c:v>0.33333333333333393</c:v>
                      </c:pt>
                      <c:pt idx="9">
                        <c:v>-0.33333333333333393</c:v>
                      </c:pt>
                      <c:pt idx="10">
                        <c:v>-0.33333333333333393</c:v>
                      </c:pt>
                      <c:pt idx="11">
                        <c:v>-1.3333333333333339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0.33333333333333393</c:v>
                      </c:pt>
                      <c:pt idx="15">
                        <c:v>-1.6666666666666661</c:v>
                      </c:pt>
                      <c:pt idx="16">
                        <c:v>1</c:v>
                      </c:pt>
                      <c:pt idx="17">
                        <c:v>-4.6666666666666661</c:v>
                      </c:pt>
                      <c:pt idx="18">
                        <c:v>8.6666666666666661</c:v>
                      </c:pt>
                      <c:pt idx="19">
                        <c:v>-1</c:v>
                      </c:pt>
                      <c:pt idx="20">
                        <c:v>8.3333333333333339</c:v>
                      </c:pt>
                      <c:pt idx="21">
                        <c:v>2</c:v>
                      </c:pt>
                      <c:pt idx="22">
                        <c:v>4.333333333333333</c:v>
                      </c:pt>
                      <c:pt idx="23">
                        <c:v>-0.33333333333333393</c:v>
                      </c:pt>
                      <c:pt idx="24">
                        <c:v>-2.3333333333333339</c:v>
                      </c:pt>
                      <c:pt idx="25">
                        <c:v>-3.333333333333333</c:v>
                      </c:pt>
                      <c:pt idx="26">
                        <c:v>5.333333333333333</c:v>
                      </c:pt>
                      <c:pt idx="27">
                        <c:v>2.3333333333333339</c:v>
                      </c:pt>
                      <c:pt idx="28">
                        <c:v>-2</c:v>
                      </c:pt>
                      <c:pt idx="29">
                        <c:v>-2.6666666666666661</c:v>
                      </c:pt>
                      <c:pt idx="30">
                        <c:v>-2.3333333333333339</c:v>
                      </c:pt>
                      <c:pt idx="31">
                        <c:v>-6.6666666666666661</c:v>
                      </c:pt>
                      <c:pt idx="32">
                        <c:v>4.6666666666666661</c:v>
                      </c:pt>
                      <c:pt idx="33">
                        <c:v>0.33333333333333393</c:v>
                      </c:pt>
                      <c:pt idx="34">
                        <c:v>-4</c:v>
                      </c:pt>
                      <c:pt idx="35">
                        <c:v>4.6666666666666661</c:v>
                      </c:pt>
                      <c:pt idx="36">
                        <c:v>7</c:v>
                      </c:pt>
                      <c:pt idx="37">
                        <c:v>2.6666666666666661</c:v>
                      </c:pt>
                      <c:pt idx="38">
                        <c:v>-2.6666666666666661</c:v>
                      </c:pt>
                      <c:pt idx="39">
                        <c:v>4</c:v>
                      </c:pt>
                      <c:pt idx="40">
                        <c:v>4.666666666666667</c:v>
                      </c:pt>
                      <c:pt idx="41">
                        <c:v>-2</c:v>
                      </c:pt>
                      <c:pt idx="42">
                        <c:v>-3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-6.3333333333333339</c:v>
                      </c:pt>
                      <c:pt idx="46">
                        <c:v>-0.66666666666666607</c:v>
                      </c:pt>
                      <c:pt idx="47">
                        <c:v>7.666666666666667</c:v>
                      </c:pt>
                      <c:pt idx="48">
                        <c:v>4.3333333333333339</c:v>
                      </c:pt>
                      <c:pt idx="49">
                        <c:v>1.666666666666667</c:v>
                      </c:pt>
                      <c:pt idx="50">
                        <c:v>1</c:v>
                      </c:pt>
                      <c:pt idx="51">
                        <c:v>-3</c:v>
                      </c:pt>
                      <c:pt idx="52">
                        <c:v>-2.6666666666666661</c:v>
                      </c:pt>
                      <c:pt idx="53">
                        <c:v>-1.6666666666666661</c:v>
                      </c:pt>
                      <c:pt idx="54">
                        <c:v>0.66666666666666607</c:v>
                      </c:pt>
                      <c:pt idx="55">
                        <c:v>4.3333333333333339</c:v>
                      </c:pt>
                      <c:pt idx="56">
                        <c:v>-4.6666666666666661</c:v>
                      </c:pt>
                      <c:pt idx="57">
                        <c:v>0.66666666666666607</c:v>
                      </c:pt>
                      <c:pt idx="58">
                        <c:v>-0.66666666666666607</c:v>
                      </c:pt>
                      <c:pt idx="59">
                        <c:v>4</c:v>
                      </c:pt>
                      <c:pt idx="60">
                        <c:v>-3.6666666666666661</c:v>
                      </c:pt>
                      <c:pt idx="61">
                        <c:v>-1</c:v>
                      </c:pt>
                      <c:pt idx="62">
                        <c:v>-1.6666666666666661</c:v>
                      </c:pt>
                      <c:pt idx="63">
                        <c:v>2.6666666666666661</c:v>
                      </c:pt>
                      <c:pt idx="64">
                        <c:v>-5</c:v>
                      </c:pt>
                      <c:pt idx="65">
                        <c:v>6.666666666666667</c:v>
                      </c:pt>
                      <c:pt idx="66">
                        <c:v>5</c:v>
                      </c:pt>
                      <c:pt idx="67">
                        <c:v>-6.6666666666666661</c:v>
                      </c:pt>
                      <c:pt idx="68">
                        <c:v>0.66666666666666607</c:v>
                      </c:pt>
                      <c:pt idx="69">
                        <c:v>1</c:v>
                      </c:pt>
                      <c:pt idx="70">
                        <c:v>-2.3333333333333339</c:v>
                      </c:pt>
                      <c:pt idx="71">
                        <c:v>2.333333333333333</c:v>
                      </c:pt>
                      <c:pt idx="72">
                        <c:v>-2.6666666666666661</c:v>
                      </c:pt>
                      <c:pt idx="73">
                        <c:v>4.6666666666666661</c:v>
                      </c:pt>
                      <c:pt idx="74">
                        <c:v>-1.3333333333333339</c:v>
                      </c:pt>
                      <c:pt idx="75">
                        <c:v>0.33333333333333393</c:v>
                      </c:pt>
                      <c:pt idx="76">
                        <c:v>5.6666666666666661</c:v>
                      </c:pt>
                      <c:pt idx="77">
                        <c:v>-3</c:v>
                      </c:pt>
                      <c:pt idx="78">
                        <c:v>8.6666666666666679</c:v>
                      </c:pt>
                      <c:pt idx="79">
                        <c:v>-2.3333333333333339</c:v>
                      </c:pt>
                      <c:pt idx="80">
                        <c:v>0</c:v>
                      </c:pt>
                      <c:pt idx="81">
                        <c:v>9.3333333333333339</c:v>
                      </c:pt>
                      <c:pt idx="82">
                        <c:v>4</c:v>
                      </c:pt>
                      <c:pt idx="83">
                        <c:v>1.666666666666667</c:v>
                      </c:pt>
                      <c:pt idx="84">
                        <c:v>0</c:v>
                      </c:pt>
                      <c:pt idx="85">
                        <c:v>10.666666666666666</c:v>
                      </c:pt>
                      <c:pt idx="86">
                        <c:v>1.333333333333333</c:v>
                      </c:pt>
                      <c:pt idx="87">
                        <c:v>5.666666666666667</c:v>
                      </c:pt>
                      <c:pt idx="88">
                        <c:v>-2</c:v>
                      </c:pt>
                      <c:pt idx="89">
                        <c:v>4.6666666666666661</c:v>
                      </c:pt>
                      <c:pt idx="90">
                        <c:v>-6</c:v>
                      </c:pt>
                      <c:pt idx="91">
                        <c:v>5</c:v>
                      </c:pt>
                      <c:pt idx="92">
                        <c:v>-3</c:v>
                      </c:pt>
                      <c:pt idx="93">
                        <c:v>2.333333333333333</c:v>
                      </c:pt>
                      <c:pt idx="94">
                        <c:v>2.333333333333333</c:v>
                      </c:pt>
                      <c:pt idx="95">
                        <c:v>-2.6666666666666661</c:v>
                      </c:pt>
                      <c:pt idx="96">
                        <c:v>1.3333333333333339</c:v>
                      </c:pt>
                      <c:pt idx="97">
                        <c:v>-1</c:v>
                      </c:pt>
                      <c:pt idx="98">
                        <c:v>-0.33333333333333393</c:v>
                      </c:pt>
                      <c:pt idx="99">
                        <c:v>-2.6666666666666661</c:v>
                      </c:pt>
                      <c:pt idx="100">
                        <c:v>6</c:v>
                      </c:pt>
                      <c:pt idx="101">
                        <c:v>1.6666666666666661</c:v>
                      </c:pt>
                      <c:pt idx="102">
                        <c:v>6.333333333333333</c:v>
                      </c:pt>
                      <c:pt idx="103">
                        <c:v>-1</c:v>
                      </c:pt>
                      <c:pt idx="104">
                        <c:v>4</c:v>
                      </c:pt>
                      <c:pt idx="105">
                        <c:v>3.6666666666666661</c:v>
                      </c:pt>
                      <c:pt idx="106">
                        <c:v>4.3333333333333339</c:v>
                      </c:pt>
                      <c:pt idx="107">
                        <c:v>1.6666666666666661</c:v>
                      </c:pt>
                      <c:pt idx="108">
                        <c:v>4.666666666666667</c:v>
                      </c:pt>
                      <c:pt idx="109">
                        <c:v>0</c:v>
                      </c:pt>
                      <c:pt idx="110">
                        <c:v>2.3333333333333339</c:v>
                      </c:pt>
                      <c:pt idx="111">
                        <c:v>8.3333333333333321</c:v>
                      </c:pt>
                      <c:pt idx="112">
                        <c:v>1</c:v>
                      </c:pt>
                      <c:pt idx="113">
                        <c:v>5</c:v>
                      </c:pt>
                      <c:pt idx="114">
                        <c:v>-2.3333333333333339</c:v>
                      </c:pt>
                      <c:pt idx="115">
                        <c:v>-3.6666666666666661</c:v>
                      </c:pt>
                      <c:pt idx="116">
                        <c:v>-5.3333333333333339</c:v>
                      </c:pt>
                      <c:pt idx="117">
                        <c:v>-2.6666666666666661</c:v>
                      </c:pt>
                      <c:pt idx="118">
                        <c:v>-1.6666666666666661</c:v>
                      </c:pt>
                      <c:pt idx="119">
                        <c:v>2.333333333333333</c:v>
                      </c:pt>
                      <c:pt idx="120">
                        <c:v>-2</c:v>
                      </c:pt>
                      <c:pt idx="121">
                        <c:v>-4</c:v>
                      </c:pt>
                      <c:pt idx="122">
                        <c:v>-3.3333333333333339</c:v>
                      </c:pt>
                      <c:pt idx="123">
                        <c:v>-1.3333333333333339</c:v>
                      </c:pt>
                      <c:pt idx="124">
                        <c:v>0.33333333333333393</c:v>
                      </c:pt>
                      <c:pt idx="125">
                        <c:v>-3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-0.33333333333333393</c:v>
                      </c:pt>
                      <c:pt idx="129">
                        <c:v>1.6666666666666661</c:v>
                      </c:pt>
                      <c:pt idx="130">
                        <c:v>3</c:v>
                      </c:pt>
                      <c:pt idx="131">
                        <c:v>-6.3333333333333339</c:v>
                      </c:pt>
                      <c:pt idx="132">
                        <c:v>5.6666666666666661</c:v>
                      </c:pt>
                      <c:pt idx="133">
                        <c:v>-2.3333333333333339</c:v>
                      </c:pt>
                      <c:pt idx="134">
                        <c:v>1.6666666666666661</c:v>
                      </c:pt>
                      <c:pt idx="135">
                        <c:v>-4.3333333333333339</c:v>
                      </c:pt>
                      <c:pt idx="136">
                        <c:v>-4</c:v>
                      </c:pt>
                      <c:pt idx="137">
                        <c:v>5</c:v>
                      </c:pt>
                      <c:pt idx="138">
                        <c:v>3</c:v>
                      </c:pt>
                      <c:pt idx="139">
                        <c:v>-4.6666666666666661</c:v>
                      </c:pt>
                      <c:pt idx="140">
                        <c:v>-6</c:v>
                      </c:pt>
                      <c:pt idx="141">
                        <c:v>-5</c:v>
                      </c:pt>
                      <c:pt idx="142">
                        <c:v>0.33333333333333393</c:v>
                      </c:pt>
                      <c:pt idx="143">
                        <c:v>-0.33333333333333393</c:v>
                      </c:pt>
                      <c:pt idx="144">
                        <c:v>-0.33333333333333393</c:v>
                      </c:pt>
                      <c:pt idx="145">
                        <c:v>-4.6666666666666661</c:v>
                      </c:pt>
                      <c:pt idx="146">
                        <c:v>4.333333333333333</c:v>
                      </c:pt>
                      <c:pt idx="147">
                        <c:v>-1</c:v>
                      </c:pt>
                      <c:pt idx="148">
                        <c:v>-3</c:v>
                      </c:pt>
                      <c:pt idx="149">
                        <c:v>-8.3333333333333339</c:v>
                      </c:pt>
                      <c:pt idx="150">
                        <c:v>1.3333333333333339</c:v>
                      </c:pt>
                      <c:pt idx="151">
                        <c:v>-1.6666666666666661</c:v>
                      </c:pt>
                      <c:pt idx="152">
                        <c:v>-2</c:v>
                      </c:pt>
                      <c:pt idx="153">
                        <c:v>0.33333333333333393</c:v>
                      </c:pt>
                      <c:pt idx="154">
                        <c:v>-2.3333333333333339</c:v>
                      </c:pt>
                      <c:pt idx="155">
                        <c:v>-5</c:v>
                      </c:pt>
                      <c:pt idx="156">
                        <c:v>3</c:v>
                      </c:pt>
                      <c:pt idx="157">
                        <c:v>-1.6666666666666661</c:v>
                      </c:pt>
                      <c:pt idx="158">
                        <c:v>-2.333333333333333</c:v>
                      </c:pt>
                      <c:pt idx="159">
                        <c:v>3.333333333333333</c:v>
                      </c:pt>
                      <c:pt idx="160">
                        <c:v>-3</c:v>
                      </c:pt>
                      <c:pt idx="161">
                        <c:v>0.33333333333333393</c:v>
                      </c:pt>
                      <c:pt idx="162">
                        <c:v>4.333333333333333</c:v>
                      </c:pt>
                      <c:pt idx="163">
                        <c:v>-2.3333333333333339</c:v>
                      </c:pt>
                      <c:pt idx="164">
                        <c:v>-0.66666666666666696</c:v>
                      </c:pt>
                      <c:pt idx="165">
                        <c:v>-1</c:v>
                      </c:pt>
                      <c:pt idx="166">
                        <c:v>-4.666666666666667</c:v>
                      </c:pt>
                      <c:pt idx="167">
                        <c:v>-0.66666666666666607</c:v>
                      </c:pt>
                      <c:pt idx="168">
                        <c:v>2.666666666666667</c:v>
                      </c:pt>
                      <c:pt idx="169">
                        <c:v>-6.6666666666666661</c:v>
                      </c:pt>
                      <c:pt idx="170">
                        <c:v>1.333333333333333</c:v>
                      </c:pt>
                      <c:pt idx="171">
                        <c:v>-4</c:v>
                      </c:pt>
                      <c:pt idx="172">
                        <c:v>-3.3333333333333339</c:v>
                      </c:pt>
                      <c:pt idx="173">
                        <c:v>4.666666666666667</c:v>
                      </c:pt>
                      <c:pt idx="174">
                        <c:v>-6.3333333333333339</c:v>
                      </c:pt>
                      <c:pt idx="175">
                        <c:v>1</c:v>
                      </c:pt>
                      <c:pt idx="176">
                        <c:v>3</c:v>
                      </c:pt>
                      <c:pt idx="177">
                        <c:v>-2</c:v>
                      </c:pt>
                      <c:pt idx="178">
                        <c:v>-3</c:v>
                      </c:pt>
                      <c:pt idx="179">
                        <c:v>-5.3333333333333339</c:v>
                      </c:pt>
                      <c:pt idx="180">
                        <c:v>0.66666666666666607</c:v>
                      </c:pt>
                      <c:pt idx="181">
                        <c:v>-1.6666666666666661</c:v>
                      </c:pt>
                      <c:pt idx="182">
                        <c:v>-3.6666666666666661</c:v>
                      </c:pt>
                      <c:pt idx="183">
                        <c:v>2</c:v>
                      </c:pt>
                      <c:pt idx="184">
                        <c:v>-2</c:v>
                      </c:pt>
                      <c:pt idx="185">
                        <c:v>5.6666666666666661</c:v>
                      </c:pt>
                      <c:pt idx="186">
                        <c:v>-2.6666666666666661</c:v>
                      </c:pt>
                      <c:pt idx="187">
                        <c:v>4.666666666666667</c:v>
                      </c:pt>
                      <c:pt idx="188">
                        <c:v>-4.3333333333333339</c:v>
                      </c:pt>
                      <c:pt idx="189">
                        <c:v>4</c:v>
                      </c:pt>
                      <c:pt idx="190">
                        <c:v>3.333333333333333</c:v>
                      </c:pt>
                      <c:pt idx="191">
                        <c:v>0.33333333333333304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4</c:v>
                      </c:pt>
                      <c:pt idx="195">
                        <c:v>0.33333333333333304</c:v>
                      </c:pt>
                      <c:pt idx="196">
                        <c:v>-2.6666666666666661</c:v>
                      </c:pt>
                      <c:pt idx="197">
                        <c:v>-0.66666666666666607</c:v>
                      </c:pt>
                      <c:pt idx="198">
                        <c:v>6.3333333333333339</c:v>
                      </c:pt>
                      <c:pt idx="199">
                        <c:v>1.333333333333333</c:v>
                      </c:pt>
                      <c:pt idx="200">
                        <c:v>4</c:v>
                      </c:pt>
                      <c:pt idx="201">
                        <c:v>3.666666666666667</c:v>
                      </c:pt>
                      <c:pt idx="202">
                        <c:v>6</c:v>
                      </c:pt>
                      <c:pt idx="203">
                        <c:v>5.333333333333333</c:v>
                      </c:pt>
                      <c:pt idx="204">
                        <c:v>2.333333333333333</c:v>
                      </c:pt>
                      <c:pt idx="205">
                        <c:v>2.6666666666666661</c:v>
                      </c:pt>
                      <c:pt idx="206">
                        <c:v>0.66666666666666607</c:v>
                      </c:pt>
                      <c:pt idx="207">
                        <c:v>7</c:v>
                      </c:pt>
                      <c:pt idx="208">
                        <c:v>-1.3333333333333339</c:v>
                      </c:pt>
                      <c:pt idx="209">
                        <c:v>3.3333333333333339</c:v>
                      </c:pt>
                      <c:pt idx="210">
                        <c:v>0</c:v>
                      </c:pt>
                      <c:pt idx="211">
                        <c:v>5.6666666666666661</c:v>
                      </c:pt>
                      <c:pt idx="212">
                        <c:v>-1.6666666666666661</c:v>
                      </c:pt>
                      <c:pt idx="213">
                        <c:v>3.3333333333333339</c:v>
                      </c:pt>
                      <c:pt idx="214">
                        <c:v>-1</c:v>
                      </c:pt>
                      <c:pt idx="215">
                        <c:v>2.3333333333333339</c:v>
                      </c:pt>
                      <c:pt idx="216">
                        <c:v>-1.6666666666666661</c:v>
                      </c:pt>
                      <c:pt idx="217">
                        <c:v>8.3333333333333339</c:v>
                      </c:pt>
                      <c:pt idx="218">
                        <c:v>2.3333333333333339</c:v>
                      </c:pt>
                      <c:pt idx="219">
                        <c:v>7.6666666666666661</c:v>
                      </c:pt>
                      <c:pt idx="220">
                        <c:v>5.3333333333333339</c:v>
                      </c:pt>
                      <c:pt idx="221">
                        <c:v>3.3333333333333339</c:v>
                      </c:pt>
                      <c:pt idx="222">
                        <c:v>2</c:v>
                      </c:pt>
                      <c:pt idx="223">
                        <c:v>7.3333333333333339</c:v>
                      </c:pt>
                      <c:pt idx="224">
                        <c:v>7.3333333333333339</c:v>
                      </c:pt>
                      <c:pt idx="225">
                        <c:v>-1</c:v>
                      </c:pt>
                      <c:pt idx="226">
                        <c:v>0.66666666666666607</c:v>
                      </c:pt>
                      <c:pt idx="227">
                        <c:v>13.333333333333332</c:v>
                      </c:pt>
                      <c:pt idx="228">
                        <c:v>15</c:v>
                      </c:pt>
                      <c:pt idx="229">
                        <c:v>-0.33333333333333393</c:v>
                      </c:pt>
                      <c:pt idx="230">
                        <c:v>11.666666666666666</c:v>
                      </c:pt>
                      <c:pt idx="231">
                        <c:v>14.666666666666666</c:v>
                      </c:pt>
                      <c:pt idx="232">
                        <c:v>2.3333333333333339</c:v>
                      </c:pt>
                      <c:pt idx="233">
                        <c:v>1</c:v>
                      </c:pt>
                      <c:pt idx="234">
                        <c:v>17</c:v>
                      </c:pt>
                      <c:pt idx="235">
                        <c:v>10.333333333333334</c:v>
                      </c:pt>
                      <c:pt idx="236">
                        <c:v>10.666666666666666</c:v>
                      </c:pt>
                      <c:pt idx="237">
                        <c:v>6.6666666666666661</c:v>
                      </c:pt>
                      <c:pt idx="238">
                        <c:v>11</c:v>
                      </c:pt>
                      <c:pt idx="239">
                        <c:v>11.333333333333332</c:v>
                      </c:pt>
                      <c:pt idx="240">
                        <c:v>10</c:v>
                      </c:pt>
                      <c:pt idx="241">
                        <c:v>7</c:v>
                      </c:pt>
                      <c:pt idx="242">
                        <c:v>10.666666666666668</c:v>
                      </c:pt>
                      <c:pt idx="243">
                        <c:v>7.333333333333333</c:v>
                      </c:pt>
                      <c:pt idx="244">
                        <c:v>11.666666666666666</c:v>
                      </c:pt>
                      <c:pt idx="245">
                        <c:v>12.333333333333334</c:v>
                      </c:pt>
                      <c:pt idx="246">
                        <c:v>15.333333333333334</c:v>
                      </c:pt>
                      <c:pt idx="247">
                        <c:v>14</c:v>
                      </c:pt>
                      <c:pt idx="248">
                        <c:v>20.666666666666664</c:v>
                      </c:pt>
                      <c:pt idx="249">
                        <c:v>27</c:v>
                      </c:pt>
                      <c:pt idx="250">
                        <c:v>11.666666666666666</c:v>
                      </c:pt>
                      <c:pt idx="251">
                        <c:v>8.3333333333333339</c:v>
                      </c:pt>
                      <c:pt idx="252">
                        <c:v>20</c:v>
                      </c:pt>
                      <c:pt idx="253">
                        <c:v>18.333333333333336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25.666666666666668</c:v>
                      </c:pt>
                      <c:pt idx="257">
                        <c:v>16.333333333333336</c:v>
                      </c:pt>
                      <c:pt idx="258">
                        <c:v>10.666666666666666</c:v>
                      </c:pt>
                      <c:pt idx="259">
                        <c:v>6</c:v>
                      </c:pt>
                      <c:pt idx="260">
                        <c:v>20</c:v>
                      </c:pt>
                      <c:pt idx="261">
                        <c:v>19.333333333333332</c:v>
                      </c:pt>
                      <c:pt idx="262">
                        <c:v>15</c:v>
                      </c:pt>
                      <c:pt idx="263">
                        <c:v>21</c:v>
                      </c:pt>
                      <c:pt idx="264">
                        <c:v>9.6666666666666679</c:v>
                      </c:pt>
                      <c:pt idx="265">
                        <c:v>9.6666666666666661</c:v>
                      </c:pt>
                      <c:pt idx="266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FEE-4173-A07B-3EC2E98F61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  <c:pt idx="256">
                        <c:v>8.4285714285714288</c:v>
                      </c:pt>
                      <c:pt idx="257">
                        <c:v>9.1428571428571423</c:v>
                      </c:pt>
                      <c:pt idx="258">
                        <c:v>8.4285714285714288</c:v>
                      </c:pt>
                      <c:pt idx="259">
                        <c:v>8.5714285714285712</c:v>
                      </c:pt>
                      <c:pt idx="260">
                        <c:v>8</c:v>
                      </c:pt>
                      <c:pt idx="261">
                        <c:v>8.4285714285714288</c:v>
                      </c:pt>
                      <c:pt idx="262">
                        <c:v>8.2857142857142865</c:v>
                      </c:pt>
                      <c:pt idx="263">
                        <c:v>8.8571428571428577</c:v>
                      </c:pt>
                      <c:pt idx="264">
                        <c:v>7.4285714285714288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FEE-4173-A07B-3EC2E98F615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  <c:pt idx="256">
                        <c:v>8.5714285714285712</c:v>
                      </c:pt>
                      <c:pt idx="257">
                        <c:v>8.8571428571428577</c:v>
                      </c:pt>
                      <c:pt idx="258">
                        <c:v>9</c:v>
                      </c:pt>
                      <c:pt idx="259">
                        <c:v>9.1428571428571423</c:v>
                      </c:pt>
                      <c:pt idx="260">
                        <c:v>9</c:v>
                      </c:pt>
                      <c:pt idx="261">
                        <c:v>9.1428571428571423</c:v>
                      </c:pt>
                      <c:pt idx="262">
                        <c:v>8.8571428571428577</c:v>
                      </c:pt>
                      <c:pt idx="263">
                        <c:v>10</c:v>
                      </c:pt>
                      <c:pt idx="264">
                        <c:v>9.2857142857142865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FEE-4173-A07B-3EC2E98F615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  <c:pt idx="256">
                        <c:v>9.1428571428571423</c:v>
                      </c:pt>
                      <c:pt idx="257">
                        <c:v>8.7142857142857135</c:v>
                      </c:pt>
                      <c:pt idx="258">
                        <c:v>9.5714285714285712</c:v>
                      </c:pt>
                      <c:pt idx="259">
                        <c:v>10.142857142857142</c:v>
                      </c:pt>
                      <c:pt idx="260">
                        <c:v>9.7142857142857135</c:v>
                      </c:pt>
                      <c:pt idx="261">
                        <c:v>9</c:v>
                      </c:pt>
                      <c:pt idx="262">
                        <c:v>9.8571428571428577</c:v>
                      </c:pt>
                      <c:pt idx="263">
                        <c:v>10.571428571428571</c:v>
                      </c:pt>
                      <c:pt idx="264">
                        <c:v>9.5714285714285712</c:v>
                      </c:pt>
                      <c:pt idx="265">
                        <c:v>8.4285714285714288</c:v>
                      </c:pt>
                      <c:pt idx="266">
                        <c:v>6.8571428571428568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FEE-4173-A07B-3EC2E98F6155}"/>
                  </c:ext>
                </c:extLst>
              </c15:ser>
            </c15:filteredLineSeries>
          </c:ext>
        </c:extLst>
      </c:lineChart>
      <c:catAx>
        <c:axId val="132492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71935"/>
        <c:crosses val="autoZero"/>
        <c:auto val="1"/>
        <c:lblAlgn val="ctr"/>
        <c:lblOffset val="100"/>
        <c:noMultiLvlLbl val="0"/>
      </c:catAx>
      <c:valAx>
        <c:axId val="9735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2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Sakarya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Sakarya!$H$2:$H$268</c:f>
              <c:numCache>
                <c:formatCode>General</c:formatCode>
                <c:ptCount val="267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  <c:pt idx="256">
                  <c:v>21.142857142857142</c:v>
                </c:pt>
                <c:pt idx="257">
                  <c:v>21.285714285714285</c:v>
                </c:pt>
                <c:pt idx="258">
                  <c:v>21.142857142857142</c:v>
                </c:pt>
                <c:pt idx="259">
                  <c:v>22.142857142857142</c:v>
                </c:pt>
                <c:pt idx="260">
                  <c:v>21.428571428571427</c:v>
                </c:pt>
                <c:pt idx="261">
                  <c:v>22.142857142857142</c:v>
                </c:pt>
                <c:pt idx="262">
                  <c:v>22.142857142857142</c:v>
                </c:pt>
                <c:pt idx="263">
                  <c:v>21</c:v>
                </c:pt>
                <c:pt idx="264">
                  <c:v>19.857142857142858</c:v>
                </c:pt>
                <c:pt idx="265">
                  <c:v>19.428571428571427</c:v>
                </c:pt>
                <c:pt idx="266">
                  <c:v>17.857142857142858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2A-4DBD-AAC7-29ECF676C2F7}"/>
            </c:ext>
          </c:extLst>
        </c:ser>
        <c:ser>
          <c:idx val="10"/>
          <c:order val="10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Sakarya!$L$2:$L$268</c:f>
              <c:numCache>
                <c:formatCode>General</c:formatCode>
                <c:ptCount val="267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  <c:pt idx="256">
                  <c:v>17.571428571428573</c:v>
                </c:pt>
                <c:pt idx="257">
                  <c:v>17.714285714285715</c:v>
                </c:pt>
                <c:pt idx="258">
                  <c:v>18</c:v>
                </c:pt>
                <c:pt idx="259">
                  <c:v>17.714285714285715</c:v>
                </c:pt>
                <c:pt idx="260">
                  <c:v>18</c:v>
                </c:pt>
                <c:pt idx="261">
                  <c:v>16.285714285714285</c:v>
                </c:pt>
                <c:pt idx="262">
                  <c:v>16</c:v>
                </c:pt>
                <c:pt idx="263">
                  <c:v>15.857142857142858</c:v>
                </c:pt>
                <c:pt idx="264">
                  <c:v>17.142857142857142</c:v>
                </c:pt>
                <c:pt idx="265">
                  <c:v>18</c:v>
                </c:pt>
                <c:pt idx="26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2A-4DBD-AAC7-29ECF676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055071"/>
        <c:axId val="10960704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  <c:pt idx="256">
                        <c:v>24</c:v>
                      </c:pt>
                      <c:pt idx="257">
                        <c:v>26</c:v>
                      </c:pt>
                      <c:pt idx="258">
                        <c:v>19</c:v>
                      </c:pt>
                      <c:pt idx="259">
                        <c:v>26</c:v>
                      </c:pt>
                      <c:pt idx="260">
                        <c:v>20</c:v>
                      </c:pt>
                      <c:pt idx="261">
                        <c:v>20</c:v>
                      </c:pt>
                      <c:pt idx="262">
                        <c:v>20</c:v>
                      </c:pt>
                      <c:pt idx="263">
                        <c:v>16</c:v>
                      </c:pt>
                      <c:pt idx="264">
                        <c:v>18</c:v>
                      </c:pt>
                      <c:pt idx="265">
                        <c:v>16</c:v>
                      </c:pt>
                      <c:pt idx="266">
                        <c:v>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2A-4DBD-AAC7-29ECF676C2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E2A-4DBD-AAC7-29ECF676C2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9</c:v>
                      </c:pt>
                      <c:pt idx="257">
                        <c:v>21</c:v>
                      </c:pt>
                      <c:pt idx="258">
                        <c:v>9</c:v>
                      </c:pt>
                      <c:pt idx="259">
                        <c:v>16</c:v>
                      </c:pt>
                      <c:pt idx="260">
                        <c:v>15</c:v>
                      </c:pt>
                      <c:pt idx="261">
                        <c:v>7</c:v>
                      </c:pt>
                      <c:pt idx="262">
                        <c:v>16</c:v>
                      </c:pt>
                      <c:pt idx="263">
                        <c:v>17</c:v>
                      </c:pt>
                      <c:pt idx="264">
                        <c:v>15</c:v>
                      </c:pt>
                      <c:pt idx="265">
                        <c:v>13</c:v>
                      </c:pt>
                      <c:pt idx="266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E2A-4DBD-AAC7-29ECF676C2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  <c:pt idx="256">
                        <c:v>5</c:v>
                      </c:pt>
                      <c:pt idx="257">
                        <c:v>10</c:v>
                      </c:pt>
                      <c:pt idx="258">
                        <c:v>8</c:v>
                      </c:pt>
                      <c:pt idx="259">
                        <c:v>13</c:v>
                      </c:pt>
                      <c:pt idx="260">
                        <c:v>8</c:v>
                      </c:pt>
                      <c:pt idx="261">
                        <c:v>5</c:v>
                      </c:pt>
                      <c:pt idx="262">
                        <c:v>9</c:v>
                      </c:pt>
                      <c:pt idx="263">
                        <c:v>13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E2A-4DBD-AAC7-29ECF676C2F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E2A-4DBD-AAC7-29ECF676C2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</c:v>
                      </c:pt>
                      <c:pt idx="3">
                        <c:v>11</c:v>
                      </c:pt>
                      <c:pt idx="4">
                        <c:v>-6</c:v>
                      </c:pt>
                      <c:pt idx="5">
                        <c:v>-1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-1</c:v>
                      </c:pt>
                      <c:pt idx="11">
                        <c:v>7</c:v>
                      </c:pt>
                      <c:pt idx="12">
                        <c:v>-2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9</c:v>
                      </c:pt>
                      <c:pt idx="20">
                        <c:v>7</c:v>
                      </c:pt>
                      <c:pt idx="21">
                        <c:v>-5</c:v>
                      </c:pt>
                      <c:pt idx="22">
                        <c:v>-3</c:v>
                      </c:pt>
                      <c:pt idx="23">
                        <c:v>-4</c:v>
                      </c:pt>
                      <c:pt idx="24">
                        <c:v>7</c:v>
                      </c:pt>
                      <c:pt idx="25">
                        <c:v>0</c:v>
                      </c:pt>
                      <c:pt idx="26">
                        <c:v>-3</c:v>
                      </c:pt>
                      <c:pt idx="27">
                        <c:v>11</c:v>
                      </c:pt>
                      <c:pt idx="28">
                        <c:v>-4</c:v>
                      </c:pt>
                      <c:pt idx="29">
                        <c:v>-5</c:v>
                      </c:pt>
                      <c:pt idx="30">
                        <c:v>-2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-16</c:v>
                      </c:pt>
                      <c:pt idx="35">
                        <c:v>1</c:v>
                      </c:pt>
                      <c:pt idx="36">
                        <c:v>-5</c:v>
                      </c:pt>
                      <c:pt idx="37">
                        <c:v>5</c:v>
                      </c:pt>
                      <c:pt idx="38">
                        <c:v>-2</c:v>
                      </c:pt>
                      <c:pt idx="39">
                        <c:v>2</c:v>
                      </c:pt>
                      <c:pt idx="40">
                        <c:v>-3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7</c:v>
                      </c:pt>
                      <c:pt idx="44">
                        <c:v>-5</c:v>
                      </c:pt>
                      <c:pt idx="45">
                        <c:v>-4</c:v>
                      </c:pt>
                      <c:pt idx="46">
                        <c:v>3</c:v>
                      </c:pt>
                      <c:pt idx="47">
                        <c:v>-4</c:v>
                      </c:pt>
                      <c:pt idx="48">
                        <c:v>6</c:v>
                      </c:pt>
                      <c:pt idx="49">
                        <c:v>-1</c:v>
                      </c:pt>
                      <c:pt idx="50">
                        <c:v>-1</c:v>
                      </c:pt>
                      <c:pt idx="51">
                        <c:v>6</c:v>
                      </c:pt>
                      <c:pt idx="52">
                        <c:v>-4</c:v>
                      </c:pt>
                      <c:pt idx="53">
                        <c:v>-5</c:v>
                      </c:pt>
                      <c:pt idx="54">
                        <c:v>-5</c:v>
                      </c:pt>
                      <c:pt idx="55">
                        <c:v>-4</c:v>
                      </c:pt>
                      <c:pt idx="56">
                        <c:v>0</c:v>
                      </c:pt>
                      <c:pt idx="57">
                        <c:v>4</c:v>
                      </c:pt>
                      <c:pt idx="58">
                        <c:v>12</c:v>
                      </c:pt>
                      <c:pt idx="59">
                        <c:v>0</c:v>
                      </c:pt>
                      <c:pt idx="60">
                        <c:v>-5</c:v>
                      </c:pt>
                      <c:pt idx="61">
                        <c:v>-3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-7</c:v>
                      </c:pt>
                      <c:pt idx="65">
                        <c:v>4</c:v>
                      </c:pt>
                      <c:pt idx="66">
                        <c:v>-4</c:v>
                      </c:pt>
                      <c:pt idx="67">
                        <c:v>-2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-5</c:v>
                      </c:pt>
                      <c:pt idx="71">
                        <c:v>3</c:v>
                      </c:pt>
                      <c:pt idx="72">
                        <c:v>8</c:v>
                      </c:pt>
                      <c:pt idx="73">
                        <c:v>-10</c:v>
                      </c:pt>
                      <c:pt idx="74">
                        <c:v>4</c:v>
                      </c:pt>
                      <c:pt idx="75">
                        <c:v>8</c:v>
                      </c:pt>
                      <c:pt idx="76">
                        <c:v>-4</c:v>
                      </c:pt>
                      <c:pt idx="77">
                        <c:v>3</c:v>
                      </c:pt>
                      <c:pt idx="78">
                        <c:v>8</c:v>
                      </c:pt>
                      <c:pt idx="79">
                        <c:v>2</c:v>
                      </c:pt>
                      <c:pt idx="80">
                        <c:v>6</c:v>
                      </c:pt>
                      <c:pt idx="81">
                        <c:v>13</c:v>
                      </c:pt>
                      <c:pt idx="82">
                        <c:v>7</c:v>
                      </c:pt>
                      <c:pt idx="83">
                        <c:v>10</c:v>
                      </c:pt>
                      <c:pt idx="84">
                        <c:v>4</c:v>
                      </c:pt>
                      <c:pt idx="85">
                        <c:v>11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2</c:v>
                      </c:pt>
                      <c:pt idx="90">
                        <c:v>8</c:v>
                      </c:pt>
                      <c:pt idx="91">
                        <c:v>2</c:v>
                      </c:pt>
                      <c:pt idx="92">
                        <c:v>-2</c:v>
                      </c:pt>
                      <c:pt idx="93">
                        <c:v>3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9</c:v>
                      </c:pt>
                      <c:pt idx="97">
                        <c:v>0</c:v>
                      </c:pt>
                      <c:pt idx="98">
                        <c:v>-7</c:v>
                      </c:pt>
                      <c:pt idx="99">
                        <c:v>15</c:v>
                      </c:pt>
                      <c:pt idx="100">
                        <c:v>25</c:v>
                      </c:pt>
                      <c:pt idx="101">
                        <c:v>-4</c:v>
                      </c:pt>
                      <c:pt idx="102">
                        <c:v>15</c:v>
                      </c:pt>
                      <c:pt idx="103">
                        <c:v>0</c:v>
                      </c:pt>
                      <c:pt idx="104">
                        <c:v>6</c:v>
                      </c:pt>
                      <c:pt idx="105">
                        <c:v>5</c:v>
                      </c:pt>
                      <c:pt idx="106">
                        <c:v>6</c:v>
                      </c:pt>
                      <c:pt idx="107">
                        <c:v>5</c:v>
                      </c:pt>
                      <c:pt idx="108">
                        <c:v>6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12</c:v>
                      </c:pt>
                      <c:pt idx="112">
                        <c:v>-1</c:v>
                      </c:pt>
                      <c:pt idx="113">
                        <c:v>13</c:v>
                      </c:pt>
                      <c:pt idx="114">
                        <c:v>7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-11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7</c:v>
                      </c:pt>
                      <c:pt idx="121">
                        <c:v>2</c:v>
                      </c:pt>
                      <c:pt idx="122">
                        <c:v>-1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-5</c:v>
                      </c:pt>
                      <c:pt idx="127">
                        <c:v>4</c:v>
                      </c:pt>
                      <c:pt idx="128">
                        <c:v>1</c:v>
                      </c:pt>
                      <c:pt idx="129">
                        <c:v>-2</c:v>
                      </c:pt>
                      <c:pt idx="130">
                        <c:v>9</c:v>
                      </c:pt>
                      <c:pt idx="131">
                        <c:v>-1</c:v>
                      </c:pt>
                      <c:pt idx="132">
                        <c:v>3</c:v>
                      </c:pt>
                      <c:pt idx="133">
                        <c:v>-7</c:v>
                      </c:pt>
                      <c:pt idx="134">
                        <c:v>-2</c:v>
                      </c:pt>
                      <c:pt idx="135">
                        <c:v>10</c:v>
                      </c:pt>
                      <c:pt idx="136">
                        <c:v>-3</c:v>
                      </c:pt>
                      <c:pt idx="137">
                        <c:v>2</c:v>
                      </c:pt>
                      <c:pt idx="138">
                        <c:v>-3</c:v>
                      </c:pt>
                      <c:pt idx="139">
                        <c:v>-7</c:v>
                      </c:pt>
                      <c:pt idx="140">
                        <c:v>-11</c:v>
                      </c:pt>
                      <c:pt idx="141">
                        <c:v>10</c:v>
                      </c:pt>
                      <c:pt idx="142">
                        <c:v>1</c:v>
                      </c:pt>
                      <c:pt idx="143">
                        <c:v>-9</c:v>
                      </c:pt>
                      <c:pt idx="144">
                        <c:v>-2</c:v>
                      </c:pt>
                      <c:pt idx="145">
                        <c:v>-3</c:v>
                      </c:pt>
                      <c:pt idx="146">
                        <c:v>0</c:v>
                      </c:pt>
                      <c:pt idx="147">
                        <c:v>-7</c:v>
                      </c:pt>
                      <c:pt idx="148">
                        <c:v>-5</c:v>
                      </c:pt>
                      <c:pt idx="149">
                        <c:v>-6</c:v>
                      </c:pt>
                      <c:pt idx="150">
                        <c:v>-5</c:v>
                      </c:pt>
                      <c:pt idx="151">
                        <c:v>-7</c:v>
                      </c:pt>
                      <c:pt idx="152">
                        <c:v>3</c:v>
                      </c:pt>
                      <c:pt idx="153">
                        <c:v>-2</c:v>
                      </c:pt>
                      <c:pt idx="154">
                        <c:v>-1</c:v>
                      </c:pt>
                      <c:pt idx="155">
                        <c:v>4</c:v>
                      </c:pt>
                      <c:pt idx="156">
                        <c:v>-4</c:v>
                      </c:pt>
                      <c:pt idx="157">
                        <c:v>-2</c:v>
                      </c:pt>
                      <c:pt idx="158">
                        <c:v>-7</c:v>
                      </c:pt>
                      <c:pt idx="159">
                        <c:v>3</c:v>
                      </c:pt>
                      <c:pt idx="160">
                        <c:v>2</c:v>
                      </c:pt>
                      <c:pt idx="161">
                        <c:v>-5</c:v>
                      </c:pt>
                      <c:pt idx="162">
                        <c:v>-7</c:v>
                      </c:pt>
                      <c:pt idx="163">
                        <c:v>-2</c:v>
                      </c:pt>
                      <c:pt idx="164">
                        <c:v>-8</c:v>
                      </c:pt>
                      <c:pt idx="165">
                        <c:v>4</c:v>
                      </c:pt>
                      <c:pt idx="166">
                        <c:v>0</c:v>
                      </c:pt>
                      <c:pt idx="167">
                        <c:v>10</c:v>
                      </c:pt>
                      <c:pt idx="168">
                        <c:v>-7</c:v>
                      </c:pt>
                      <c:pt idx="169">
                        <c:v>2</c:v>
                      </c:pt>
                      <c:pt idx="170">
                        <c:v>8</c:v>
                      </c:pt>
                      <c:pt idx="171">
                        <c:v>-2</c:v>
                      </c:pt>
                      <c:pt idx="172">
                        <c:v>-6</c:v>
                      </c:pt>
                      <c:pt idx="173">
                        <c:v>3</c:v>
                      </c:pt>
                      <c:pt idx="174">
                        <c:v>12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5</c:v>
                      </c:pt>
                      <c:pt idx="180">
                        <c:v>-8</c:v>
                      </c:pt>
                      <c:pt idx="181">
                        <c:v>5</c:v>
                      </c:pt>
                      <c:pt idx="182">
                        <c:v>4</c:v>
                      </c:pt>
                      <c:pt idx="183">
                        <c:v>-6</c:v>
                      </c:pt>
                      <c:pt idx="184">
                        <c:v>1</c:v>
                      </c:pt>
                      <c:pt idx="185">
                        <c:v>3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-6</c:v>
                      </c:pt>
                      <c:pt idx="190">
                        <c:v>18</c:v>
                      </c:pt>
                      <c:pt idx="191">
                        <c:v>2</c:v>
                      </c:pt>
                      <c:pt idx="192">
                        <c:v>13</c:v>
                      </c:pt>
                      <c:pt idx="193">
                        <c:v>6</c:v>
                      </c:pt>
                      <c:pt idx="194">
                        <c:v>-2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15</c:v>
                      </c:pt>
                      <c:pt idx="198">
                        <c:v>3</c:v>
                      </c:pt>
                      <c:pt idx="199">
                        <c:v>8</c:v>
                      </c:pt>
                      <c:pt idx="200">
                        <c:v>-3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-1</c:v>
                      </c:pt>
                      <c:pt idx="204">
                        <c:v>10</c:v>
                      </c:pt>
                      <c:pt idx="205">
                        <c:v>-5</c:v>
                      </c:pt>
                      <c:pt idx="206">
                        <c:v>12</c:v>
                      </c:pt>
                      <c:pt idx="207">
                        <c:v>-2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6</c:v>
                      </c:pt>
                      <c:pt idx="211">
                        <c:v>-7</c:v>
                      </c:pt>
                      <c:pt idx="212">
                        <c:v>-1</c:v>
                      </c:pt>
                      <c:pt idx="213">
                        <c:v>0</c:v>
                      </c:pt>
                      <c:pt idx="214">
                        <c:v>-1</c:v>
                      </c:pt>
                      <c:pt idx="215">
                        <c:v>3</c:v>
                      </c:pt>
                      <c:pt idx="216">
                        <c:v>5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1</c:v>
                      </c:pt>
                      <c:pt idx="220">
                        <c:v>3</c:v>
                      </c:pt>
                      <c:pt idx="221">
                        <c:v>-2</c:v>
                      </c:pt>
                      <c:pt idx="222">
                        <c:v>4</c:v>
                      </c:pt>
                      <c:pt idx="223">
                        <c:v>-1</c:v>
                      </c:pt>
                      <c:pt idx="224">
                        <c:v>-2</c:v>
                      </c:pt>
                      <c:pt idx="225">
                        <c:v>0</c:v>
                      </c:pt>
                      <c:pt idx="226">
                        <c:v>7</c:v>
                      </c:pt>
                      <c:pt idx="227">
                        <c:v>0</c:v>
                      </c:pt>
                      <c:pt idx="228">
                        <c:v>-12</c:v>
                      </c:pt>
                      <c:pt idx="229">
                        <c:v>0</c:v>
                      </c:pt>
                      <c:pt idx="230">
                        <c:v>11</c:v>
                      </c:pt>
                      <c:pt idx="231">
                        <c:v>-11</c:v>
                      </c:pt>
                      <c:pt idx="232">
                        <c:v>0</c:v>
                      </c:pt>
                      <c:pt idx="233">
                        <c:v>-5</c:v>
                      </c:pt>
                      <c:pt idx="234">
                        <c:v>7</c:v>
                      </c:pt>
                      <c:pt idx="235">
                        <c:v>2</c:v>
                      </c:pt>
                      <c:pt idx="236">
                        <c:v>13</c:v>
                      </c:pt>
                      <c:pt idx="237">
                        <c:v>3</c:v>
                      </c:pt>
                      <c:pt idx="238">
                        <c:v>2</c:v>
                      </c:pt>
                      <c:pt idx="239">
                        <c:v>5</c:v>
                      </c:pt>
                      <c:pt idx="240">
                        <c:v>4</c:v>
                      </c:pt>
                      <c:pt idx="241">
                        <c:v>-10</c:v>
                      </c:pt>
                      <c:pt idx="242">
                        <c:v>-2</c:v>
                      </c:pt>
                      <c:pt idx="243">
                        <c:v>1</c:v>
                      </c:pt>
                      <c:pt idx="244">
                        <c:v>-2</c:v>
                      </c:pt>
                      <c:pt idx="245">
                        <c:v>5</c:v>
                      </c:pt>
                      <c:pt idx="246">
                        <c:v>-5</c:v>
                      </c:pt>
                      <c:pt idx="247">
                        <c:v>3</c:v>
                      </c:pt>
                      <c:pt idx="248">
                        <c:v>-8</c:v>
                      </c:pt>
                      <c:pt idx="249">
                        <c:v>-6</c:v>
                      </c:pt>
                      <c:pt idx="250">
                        <c:v>10</c:v>
                      </c:pt>
                      <c:pt idx="251">
                        <c:v>4</c:v>
                      </c:pt>
                      <c:pt idx="252">
                        <c:v>0</c:v>
                      </c:pt>
                      <c:pt idx="253">
                        <c:v>8</c:v>
                      </c:pt>
                      <c:pt idx="254">
                        <c:v>-8</c:v>
                      </c:pt>
                      <c:pt idx="255">
                        <c:v>2</c:v>
                      </c:pt>
                      <c:pt idx="256">
                        <c:v>9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9</c:v>
                      </c:pt>
                      <c:pt idx="260">
                        <c:v>1</c:v>
                      </c:pt>
                      <c:pt idx="261">
                        <c:v>9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-7</c:v>
                      </c:pt>
                      <c:pt idx="265">
                        <c:v>-8</c:v>
                      </c:pt>
                      <c:pt idx="266">
                        <c:v>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E2A-4DBD-AAC7-29ECF676C2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  <c:pt idx="256">
                        <c:v>17.571428571428573</c:v>
                      </c:pt>
                      <c:pt idx="257">
                        <c:v>17.714285714285715</c:v>
                      </c:pt>
                      <c:pt idx="258">
                        <c:v>18</c:v>
                      </c:pt>
                      <c:pt idx="259">
                        <c:v>17.714285714285715</c:v>
                      </c:pt>
                      <c:pt idx="260">
                        <c:v>18</c:v>
                      </c:pt>
                      <c:pt idx="261">
                        <c:v>16.285714285714285</c:v>
                      </c:pt>
                      <c:pt idx="262">
                        <c:v>16</c:v>
                      </c:pt>
                      <c:pt idx="263">
                        <c:v>15.857142857142858</c:v>
                      </c:pt>
                      <c:pt idx="264">
                        <c:v>17.142857142857142</c:v>
                      </c:pt>
                      <c:pt idx="265">
                        <c:v>18</c:v>
                      </c:pt>
                      <c:pt idx="266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E2A-4DBD-AAC7-29ECF676C2F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  <c:pt idx="256">
                        <c:v>13.857142857142858</c:v>
                      </c:pt>
                      <c:pt idx="257">
                        <c:v>14.714285714285714</c:v>
                      </c:pt>
                      <c:pt idx="258">
                        <c:v>13.428571428571429</c:v>
                      </c:pt>
                      <c:pt idx="259">
                        <c:v>13.857142857142858</c:v>
                      </c:pt>
                      <c:pt idx="260">
                        <c:v>14.857142857142858</c:v>
                      </c:pt>
                      <c:pt idx="261">
                        <c:v>13.714285714285714</c:v>
                      </c:pt>
                      <c:pt idx="262">
                        <c:v>13.285714285714286</c:v>
                      </c:pt>
                      <c:pt idx="263">
                        <c:v>14.428571428571429</c:v>
                      </c:pt>
                      <c:pt idx="264">
                        <c:v>13.571428571428571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E2A-4DBD-AAC7-29ECF676C2F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  <c:pt idx="256">
                        <c:v>8</c:v>
                      </c:pt>
                      <c:pt idx="257">
                        <c:v>8.2857142857142865</c:v>
                      </c:pt>
                      <c:pt idx="258">
                        <c:v>7.8571428571428568</c:v>
                      </c:pt>
                      <c:pt idx="259">
                        <c:v>9.1428571428571423</c:v>
                      </c:pt>
                      <c:pt idx="260">
                        <c:v>9.8571428571428577</c:v>
                      </c:pt>
                      <c:pt idx="261">
                        <c:v>8.7142857142857135</c:v>
                      </c:pt>
                      <c:pt idx="262">
                        <c:v>8.2857142857142865</c:v>
                      </c:pt>
                      <c:pt idx="263">
                        <c:v>9.4285714285714288</c:v>
                      </c:pt>
                      <c:pt idx="264">
                        <c:v>9.2857142857142865</c:v>
                      </c:pt>
                      <c:pt idx="265">
                        <c:v>9.4285714285714288</c:v>
                      </c:pt>
                      <c:pt idx="266">
                        <c:v>9.5714285714285712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E2A-4DBD-AAC7-29ECF676C2F7}"/>
                  </c:ext>
                </c:extLst>
              </c15:ser>
            </c15:filteredLineSeries>
          </c:ext>
        </c:extLst>
      </c:lineChart>
      <c:catAx>
        <c:axId val="14320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0447"/>
        <c:crosses val="autoZero"/>
        <c:auto val="1"/>
        <c:lblAlgn val="ctr"/>
        <c:lblOffset val="100"/>
        <c:noMultiLvlLbl val="0"/>
      </c:catAx>
      <c:valAx>
        <c:axId val="10960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5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Kocaeli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Kocaeli!$H$2:$H$268</c:f>
              <c:numCache>
                <c:formatCode>General</c:formatCode>
                <c:ptCount val="267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  <c:pt idx="256">
                  <c:v>22</c:v>
                </c:pt>
                <c:pt idx="257">
                  <c:v>20.285714285714285</c:v>
                </c:pt>
                <c:pt idx="258">
                  <c:v>19.857142857142858</c:v>
                </c:pt>
                <c:pt idx="259">
                  <c:v>20.571428571428573</c:v>
                </c:pt>
                <c:pt idx="260">
                  <c:v>21.428571428571427</c:v>
                </c:pt>
                <c:pt idx="261">
                  <c:v>22.428571428571427</c:v>
                </c:pt>
                <c:pt idx="262">
                  <c:v>22</c:v>
                </c:pt>
                <c:pt idx="263">
                  <c:v>22.571428571428573</c:v>
                </c:pt>
                <c:pt idx="264">
                  <c:v>22.571428571428573</c:v>
                </c:pt>
                <c:pt idx="265">
                  <c:v>23.285714285714285</c:v>
                </c:pt>
                <c:pt idx="266">
                  <c:v>22.571428571428573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4B-414A-ACBB-EDB74AEAEA39}"/>
            </c:ext>
          </c:extLst>
        </c:ser>
        <c:ser>
          <c:idx val="10"/>
          <c:order val="10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Kocaeli!$L$2:$L$268</c:f>
              <c:numCache>
                <c:formatCode>General</c:formatCode>
                <c:ptCount val="267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21.666666666666664</c:v>
                </c:pt>
                <c:pt idx="257">
                  <c:v>21.857142857142858</c:v>
                </c:pt>
                <c:pt idx="258">
                  <c:v>21.952380952380956</c:v>
                </c:pt>
                <c:pt idx="259">
                  <c:v>22.238095238095237</c:v>
                </c:pt>
                <c:pt idx="260">
                  <c:v>21.952380952380956</c:v>
                </c:pt>
                <c:pt idx="261">
                  <c:v>22.333333333333336</c:v>
                </c:pt>
                <c:pt idx="262">
                  <c:v>21.857142857142858</c:v>
                </c:pt>
                <c:pt idx="263">
                  <c:v>21.761904761904759</c:v>
                </c:pt>
                <c:pt idx="264">
                  <c:v>23.142857142857142</c:v>
                </c:pt>
                <c:pt idx="265">
                  <c:v>23.095238095238095</c:v>
                </c:pt>
                <c:pt idx="266">
                  <c:v>22.952380952380953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4B-414A-ACBB-EDB74AEA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85071"/>
        <c:axId val="1096065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  <c:pt idx="256">
                        <c:v>16</c:v>
                      </c:pt>
                      <c:pt idx="257">
                        <c:v>15</c:v>
                      </c:pt>
                      <c:pt idx="258">
                        <c:v>28</c:v>
                      </c:pt>
                      <c:pt idx="259">
                        <c:v>30</c:v>
                      </c:pt>
                      <c:pt idx="260">
                        <c:v>25</c:v>
                      </c:pt>
                      <c:pt idx="261">
                        <c:v>19</c:v>
                      </c:pt>
                      <c:pt idx="262">
                        <c:v>21</c:v>
                      </c:pt>
                      <c:pt idx="263">
                        <c:v>20</c:v>
                      </c:pt>
                      <c:pt idx="264">
                        <c:v>15</c:v>
                      </c:pt>
                      <c:pt idx="265">
                        <c:v>33</c:v>
                      </c:pt>
                      <c:pt idx="266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4B-414A-ACBB-EDB74AEAEA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  <c:pt idx="256">
                        <c:v>16</c:v>
                      </c:pt>
                      <c:pt idx="257">
                        <c:v>18</c:v>
                      </c:pt>
                      <c:pt idx="258">
                        <c:v>30</c:v>
                      </c:pt>
                      <c:pt idx="259">
                        <c:v>24</c:v>
                      </c:pt>
                      <c:pt idx="260">
                        <c:v>20</c:v>
                      </c:pt>
                      <c:pt idx="261">
                        <c:v>22</c:v>
                      </c:pt>
                      <c:pt idx="262">
                        <c:v>24</c:v>
                      </c:pt>
                      <c:pt idx="263">
                        <c:v>16</c:v>
                      </c:pt>
                      <c:pt idx="264">
                        <c:v>33</c:v>
                      </c:pt>
                      <c:pt idx="265">
                        <c:v>24</c:v>
                      </c:pt>
                      <c:pt idx="266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74B-414A-ACBB-EDB74AEAEA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19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32</c:v>
                      </c:pt>
                      <c:pt idx="262">
                        <c:v>23</c:v>
                      </c:pt>
                      <c:pt idx="263">
                        <c:v>16</c:v>
                      </c:pt>
                      <c:pt idx="264">
                        <c:v>23</c:v>
                      </c:pt>
                      <c:pt idx="265">
                        <c:v>22</c:v>
                      </c:pt>
                      <c:pt idx="266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74B-414A-ACBB-EDB74AEAEA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  <c:pt idx="256">
                        <c:v>19</c:v>
                      </c:pt>
                      <c:pt idx="257">
                        <c:v>27</c:v>
                      </c:pt>
                      <c:pt idx="258">
                        <c:v>12</c:v>
                      </c:pt>
                      <c:pt idx="259">
                        <c:v>20</c:v>
                      </c:pt>
                      <c:pt idx="260">
                        <c:v>17</c:v>
                      </c:pt>
                      <c:pt idx="261">
                        <c:v>28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41</c:v>
                      </c:pt>
                      <c:pt idx="265">
                        <c:v>14</c:v>
                      </c:pt>
                      <c:pt idx="266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74B-414A-ACBB-EDB74AEAEA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29.5</c:v>
                      </c:pt>
                      <c:pt idx="1">
                        <c:v>32</c:v>
                      </c:pt>
                      <c:pt idx="2">
                        <c:v>28.5</c:v>
                      </c:pt>
                      <c:pt idx="3">
                        <c:v>27</c:v>
                      </c:pt>
                      <c:pt idx="4">
                        <c:v>33</c:v>
                      </c:pt>
                      <c:pt idx="5">
                        <c:v>27</c:v>
                      </c:pt>
                      <c:pt idx="6">
                        <c:v>24.5</c:v>
                      </c:pt>
                      <c:pt idx="7">
                        <c:v>24</c:v>
                      </c:pt>
                      <c:pt idx="8">
                        <c:v>28</c:v>
                      </c:pt>
                      <c:pt idx="9">
                        <c:v>31.5</c:v>
                      </c:pt>
                      <c:pt idx="10">
                        <c:v>35</c:v>
                      </c:pt>
                      <c:pt idx="11">
                        <c:v>22</c:v>
                      </c:pt>
                      <c:pt idx="12">
                        <c:v>21.5</c:v>
                      </c:pt>
                      <c:pt idx="13">
                        <c:v>30.5</c:v>
                      </c:pt>
                      <c:pt idx="14">
                        <c:v>29.5</c:v>
                      </c:pt>
                      <c:pt idx="15">
                        <c:v>32</c:v>
                      </c:pt>
                      <c:pt idx="16">
                        <c:v>28</c:v>
                      </c:pt>
                      <c:pt idx="17">
                        <c:v>35</c:v>
                      </c:pt>
                      <c:pt idx="18">
                        <c:v>31.5</c:v>
                      </c:pt>
                      <c:pt idx="19">
                        <c:v>30</c:v>
                      </c:pt>
                      <c:pt idx="20">
                        <c:v>26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30.5</c:v>
                      </c:pt>
                      <c:pt idx="24">
                        <c:v>34</c:v>
                      </c:pt>
                      <c:pt idx="25">
                        <c:v>25.5</c:v>
                      </c:pt>
                      <c:pt idx="26">
                        <c:v>26</c:v>
                      </c:pt>
                      <c:pt idx="27">
                        <c:v>29.5</c:v>
                      </c:pt>
                      <c:pt idx="28">
                        <c:v>31</c:v>
                      </c:pt>
                      <c:pt idx="29">
                        <c:v>28.5</c:v>
                      </c:pt>
                      <c:pt idx="30">
                        <c:v>26</c:v>
                      </c:pt>
                      <c:pt idx="31">
                        <c:v>25.5</c:v>
                      </c:pt>
                      <c:pt idx="32">
                        <c:v>22.5</c:v>
                      </c:pt>
                      <c:pt idx="33">
                        <c:v>26</c:v>
                      </c:pt>
                      <c:pt idx="34">
                        <c:v>32.5</c:v>
                      </c:pt>
                      <c:pt idx="35">
                        <c:v>33.5</c:v>
                      </c:pt>
                      <c:pt idx="36">
                        <c:v>31</c:v>
                      </c:pt>
                      <c:pt idx="37">
                        <c:v>29</c:v>
                      </c:pt>
                      <c:pt idx="38">
                        <c:v>26.5</c:v>
                      </c:pt>
                      <c:pt idx="39">
                        <c:v>31.5</c:v>
                      </c:pt>
                      <c:pt idx="40">
                        <c:v>27.5</c:v>
                      </c:pt>
                      <c:pt idx="41">
                        <c:v>30.5</c:v>
                      </c:pt>
                      <c:pt idx="42">
                        <c:v>25.5</c:v>
                      </c:pt>
                      <c:pt idx="43">
                        <c:v>26</c:v>
                      </c:pt>
                      <c:pt idx="44">
                        <c:v>28.5</c:v>
                      </c:pt>
                      <c:pt idx="45">
                        <c:v>27.5</c:v>
                      </c:pt>
                      <c:pt idx="46">
                        <c:v>27</c:v>
                      </c:pt>
                      <c:pt idx="47">
                        <c:v>28</c:v>
                      </c:pt>
                      <c:pt idx="48">
                        <c:v>18.5</c:v>
                      </c:pt>
                      <c:pt idx="49">
                        <c:v>22.5</c:v>
                      </c:pt>
                      <c:pt idx="50">
                        <c:v>27.5</c:v>
                      </c:pt>
                      <c:pt idx="51">
                        <c:v>30.5</c:v>
                      </c:pt>
                      <c:pt idx="52">
                        <c:v>22</c:v>
                      </c:pt>
                      <c:pt idx="53">
                        <c:v>28.5</c:v>
                      </c:pt>
                      <c:pt idx="54">
                        <c:v>22</c:v>
                      </c:pt>
                      <c:pt idx="55">
                        <c:v>18.5</c:v>
                      </c:pt>
                      <c:pt idx="56">
                        <c:v>32</c:v>
                      </c:pt>
                      <c:pt idx="57">
                        <c:v>31</c:v>
                      </c:pt>
                      <c:pt idx="58">
                        <c:v>24</c:v>
                      </c:pt>
                      <c:pt idx="59">
                        <c:v>29.5</c:v>
                      </c:pt>
                      <c:pt idx="60">
                        <c:v>24</c:v>
                      </c:pt>
                      <c:pt idx="61">
                        <c:v>25</c:v>
                      </c:pt>
                      <c:pt idx="62">
                        <c:v>22.5</c:v>
                      </c:pt>
                      <c:pt idx="63">
                        <c:v>30.5</c:v>
                      </c:pt>
                      <c:pt idx="64">
                        <c:v>28.5</c:v>
                      </c:pt>
                      <c:pt idx="65">
                        <c:v>31.5</c:v>
                      </c:pt>
                      <c:pt idx="66">
                        <c:v>33</c:v>
                      </c:pt>
                      <c:pt idx="67">
                        <c:v>29.5</c:v>
                      </c:pt>
                      <c:pt idx="68">
                        <c:v>24</c:v>
                      </c:pt>
                      <c:pt idx="69">
                        <c:v>18.5</c:v>
                      </c:pt>
                      <c:pt idx="70">
                        <c:v>27</c:v>
                      </c:pt>
                      <c:pt idx="71">
                        <c:v>30.5</c:v>
                      </c:pt>
                      <c:pt idx="72">
                        <c:v>30</c:v>
                      </c:pt>
                      <c:pt idx="73">
                        <c:v>31</c:v>
                      </c:pt>
                      <c:pt idx="74">
                        <c:v>28.5</c:v>
                      </c:pt>
                      <c:pt idx="75">
                        <c:v>24.5</c:v>
                      </c:pt>
                      <c:pt idx="76">
                        <c:v>21.5</c:v>
                      </c:pt>
                      <c:pt idx="77">
                        <c:v>23</c:v>
                      </c:pt>
                      <c:pt idx="78">
                        <c:v>23</c:v>
                      </c:pt>
                      <c:pt idx="79">
                        <c:v>23</c:v>
                      </c:pt>
                      <c:pt idx="80">
                        <c:v>27</c:v>
                      </c:pt>
                      <c:pt idx="81">
                        <c:v>21</c:v>
                      </c:pt>
                      <c:pt idx="82">
                        <c:v>27.5</c:v>
                      </c:pt>
                      <c:pt idx="83">
                        <c:v>19</c:v>
                      </c:pt>
                      <c:pt idx="84">
                        <c:v>26</c:v>
                      </c:pt>
                      <c:pt idx="85">
                        <c:v>27</c:v>
                      </c:pt>
                      <c:pt idx="86">
                        <c:v>23.5</c:v>
                      </c:pt>
                      <c:pt idx="87">
                        <c:v>26</c:v>
                      </c:pt>
                      <c:pt idx="88">
                        <c:v>28.5</c:v>
                      </c:pt>
                      <c:pt idx="89">
                        <c:v>24</c:v>
                      </c:pt>
                      <c:pt idx="90">
                        <c:v>22.5</c:v>
                      </c:pt>
                      <c:pt idx="91">
                        <c:v>27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24.5</c:v>
                      </c:pt>
                      <c:pt idx="95">
                        <c:v>26</c:v>
                      </c:pt>
                      <c:pt idx="96">
                        <c:v>19.5</c:v>
                      </c:pt>
                      <c:pt idx="97">
                        <c:v>21</c:v>
                      </c:pt>
                      <c:pt idx="98">
                        <c:v>24.5</c:v>
                      </c:pt>
                      <c:pt idx="99">
                        <c:v>25.5</c:v>
                      </c:pt>
                      <c:pt idx="100">
                        <c:v>24</c:v>
                      </c:pt>
                      <c:pt idx="101">
                        <c:v>21.5</c:v>
                      </c:pt>
                      <c:pt idx="102">
                        <c:v>20.5</c:v>
                      </c:pt>
                      <c:pt idx="103">
                        <c:v>21.5</c:v>
                      </c:pt>
                      <c:pt idx="104">
                        <c:v>19.5</c:v>
                      </c:pt>
                      <c:pt idx="105">
                        <c:v>22.5</c:v>
                      </c:pt>
                      <c:pt idx="106">
                        <c:v>23.5</c:v>
                      </c:pt>
                      <c:pt idx="107">
                        <c:v>26.5</c:v>
                      </c:pt>
                      <c:pt idx="108">
                        <c:v>23</c:v>
                      </c:pt>
                      <c:pt idx="109">
                        <c:v>21</c:v>
                      </c:pt>
                      <c:pt idx="110">
                        <c:v>17.5</c:v>
                      </c:pt>
                      <c:pt idx="111">
                        <c:v>21.5</c:v>
                      </c:pt>
                      <c:pt idx="112">
                        <c:v>20.5</c:v>
                      </c:pt>
                      <c:pt idx="113">
                        <c:v>21.5</c:v>
                      </c:pt>
                      <c:pt idx="114">
                        <c:v>24.5</c:v>
                      </c:pt>
                      <c:pt idx="115">
                        <c:v>19.5</c:v>
                      </c:pt>
                      <c:pt idx="116">
                        <c:v>24</c:v>
                      </c:pt>
                      <c:pt idx="117">
                        <c:v>24</c:v>
                      </c:pt>
                      <c:pt idx="118">
                        <c:v>24.5</c:v>
                      </c:pt>
                      <c:pt idx="119">
                        <c:v>17.5</c:v>
                      </c:pt>
                      <c:pt idx="120">
                        <c:v>23.333333333333332</c:v>
                      </c:pt>
                      <c:pt idx="121">
                        <c:v>18.333333333333332</c:v>
                      </c:pt>
                      <c:pt idx="122">
                        <c:v>21</c:v>
                      </c:pt>
                      <c:pt idx="123">
                        <c:v>21.333333333333332</c:v>
                      </c:pt>
                      <c:pt idx="124">
                        <c:v>20.666666666666668</c:v>
                      </c:pt>
                      <c:pt idx="125">
                        <c:v>17.666666666666668</c:v>
                      </c:pt>
                      <c:pt idx="126">
                        <c:v>18.333333333333332</c:v>
                      </c:pt>
                      <c:pt idx="127">
                        <c:v>22.333333333333332</c:v>
                      </c:pt>
                      <c:pt idx="128">
                        <c:v>26.333333333333332</c:v>
                      </c:pt>
                      <c:pt idx="129">
                        <c:v>25.333333333333332</c:v>
                      </c:pt>
                      <c:pt idx="130">
                        <c:v>21</c:v>
                      </c:pt>
                      <c:pt idx="131">
                        <c:v>17.666666666666668</c:v>
                      </c:pt>
                      <c:pt idx="132">
                        <c:v>21.666666666666668</c:v>
                      </c:pt>
                      <c:pt idx="133">
                        <c:v>22.666666666666668</c:v>
                      </c:pt>
                      <c:pt idx="134">
                        <c:v>24</c:v>
                      </c:pt>
                      <c:pt idx="135">
                        <c:v>25.333333333333332</c:v>
                      </c:pt>
                      <c:pt idx="136">
                        <c:v>23.666666666666668</c:v>
                      </c:pt>
                      <c:pt idx="137">
                        <c:v>26.666666666666668</c:v>
                      </c:pt>
                      <c:pt idx="138">
                        <c:v>23</c:v>
                      </c:pt>
                      <c:pt idx="139">
                        <c:v>19.333333333333332</c:v>
                      </c:pt>
                      <c:pt idx="140">
                        <c:v>21.333333333333332</c:v>
                      </c:pt>
                      <c:pt idx="141">
                        <c:v>25</c:v>
                      </c:pt>
                      <c:pt idx="142">
                        <c:v>24</c:v>
                      </c:pt>
                      <c:pt idx="143">
                        <c:v>21.666666666666668</c:v>
                      </c:pt>
                      <c:pt idx="144">
                        <c:v>28</c:v>
                      </c:pt>
                      <c:pt idx="145">
                        <c:v>27</c:v>
                      </c:pt>
                      <c:pt idx="146">
                        <c:v>24.666666666666668</c:v>
                      </c:pt>
                      <c:pt idx="147">
                        <c:v>23.333333333333332</c:v>
                      </c:pt>
                      <c:pt idx="148">
                        <c:v>27</c:v>
                      </c:pt>
                      <c:pt idx="149">
                        <c:v>19</c:v>
                      </c:pt>
                      <c:pt idx="150">
                        <c:v>19.333333333333332</c:v>
                      </c:pt>
                      <c:pt idx="151">
                        <c:v>22.333333333333332</c:v>
                      </c:pt>
                      <c:pt idx="152">
                        <c:v>23.333333333333332</c:v>
                      </c:pt>
                      <c:pt idx="153">
                        <c:v>19.333333333333332</c:v>
                      </c:pt>
                      <c:pt idx="154">
                        <c:v>16</c:v>
                      </c:pt>
                      <c:pt idx="155">
                        <c:v>24</c:v>
                      </c:pt>
                      <c:pt idx="156">
                        <c:v>20</c:v>
                      </c:pt>
                      <c:pt idx="157">
                        <c:v>23.333333333333332</c:v>
                      </c:pt>
                      <c:pt idx="158">
                        <c:v>20</c:v>
                      </c:pt>
                      <c:pt idx="159">
                        <c:v>27.333333333333332</c:v>
                      </c:pt>
                      <c:pt idx="160">
                        <c:v>21.333333333333332</c:v>
                      </c:pt>
                      <c:pt idx="161">
                        <c:v>21</c:v>
                      </c:pt>
                      <c:pt idx="162">
                        <c:v>25</c:v>
                      </c:pt>
                      <c:pt idx="163">
                        <c:v>20.333333333333332</c:v>
                      </c:pt>
                      <c:pt idx="164">
                        <c:v>23.333333333333332</c:v>
                      </c:pt>
                      <c:pt idx="165">
                        <c:v>19.333333333333332</c:v>
                      </c:pt>
                      <c:pt idx="166">
                        <c:v>21.333333333333332</c:v>
                      </c:pt>
                      <c:pt idx="167">
                        <c:v>18.666666666666668</c:v>
                      </c:pt>
                      <c:pt idx="168">
                        <c:v>19.666666666666668</c:v>
                      </c:pt>
                      <c:pt idx="169">
                        <c:v>21.666666666666668</c:v>
                      </c:pt>
                      <c:pt idx="170">
                        <c:v>26.333333333333332</c:v>
                      </c:pt>
                      <c:pt idx="171">
                        <c:v>22</c:v>
                      </c:pt>
                      <c:pt idx="172">
                        <c:v>18.333333333333332</c:v>
                      </c:pt>
                      <c:pt idx="173">
                        <c:v>21.333333333333332</c:v>
                      </c:pt>
                      <c:pt idx="174">
                        <c:v>19.666666666666668</c:v>
                      </c:pt>
                      <c:pt idx="175">
                        <c:v>22.666666666666668</c:v>
                      </c:pt>
                      <c:pt idx="176">
                        <c:v>20</c:v>
                      </c:pt>
                      <c:pt idx="177">
                        <c:v>24.666666666666668</c:v>
                      </c:pt>
                      <c:pt idx="178">
                        <c:v>19.666666666666668</c:v>
                      </c:pt>
                      <c:pt idx="179">
                        <c:v>27.333333333333332</c:v>
                      </c:pt>
                      <c:pt idx="180">
                        <c:v>16.333333333333332</c:v>
                      </c:pt>
                      <c:pt idx="181">
                        <c:v>17.333333333333332</c:v>
                      </c:pt>
                      <c:pt idx="182">
                        <c:v>21</c:v>
                      </c:pt>
                      <c:pt idx="183">
                        <c:v>35.333333333333336</c:v>
                      </c:pt>
                      <c:pt idx="184">
                        <c:v>25.333333333333332</c:v>
                      </c:pt>
                      <c:pt idx="185">
                        <c:v>22.333333333333332</c:v>
                      </c:pt>
                      <c:pt idx="186">
                        <c:v>20.333333333333332</c:v>
                      </c:pt>
                      <c:pt idx="187">
                        <c:v>25</c:v>
                      </c:pt>
                      <c:pt idx="188">
                        <c:v>22</c:v>
                      </c:pt>
                      <c:pt idx="189">
                        <c:v>29.333333333333332</c:v>
                      </c:pt>
                      <c:pt idx="190">
                        <c:v>21.333333333333332</c:v>
                      </c:pt>
                      <c:pt idx="191">
                        <c:v>24.666666666666668</c:v>
                      </c:pt>
                      <c:pt idx="192">
                        <c:v>28.333333333333332</c:v>
                      </c:pt>
                      <c:pt idx="193">
                        <c:v>24.666666666666668</c:v>
                      </c:pt>
                      <c:pt idx="194">
                        <c:v>21</c:v>
                      </c:pt>
                      <c:pt idx="195">
                        <c:v>21</c:v>
                      </c:pt>
                      <c:pt idx="196">
                        <c:v>18.333333333333332</c:v>
                      </c:pt>
                      <c:pt idx="197">
                        <c:v>26.666666666666668</c:v>
                      </c:pt>
                      <c:pt idx="198">
                        <c:v>21</c:v>
                      </c:pt>
                      <c:pt idx="199">
                        <c:v>20</c:v>
                      </c:pt>
                      <c:pt idx="200">
                        <c:v>24.333333333333332</c:v>
                      </c:pt>
                      <c:pt idx="201">
                        <c:v>26</c:v>
                      </c:pt>
                      <c:pt idx="202">
                        <c:v>19.333333333333332</c:v>
                      </c:pt>
                      <c:pt idx="203">
                        <c:v>22.333333333333332</c:v>
                      </c:pt>
                      <c:pt idx="204">
                        <c:v>20.666666666666668</c:v>
                      </c:pt>
                      <c:pt idx="205">
                        <c:v>22</c:v>
                      </c:pt>
                      <c:pt idx="206">
                        <c:v>23</c:v>
                      </c:pt>
                      <c:pt idx="207">
                        <c:v>22.666666666666668</c:v>
                      </c:pt>
                      <c:pt idx="208">
                        <c:v>15.666666666666666</c:v>
                      </c:pt>
                      <c:pt idx="209">
                        <c:v>21</c:v>
                      </c:pt>
                      <c:pt idx="210">
                        <c:v>19</c:v>
                      </c:pt>
                      <c:pt idx="211">
                        <c:v>27.666666666666668</c:v>
                      </c:pt>
                      <c:pt idx="212">
                        <c:v>24</c:v>
                      </c:pt>
                      <c:pt idx="213">
                        <c:v>22.666666666666668</c:v>
                      </c:pt>
                      <c:pt idx="214">
                        <c:v>22.333333333333332</c:v>
                      </c:pt>
                      <c:pt idx="215">
                        <c:v>22.666666666666668</c:v>
                      </c:pt>
                      <c:pt idx="216">
                        <c:v>23</c:v>
                      </c:pt>
                      <c:pt idx="217">
                        <c:v>27.333333333333332</c:v>
                      </c:pt>
                      <c:pt idx="218">
                        <c:v>22.666666666666668</c:v>
                      </c:pt>
                      <c:pt idx="219">
                        <c:v>22.333333333333332</c:v>
                      </c:pt>
                      <c:pt idx="220">
                        <c:v>21</c:v>
                      </c:pt>
                      <c:pt idx="221">
                        <c:v>24.666666666666668</c:v>
                      </c:pt>
                      <c:pt idx="222">
                        <c:v>26</c:v>
                      </c:pt>
                      <c:pt idx="223">
                        <c:v>19.666666666666668</c:v>
                      </c:pt>
                      <c:pt idx="224">
                        <c:v>18.666666666666668</c:v>
                      </c:pt>
                      <c:pt idx="225">
                        <c:v>25.333333333333332</c:v>
                      </c:pt>
                      <c:pt idx="226">
                        <c:v>16.333333333333332</c:v>
                      </c:pt>
                      <c:pt idx="227">
                        <c:v>24.666666666666668</c:v>
                      </c:pt>
                      <c:pt idx="228">
                        <c:v>18</c:v>
                      </c:pt>
                      <c:pt idx="229">
                        <c:v>16.666666666666668</c:v>
                      </c:pt>
                      <c:pt idx="230">
                        <c:v>26.333333333333332</c:v>
                      </c:pt>
                      <c:pt idx="231">
                        <c:v>23.333333333333332</c:v>
                      </c:pt>
                      <c:pt idx="232">
                        <c:v>21.666666666666668</c:v>
                      </c:pt>
                      <c:pt idx="233">
                        <c:v>22</c:v>
                      </c:pt>
                      <c:pt idx="234">
                        <c:v>24.333333333333332</c:v>
                      </c:pt>
                      <c:pt idx="235">
                        <c:v>17</c:v>
                      </c:pt>
                      <c:pt idx="236">
                        <c:v>22</c:v>
                      </c:pt>
                      <c:pt idx="237">
                        <c:v>23.333333333333332</c:v>
                      </c:pt>
                      <c:pt idx="238">
                        <c:v>28.333333333333332</c:v>
                      </c:pt>
                      <c:pt idx="239">
                        <c:v>21</c:v>
                      </c:pt>
                      <c:pt idx="240">
                        <c:v>20</c:v>
                      </c:pt>
                      <c:pt idx="241">
                        <c:v>23.666666666666668</c:v>
                      </c:pt>
                      <c:pt idx="242">
                        <c:v>23</c:v>
                      </c:pt>
                      <c:pt idx="243">
                        <c:v>19.333333333333332</c:v>
                      </c:pt>
                      <c:pt idx="244">
                        <c:v>24</c:v>
                      </c:pt>
                      <c:pt idx="245">
                        <c:v>21</c:v>
                      </c:pt>
                      <c:pt idx="246">
                        <c:v>20.666666666666668</c:v>
                      </c:pt>
                      <c:pt idx="247">
                        <c:v>24.666666666666668</c:v>
                      </c:pt>
                      <c:pt idx="248">
                        <c:v>26.333333333333332</c:v>
                      </c:pt>
                      <c:pt idx="249">
                        <c:v>21</c:v>
                      </c:pt>
                      <c:pt idx="250">
                        <c:v>21.333333333333332</c:v>
                      </c:pt>
                      <c:pt idx="251">
                        <c:v>19.666666666666668</c:v>
                      </c:pt>
                      <c:pt idx="252">
                        <c:v>19.666666666666668</c:v>
                      </c:pt>
                      <c:pt idx="253">
                        <c:v>21.333333333333332</c:v>
                      </c:pt>
                      <c:pt idx="254">
                        <c:v>24.666666666666668</c:v>
                      </c:pt>
                      <c:pt idx="255">
                        <c:v>26.333333333333332</c:v>
                      </c:pt>
                      <c:pt idx="256">
                        <c:v>18.666666666666668</c:v>
                      </c:pt>
                      <c:pt idx="257">
                        <c:v>22.666666666666668</c:v>
                      </c:pt>
                      <c:pt idx="258">
                        <c:v>20.333333333333332</c:v>
                      </c:pt>
                      <c:pt idx="259">
                        <c:v>21.666666666666668</c:v>
                      </c:pt>
                      <c:pt idx="260">
                        <c:v>19.333333333333332</c:v>
                      </c:pt>
                      <c:pt idx="261">
                        <c:v>27.333333333333332</c:v>
                      </c:pt>
                      <c:pt idx="262">
                        <c:v>23</c:v>
                      </c:pt>
                      <c:pt idx="263">
                        <c:v>18</c:v>
                      </c:pt>
                      <c:pt idx="264">
                        <c:v>32.333333333333336</c:v>
                      </c:pt>
                      <c:pt idx="265">
                        <c:v>20</c:v>
                      </c:pt>
                      <c:pt idx="266">
                        <c:v>20.666666666666668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74B-414A-ACBB-EDB74AEAEA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-4.5</c:v>
                      </c:pt>
                      <c:pt idx="1">
                        <c:v>9</c:v>
                      </c:pt>
                      <c:pt idx="2">
                        <c:v>8.5</c:v>
                      </c:pt>
                      <c:pt idx="3">
                        <c:v>-2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0.5</c:v>
                      </c:pt>
                      <c:pt idx="7">
                        <c:v>11</c:v>
                      </c:pt>
                      <c:pt idx="8">
                        <c:v>-2</c:v>
                      </c:pt>
                      <c:pt idx="9">
                        <c:v>7.5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11.5</c:v>
                      </c:pt>
                      <c:pt idx="13">
                        <c:v>16.5</c:v>
                      </c:pt>
                      <c:pt idx="14">
                        <c:v>4.5</c:v>
                      </c:pt>
                      <c:pt idx="15">
                        <c:v>6</c:v>
                      </c:pt>
                      <c:pt idx="16">
                        <c:v>10</c:v>
                      </c:pt>
                      <c:pt idx="17">
                        <c:v>-13</c:v>
                      </c:pt>
                      <c:pt idx="18">
                        <c:v>1.5</c:v>
                      </c:pt>
                      <c:pt idx="19">
                        <c:v>4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-7</c:v>
                      </c:pt>
                      <c:pt idx="23">
                        <c:v>-0.5</c:v>
                      </c:pt>
                      <c:pt idx="24">
                        <c:v>-1</c:v>
                      </c:pt>
                      <c:pt idx="25">
                        <c:v>6.5</c:v>
                      </c:pt>
                      <c:pt idx="26">
                        <c:v>-1</c:v>
                      </c:pt>
                      <c:pt idx="27">
                        <c:v>10.5</c:v>
                      </c:pt>
                      <c:pt idx="28">
                        <c:v>11</c:v>
                      </c:pt>
                      <c:pt idx="29">
                        <c:v>1.5</c:v>
                      </c:pt>
                      <c:pt idx="30">
                        <c:v>9</c:v>
                      </c:pt>
                      <c:pt idx="31">
                        <c:v>0.5</c:v>
                      </c:pt>
                      <c:pt idx="32">
                        <c:v>-0.5</c:v>
                      </c:pt>
                      <c:pt idx="33">
                        <c:v>-1</c:v>
                      </c:pt>
                      <c:pt idx="34">
                        <c:v>-7.5</c:v>
                      </c:pt>
                      <c:pt idx="35">
                        <c:v>10.5</c:v>
                      </c:pt>
                      <c:pt idx="36">
                        <c:v>1</c:v>
                      </c:pt>
                      <c:pt idx="37">
                        <c:v>6</c:v>
                      </c:pt>
                      <c:pt idx="38">
                        <c:v>3.5</c:v>
                      </c:pt>
                      <c:pt idx="39">
                        <c:v>-4.5</c:v>
                      </c:pt>
                      <c:pt idx="40">
                        <c:v>7.5</c:v>
                      </c:pt>
                      <c:pt idx="41">
                        <c:v>-4.5</c:v>
                      </c:pt>
                      <c:pt idx="42">
                        <c:v>-1.5</c:v>
                      </c:pt>
                      <c:pt idx="43">
                        <c:v>-6</c:v>
                      </c:pt>
                      <c:pt idx="44">
                        <c:v>1.5</c:v>
                      </c:pt>
                      <c:pt idx="45">
                        <c:v>2.5</c:v>
                      </c:pt>
                      <c:pt idx="46">
                        <c:v>-4</c:v>
                      </c:pt>
                      <c:pt idx="47">
                        <c:v>-1</c:v>
                      </c:pt>
                      <c:pt idx="48">
                        <c:v>7.5</c:v>
                      </c:pt>
                      <c:pt idx="49">
                        <c:v>2.5</c:v>
                      </c:pt>
                      <c:pt idx="50">
                        <c:v>3.5</c:v>
                      </c:pt>
                      <c:pt idx="51">
                        <c:v>-3.5</c:v>
                      </c:pt>
                      <c:pt idx="52">
                        <c:v>-1</c:v>
                      </c:pt>
                      <c:pt idx="53">
                        <c:v>5.5</c:v>
                      </c:pt>
                      <c:pt idx="54">
                        <c:v>-2</c:v>
                      </c:pt>
                      <c:pt idx="55">
                        <c:v>15.5</c:v>
                      </c:pt>
                      <c:pt idx="56">
                        <c:v>-4</c:v>
                      </c:pt>
                      <c:pt idx="57">
                        <c:v>-7</c:v>
                      </c:pt>
                      <c:pt idx="58">
                        <c:v>14</c:v>
                      </c:pt>
                      <c:pt idx="59">
                        <c:v>-7.5</c:v>
                      </c:pt>
                      <c:pt idx="60">
                        <c:v>5</c:v>
                      </c:pt>
                      <c:pt idx="61">
                        <c:v>6</c:v>
                      </c:pt>
                      <c:pt idx="62">
                        <c:v>10.5</c:v>
                      </c:pt>
                      <c:pt idx="63">
                        <c:v>-6.5</c:v>
                      </c:pt>
                      <c:pt idx="64">
                        <c:v>-10.5</c:v>
                      </c:pt>
                      <c:pt idx="65">
                        <c:v>-5.5</c:v>
                      </c:pt>
                      <c:pt idx="66">
                        <c:v>-13</c:v>
                      </c:pt>
                      <c:pt idx="67">
                        <c:v>-1.5</c:v>
                      </c:pt>
                      <c:pt idx="68">
                        <c:v>-3</c:v>
                      </c:pt>
                      <c:pt idx="69">
                        <c:v>16.5</c:v>
                      </c:pt>
                      <c:pt idx="70">
                        <c:v>-3</c:v>
                      </c:pt>
                      <c:pt idx="71">
                        <c:v>4.5</c:v>
                      </c:pt>
                      <c:pt idx="72">
                        <c:v>5</c:v>
                      </c:pt>
                      <c:pt idx="73">
                        <c:v>-5</c:v>
                      </c:pt>
                      <c:pt idx="74">
                        <c:v>-12.5</c:v>
                      </c:pt>
                      <c:pt idx="75">
                        <c:v>2.5</c:v>
                      </c:pt>
                      <c:pt idx="76">
                        <c:v>5.5</c:v>
                      </c:pt>
                      <c:pt idx="77">
                        <c:v>-2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-1</c:v>
                      </c:pt>
                      <c:pt idx="81">
                        <c:v>4</c:v>
                      </c:pt>
                      <c:pt idx="82">
                        <c:v>0.5</c:v>
                      </c:pt>
                      <c:pt idx="83">
                        <c:v>11</c:v>
                      </c:pt>
                      <c:pt idx="84">
                        <c:v>-7</c:v>
                      </c:pt>
                      <c:pt idx="85">
                        <c:v>-6</c:v>
                      </c:pt>
                      <c:pt idx="86">
                        <c:v>-1.5</c:v>
                      </c:pt>
                      <c:pt idx="87">
                        <c:v>-1</c:v>
                      </c:pt>
                      <c:pt idx="88">
                        <c:v>4.5</c:v>
                      </c:pt>
                      <c:pt idx="89">
                        <c:v>-3</c:v>
                      </c:pt>
                      <c:pt idx="90">
                        <c:v>16.5</c:v>
                      </c:pt>
                      <c:pt idx="91">
                        <c:v>0</c:v>
                      </c:pt>
                      <c:pt idx="92">
                        <c:v>-9</c:v>
                      </c:pt>
                      <c:pt idx="93">
                        <c:v>-14</c:v>
                      </c:pt>
                      <c:pt idx="94">
                        <c:v>-0.5</c:v>
                      </c:pt>
                      <c:pt idx="95">
                        <c:v>5</c:v>
                      </c:pt>
                      <c:pt idx="96">
                        <c:v>14.5</c:v>
                      </c:pt>
                      <c:pt idx="97">
                        <c:v>16</c:v>
                      </c:pt>
                      <c:pt idx="98">
                        <c:v>-1.5</c:v>
                      </c:pt>
                      <c:pt idx="99">
                        <c:v>-1.5</c:v>
                      </c:pt>
                      <c:pt idx="100">
                        <c:v>-2</c:v>
                      </c:pt>
                      <c:pt idx="101">
                        <c:v>-0.5</c:v>
                      </c:pt>
                      <c:pt idx="102">
                        <c:v>21.5</c:v>
                      </c:pt>
                      <c:pt idx="103">
                        <c:v>5.5</c:v>
                      </c:pt>
                      <c:pt idx="104">
                        <c:v>16.5</c:v>
                      </c:pt>
                      <c:pt idx="105">
                        <c:v>13.5</c:v>
                      </c:pt>
                      <c:pt idx="106">
                        <c:v>8.5</c:v>
                      </c:pt>
                      <c:pt idx="107">
                        <c:v>0.5</c:v>
                      </c:pt>
                      <c:pt idx="108">
                        <c:v>5</c:v>
                      </c:pt>
                      <c:pt idx="109">
                        <c:v>22</c:v>
                      </c:pt>
                      <c:pt idx="110">
                        <c:v>15.5</c:v>
                      </c:pt>
                      <c:pt idx="111">
                        <c:v>17.5</c:v>
                      </c:pt>
                      <c:pt idx="112">
                        <c:v>3.5</c:v>
                      </c:pt>
                      <c:pt idx="113">
                        <c:v>1.5</c:v>
                      </c:pt>
                      <c:pt idx="114">
                        <c:v>5.5</c:v>
                      </c:pt>
                      <c:pt idx="115">
                        <c:v>5.5</c:v>
                      </c:pt>
                      <c:pt idx="116">
                        <c:v>25</c:v>
                      </c:pt>
                      <c:pt idx="117">
                        <c:v>3</c:v>
                      </c:pt>
                      <c:pt idx="118">
                        <c:v>9.5</c:v>
                      </c:pt>
                      <c:pt idx="119">
                        <c:v>8.5</c:v>
                      </c:pt>
                      <c:pt idx="120">
                        <c:v>3.6666666666666679</c:v>
                      </c:pt>
                      <c:pt idx="121">
                        <c:v>-0.33333333333333215</c:v>
                      </c:pt>
                      <c:pt idx="122">
                        <c:v>-2</c:v>
                      </c:pt>
                      <c:pt idx="123">
                        <c:v>8.6666666666666679</c:v>
                      </c:pt>
                      <c:pt idx="124">
                        <c:v>-0.66666666666666785</c:v>
                      </c:pt>
                      <c:pt idx="125">
                        <c:v>14.333333333333332</c:v>
                      </c:pt>
                      <c:pt idx="126">
                        <c:v>5.6666666666666679</c:v>
                      </c:pt>
                      <c:pt idx="127">
                        <c:v>4.6666666666666679</c:v>
                      </c:pt>
                      <c:pt idx="128">
                        <c:v>0.66666666666666785</c:v>
                      </c:pt>
                      <c:pt idx="129">
                        <c:v>1.6666666666666679</c:v>
                      </c:pt>
                      <c:pt idx="130">
                        <c:v>8</c:v>
                      </c:pt>
                      <c:pt idx="131">
                        <c:v>11.333333333333332</c:v>
                      </c:pt>
                      <c:pt idx="132">
                        <c:v>0.33333333333333215</c:v>
                      </c:pt>
                      <c:pt idx="133">
                        <c:v>10.333333333333332</c:v>
                      </c:pt>
                      <c:pt idx="134">
                        <c:v>-2</c:v>
                      </c:pt>
                      <c:pt idx="135">
                        <c:v>-7.3333333333333321</c:v>
                      </c:pt>
                      <c:pt idx="136">
                        <c:v>-7.6666666666666679</c:v>
                      </c:pt>
                      <c:pt idx="137">
                        <c:v>-10.666666666666668</c:v>
                      </c:pt>
                      <c:pt idx="138">
                        <c:v>-3</c:v>
                      </c:pt>
                      <c:pt idx="139">
                        <c:v>8.6666666666666679</c:v>
                      </c:pt>
                      <c:pt idx="140">
                        <c:v>4.6666666666666679</c:v>
                      </c:pt>
                      <c:pt idx="141">
                        <c:v>-4</c:v>
                      </c:pt>
                      <c:pt idx="142">
                        <c:v>-9</c:v>
                      </c:pt>
                      <c:pt idx="143">
                        <c:v>-1.6666666666666679</c:v>
                      </c:pt>
                      <c:pt idx="144">
                        <c:v>-11</c:v>
                      </c:pt>
                      <c:pt idx="145">
                        <c:v>-12</c:v>
                      </c:pt>
                      <c:pt idx="146">
                        <c:v>-5.6666666666666679</c:v>
                      </c:pt>
                      <c:pt idx="147">
                        <c:v>8.6666666666666679</c:v>
                      </c:pt>
                      <c:pt idx="148">
                        <c:v>-7</c:v>
                      </c:pt>
                      <c:pt idx="149">
                        <c:v>3</c:v>
                      </c:pt>
                      <c:pt idx="150">
                        <c:v>-3.3333333333333321</c:v>
                      </c:pt>
                      <c:pt idx="151">
                        <c:v>-1.3333333333333321</c:v>
                      </c:pt>
                      <c:pt idx="152">
                        <c:v>-6.3333333333333321</c:v>
                      </c:pt>
                      <c:pt idx="153">
                        <c:v>2.6666666666666679</c:v>
                      </c:pt>
                      <c:pt idx="154">
                        <c:v>8</c:v>
                      </c:pt>
                      <c:pt idx="155">
                        <c:v>-3</c:v>
                      </c:pt>
                      <c:pt idx="156">
                        <c:v>-2</c:v>
                      </c:pt>
                      <c:pt idx="157">
                        <c:v>-9.3333333333333321</c:v>
                      </c:pt>
                      <c:pt idx="158">
                        <c:v>9</c:v>
                      </c:pt>
                      <c:pt idx="159">
                        <c:v>-9.3333333333333321</c:v>
                      </c:pt>
                      <c:pt idx="160">
                        <c:v>7.6666666666666679</c:v>
                      </c:pt>
                      <c:pt idx="161">
                        <c:v>8</c:v>
                      </c:pt>
                      <c:pt idx="162">
                        <c:v>-6</c:v>
                      </c:pt>
                      <c:pt idx="163">
                        <c:v>3.6666666666666679</c:v>
                      </c:pt>
                      <c:pt idx="164">
                        <c:v>2.6666666666666679</c:v>
                      </c:pt>
                      <c:pt idx="165">
                        <c:v>4.6666666666666679</c:v>
                      </c:pt>
                      <c:pt idx="166">
                        <c:v>-5.3333333333333321</c:v>
                      </c:pt>
                      <c:pt idx="167">
                        <c:v>9.3333333333333321</c:v>
                      </c:pt>
                      <c:pt idx="168">
                        <c:v>-2.6666666666666679</c:v>
                      </c:pt>
                      <c:pt idx="169">
                        <c:v>-0.66666666666666785</c:v>
                      </c:pt>
                      <c:pt idx="170">
                        <c:v>-1.3333333333333321</c:v>
                      </c:pt>
                      <c:pt idx="171">
                        <c:v>-3</c:v>
                      </c:pt>
                      <c:pt idx="172">
                        <c:v>11.666666666666668</c:v>
                      </c:pt>
                      <c:pt idx="173">
                        <c:v>1.6666666666666679</c:v>
                      </c:pt>
                      <c:pt idx="174">
                        <c:v>3.3333333333333321</c:v>
                      </c:pt>
                      <c:pt idx="175">
                        <c:v>-0.66666666666666785</c:v>
                      </c:pt>
                      <c:pt idx="176">
                        <c:v>16</c:v>
                      </c:pt>
                      <c:pt idx="177">
                        <c:v>-1.6666666666666679</c:v>
                      </c:pt>
                      <c:pt idx="178">
                        <c:v>-1.6666666666666679</c:v>
                      </c:pt>
                      <c:pt idx="179">
                        <c:v>-6.3333333333333321</c:v>
                      </c:pt>
                      <c:pt idx="180">
                        <c:v>11.666666666666668</c:v>
                      </c:pt>
                      <c:pt idx="181">
                        <c:v>1.6666666666666679</c:v>
                      </c:pt>
                      <c:pt idx="182">
                        <c:v>4</c:v>
                      </c:pt>
                      <c:pt idx="183">
                        <c:v>1.6666666666666643</c:v>
                      </c:pt>
                      <c:pt idx="184">
                        <c:v>-7.3333333333333321</c:v>
                      </c:pt>
                      <c:pt idx="185">
                        <c:v>0.66666666666666785</c:v>
                      </c:pt>
                      <c:pt idx="186">
                        <c:v>5.6666666666666679</c:v>
                      </c:pt>
                      <c:pt idx="187">
                        <c:v>5</c:v>
                      </c:pt>
                      <c:pt idx="188">
                        <c:v>15</c:v>
                      </c:pt>
                      <c:pt idx="189">
                        <c:v>2.6666666666666679</c:v>
                      </c:pt>
                      <c:pt idx="190">
                        <c:v>6.6666666666666679</c:v>
                      </c:pt>
                      <c:pt idx="191">
                        <c:v>-10.666666666666668</c:v>
                      </c:pt>
                      <c:pt idx="192">
                        <c:v>-0.33333333333333215</c:v>
                      </c:pt>
                      <c:pt idx="193">
                        <c:v>-8.6666666666666679</c:v>
                      </c:pt>
                      <c:pt idx="194">
                        <c:v>5</c:v>
                      </c:pt>
                      <c:pt idx="195">
                        <c:v>2</c:v>
                      </c:pt>
                      <c:pt idx="196">
                        <c:v>0.66666666666666785</c:v>
                      </c:pt>
                      <c:pt idx="197">
                        <c:v>-6.6666666666666679</c:v>
                      </c:pt>
                      <c:pt idx="198">
                        <c:v>-4</c:v>
                      </c:pt>
                      <c:pt idx="199">
                        <c:v>3</c:v>
                      </c:pt>
                      <c:pt idx="200">
                        <c:v>-6.3333333333333321</c:v>
                      </c:pt>
                      <c:pt idx="201">
                        <c:v>-3</c:v>
                      </c:pt>
                      <c:pt idx="202">
                        <c:v>-1.3333333333333321</c:v>
                      </c:pt>
                      <c:pt idx="203">
                        <c:v>10.666666666666668</c:v>
                      </c:pt>
                      <c:pt idx="204">
                        <c:v>-3.6666666666666679</c:v>
                      </c:pt>
                      <c:pt idx="205">
                        <c:v>-3</c:v>
                      </c:pt>
                      <c:pt idx="206">
                        <c:v>-3</c:v>
                      </c:pt>
                      <c:pt idx="207">
                        <c:v>-3.6666666666666679</c:v>
                      </c:pt>
                      <c:pt idx="208">
                        <c:v>1.3333333333333339</c:v>
                      </c:pt>
                      <c:pt idx="209">
                        <c:v>-3</c:v>
                      </c:pt>
                      <c:pt idx="210">
                        <c:v>7</c:v>
                      </c:pt>
                      <c:pt idx="211">
                        <c:v>-12.666666666666668</c:v>
                      </c:pt>
                      <c:pt idx="212">
                        <c:v>5</c:v>
                      </c:pt>
                      <c:pt idx="213">
                        <c:v>0.33333333333333215</c:v>
                      </c:pt>
                      <c:pt idx="214">
                        <c:v>-4.3333333333333321</c:v>
                      </c:pt>
                      <c:pt idx="215">
                        <c:v>-0.66666666666666785</c:v>
                      </c:pt>
                      <c:pt idx="216">
                        <c:v>-2</c:v>
                      </c:pt>
                      <c:pt idx="217">
                        <c:v>-5.3333333333333321</c:v>
                      </c:pt>
                      <c:pt idx="218">
                        <c:v>-2.6666666666666679</c:v>
                      </c:pt>
                      <c:pt idx="219">
                        <c:v>-1.3333333333333321</c:v>
                      </c:pt>
                      <c:pt idx="220">
                        <c:v>5</c:v>
                      </c:pt>
                      <c:pt idx="221">
                        <c:v>-3.6666666666666679</c:v>
                      </c:pt>
                      <c:pt idx="222">
                        <c:v>-2</c:v>
                      </c:pt>
                      <c:pt idx="223">
                        <c:v>3.3333333333333321</c:v>
                      </c:pt>
                      <c:pt idx="224">
                        <c:v>3.3333333333333321</c:v>
                      </c:pt>
                      <c:pt idx="225">
                        <c:v>-3.3333333333333321</c:v>
                      </c:pt>
                      <c:pt idx="226">
                        <c:v>8.6666666666666679</c:v>
                      </c:pt>
                      <c:pt idx="227">
                        <c:v>-8.6666666666666679</c:v>
                      </c:pt>
                      <c:pt idx="228">
                        <c:v>4</c:v>
                      </c:pt>
                      <c:pt idx="229">
                        <c:v>9.3333333333333321</c:v>
                      </c:pt>
                      <c:pt idx="230">
                        <c:v>1.6666666666666679</c:v>
                      </c:pt>
                      <c:pt idx="231">
                        <c:v>-6.3333333333333321</c:v>
                      </c:pt>
                      <c:pt idx="232">
                        <c:v>2.3333333333333321</c:v>
                      </c:pt>
                      <c:pt idx="233">
                        <c:v>0</c:v>
                      </c:pt>
                      <c:pt idx="234">
                        <c:v>-9.3333333333333321</c:v>
                      </c:pt>
                      <c:pt idx="235">
                        <c:v>-8</c:v>
                      </c:pt>
                      <c:pt idx="236">
                        <c:v>1</c:v>
                      </c:pt>
                      <c:pt idx="237">
                        <c:v>-6.3333333333333321</c:v>
                      </c:pt>
                      <c:pt idx="238">
                        <c:v>-11.333333333333332</c:v>
                      </c:pt>
                      <c:pt idx="239">
                        <c:v>-3</c:v>
                      </c:pt>
                      <c:pt idx="240">
                        <c:v>3</c:v>
                      </c:pt>
                      <c:pt idx="241">
                        <c:v>-2.6666666666666679</c:v>
                      </c:pt>
                      <c:pt idx="242">
                        <c:v>4</c:v>
                      </c:pt>
                      <c:pt idx="243">
                        <c:v>3.6666666666666679</c:v>
                      </c:pt>
                      <c:pt idx="244">
                        <c:v>-2</c:v>
                      </c:pt>
                      <c:pt idx="245">
                        <c:v>-11</c:v>
                      </c:pt>
                      <c:pt idx="246">
                        <c:v>-2.6666666666666679</c:v>
                      </c:pt>
                      <c:pt idx="247">
                        <c:v>-4.6666666666666679</c:v>
                      </c:pt>
                      <c:pt idx="248">
                        <c:v>-1.3333333333333321</c:v>
                      </c:pt>
                      <c:pt idx="249">
                        <c:v>3</c:v>
                      </c:pt>
                      <c:pt idx="250">
                        <c:v>5.6666666666666679</c:v>
                      </c:pt>
                      <c:pt idx="251">
                        <c:v>11.333333333333332</c:v>
                      </c:pt>
                      <c:pt idx="252">
                        <c:v>5.3333333333333321</c:v>
                      </c:pt>
                      <c:pt idx="253">
                        <c:v>-2.3333333333333321</c:v>
                      </c:pt>
                      <c:pt idx="254">
                        <c:v>-12.666666666666668</c:v>
                      </c:pt>
                      <c:pt idx="255">
                        <c:v>-2.3333333333333321</c:v>
                      </c:pt>
                      <c:pt idx="256">
                        <c:v>-2.6666666666666679</c:v>
                      </c:pt>
                      <c:pt idx="257">
                        <c:v>-7.6666666666666679</c:v>
                      </c:pt>
                      <c:pt idx="258">
                        <c:v>7.6666666666666679</c:v>
                      </c:pt>
                      <c:pt idx="259">
                        <c:v>8.3333333333333321</c:v>
                      </c:pt>
                      <c:pt idx="260">
                        <c:v>5.6666666666666679</c:v>
                      </c:pt>
                      <c:pt idx="261">
                        <c:v>-8.3333333333333321</c:v>
                      </c:pt>
                      <c:pt idx="262">
                        <c:v>-2</c:v>
                      </c:pt>
                      <c:pt idx="263">
                        <c:v>2</c:v>
                      </c:pt>
                      <c:pt idx="264">
                        <c:v>-17.333333333333336</c:v>
                      </c:pt>
                      <c:pt idx="265">
                        <c:v>13</c:v>
                      </c:pt>
                      <c:pt idx="266">
                        <c:v>4.3333333333333321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74B-414A-ACBB-EDB74AEAEA3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  <c:pt idx="256">
                        <c:v>21.857142857142858</c:v>
                      </c:pt>
                      <c:pt idx="257">
                        <c:v>20.285714285714285</c:v>
                      </c:pt>
                      <c:pt idx="258">
                        <c:v>20.714285714285715</c:v>
                      </c:pt>
                      <c:pt idx="259">
                        <c:v>21</c:v>
                      </c:pt>
                      <c:pt idx="260">
                        <c:v>20.714285714285715</c:v>
                      </c:pt>
                      <c:pt idx="261">
                        <c:v>21.285714285714285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24.142857142857142</c:v>
                      </c:pt>
                      <c:pt idx="265">
                        <c:v>23.285714285714285</c:v>
                      </c:pt>
                      <c:pt idx="266">
                        <c:v>24.142857142857142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74B-414A-ACBB-EDB74AEAEA3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  <c:pt idx="256">
                        <c:v>22</c:v>
                      </c:pt>
                      <c:pt idx="257">
                        <c:v>22.714285714285715</c:v>
                      </c:pt>
                      <c:pt idx="258">
                        <c:v>23</c:v>
                      </c:pt>
                      <c:pt idx="259">
                        <c:v>23.714285714285715</c:v>
                      </c:pt>
                      <c:pt idx="260">
                        <c:v>23.714285714285715</c:v>
                      </c:pt>
                      <c:pt idx="261">
                        <c:v>23.857142857142858</c:v>
                      </c:pt>
                      <c:pt idx="262">
                        <c:v>22.857142857142858</c:v>
                      </c:pt>
                      <c:pt idx="263">
                        <c:v>22.142857142857142</c:v>
                      </c:pt>
                      <c:pt idx="264">
                        <c:v>22.142857142857142</c:v>
                      </c:pt>
                      <c:pt idx="265">
                        <c:v>22.571428571428573</c:v>
                      </c:pt>
                      <c:pt idx="266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74B-414A-ACBB-EDB74AEAEA3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  <c:pt idx="256">
                        <c:v>21.142857142857142</c:v>
                      </c:pt>
                      <c:pt idx="257">
                        <c:v>22.571428571428573</c:v>
                      </c:pt>
                      <c:pt idx="258">
                        <c:v>22.142857142857142</c:v>
                      </c:pt>
                      <c:pt idx="259">
                        <c:v>22</c:v>
                      </c:pt>
                      <c:pt idx="260">
                        <c:v>21.428571428571427</c:v>
                      </c:pt>
                      <c:pt idx="261">
                        <c:v>21.857142857142858</c:v>
                      </c:pt>
                      <c:pt idx="262">
                        <c:v>20.714285714285715</c:v>
                      </c:pt>
                      <c:pt idx="263">
                        <c:v>21.142857142857142</c:v>
                      </c:pt>
                      <c:pt idx="264">
                        <c:v>23.142857142857142</c:v>
                      </c:pt>
                      <c:pt idx="265">
                        <c:v>23.428571428571427</c:v>
                      </c:pt>
                      <c:pt idx="266">
                        <c:v>21.714285714285715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74B-414A-ACBB-EDB74AEAEA39}"/>
                  </c:ext>
                </c:extLst>
              </c15:ser>
            </c15:filteredLineSeries>
          </c:ext>
        </c:extLst>
      </c:lineChart>
      <c:catAx>
        <c:axId val="14591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65039"/>
        <c:crosses val="autoZero"/>
        <c:auto val="1"/>
        <c:lblAlgn val="ctr"/>
        <c:lblOffset val="100"/>
        <c:noMultiLvlLbl val="0"/>
      </c:catAx>
      <c:valAx>
        <c:axId val="10960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Kahramanmaraş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Kahramanmaras!$H$2:$H$268</c:f>
              <c:numCache>
                <c:formatCode>General</c:formatCode>
                <c:ptCount val="267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  <c:pt idx="256">
                  <c:v>22.285714285714285</c:v>
                </c:pt>
                <c:pt idx="257">
                  <c:v>23.428571428571427</c:v>
                </c:pt>
                <c:pt idx="258">
                  <c:v>23.714285714285715</c:v>
                </c:pt>
                <c:pt idx="259">
                  <c:v>22.857142857142858</c:v>
                </c:pt>
                <c:pt idx="260">
                  <c:v>21.714285714285715</c:v>
                </c:pt>
                <c:pt idx="261">
                  <c:v>21.857142857142858</c:v>
                </c:pt>
                <c:pt idx="262">
                  <c:v>22.857142857142858</c:v>
                </c:pt>
                <c:pt idx="263">
                  <c:v>23.857142857142858</c:v>
                </c:pt>
                <c:pt idx="264">
                  <c:v>23.714285714285715</c:v>
                </c:pt>
                <c:pt idx="265">
                  <c:v>23.428571428571427</c:v>
                </c:pt>
                <c:pt idx="266">
                  <c:v>23.571428571428573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2-4EFD-BA2D-A12771B19403}"/>
            </c:ext>
          </c:extLst>
        </c:ser>
        <c:ser>
          <c:idx val="10"/>
          <c:order val="10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Kahramanmaras!$L$2:$L$268</c:f>
              <c:numCache>
                <c:formatCode>General</c:formatCode>
                <c:ptCount val="267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  <c:pt idx="256">
                  <c:v>15.095238095238097</c:v>
                </c:pt>
                <c:pt idx="257">
                  <c:v>15.476190476190478</c:v>
                </c:pt>
                <c:pt idx="258">
                  <c:v>15.333333333333334</c:v>
                </c:pt>
                <c:pt idx="259">
                  <c:v>14.476190476190476</c:v>
                </c:pt>
                <c:pt idx="260">
                  <c:v>15.047619047619049</c:v>
                </c:pt>
                <c:pt idx="261">
                  <c:v>14.619047619047619</c:v>
                </c:pt>
                <c:pt idx="262">
                  <c:v>15.095238095238093</c:v>
                </c:pt>
                <c:pt idx="263">
                  <c:v>15.19047619047619</c:v>
                </c:pt>
                <c:pt idx="264">
                  <c:v>14.571428571428571</c:v>
                </c:pt>
                <c:pt idx="265">
                  <c:v>14.761904761904761</c:v>
                </c:pt>
                <c:pt idx="266">
                  <c:v>15.19047619047619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42-4EFD-BA2D-A12771B1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95359"/>
        <c:axId val="973567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  <c:pt idx="256">
                        <c:v>24</c:v>
                      </c:pt>
                      <c:pt idx="257">
                        <c:v>25</c:v>
                      </c:pt>
                      <c:pt idx="258">
                        <c:v>24</c:v>
                      </c:pt>
                      <c:pt idx="259">
                        <c:v>18</c:v>
                      </c:pt>
                      <c:pt idx="260">
                        <c:v>20</c:v>
                      </c:pt>
                      <c:pt idx="261">
                        <c:v>25</c:v>
                      </c:pt>
                      <c:pt idx="262">
                        <c:v>24</c:v>
                      </c:pt>
                      <c:pt idx="263">
                        <c:v>31</c:v>
                      </c:pt>
                      <c:pt idx="264">
                        <c:v>24</c:v>
                      </c:pt>
                      <c:pt idx="265">
                        <c:v>22</c:v>
                      </c:pt>
                      <c:pt idx="266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42-4EFD-BA2D-A12771B194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  <c:pt idx="256">
                        <c:v>12</c:v>
                      </c:pt>
                      <c:pt idx="257">
                        <c:v>13</c:v>
                      </c:pt>
                      <c:pt idx="258">
                        <c:v>19</c:v>
                      </c:pt>
                      <c:pt idx="259">
                        <c:v>10</c:v>
                      </c:pt>
                      <c:pt idx="260">
                        <c:v>14</c:v>
                      </c:pt>
                      <c:pt idx="261">
                        <c:v>12</c:v>
                      </c:pt>
                      <c:pt idx="262">
                        <c:v>14</c:v>
                      </c:pt>
                      <c:pt idx="263">
                        <c:v>16</c:v>
                      </c:pt>
                      <c:pt idx="264">
                        <c:v>5</c:v>
                      </c:pt>
                      <c:pt idx="265">
                        <c:v>14</c:v>
                      </c:pt>
                      <c:pt idx="266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742-4EFD-BA2D-A12771B194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  <c:pt idx="256">
                        <c:v>18</c:v>
                      </c:pt>
                      <c:pt idx="257">
                        <c:v>14</c:v>
                      </c:pt>
                      <c:pt idx="258">
                        <c:v>15</c:v>
                      </c:pt>
                      <c:pt idx="259">
                        <c:v>20</c:v>
                      </c:pt>
                      <c:pt idx="260">
                        <c:v>25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15</c:v>
                      </c:pt>
                      <c:pt idx="266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742-4EFD-BA2D-A12771B194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  <c:pt idx="256">
                        <c:v>17</c:v>
                      </c:pt>
                      <c:pt idx="257">
                        <c:v>21</c:v>
                      </c:pt>
                      <c:pt idx="258">
                        <c:v>8</c:v>
                      </c:pt>
                      <c:pt idx="259">
                        <c:v>5</c:v>
                      </c:pt>
                      <c:pt idx="260">
                        <c:v>13</c:v>
                      </c:pt>
                      <c:pt idx="261">
                        <c:v>14</c:v>
                      </c:pt>
                      <c:pt idx="262">
                        <c:v>20</c:v>
                      </c:pt>
                      <c:pt idx="263">
                        <c:v>18</c:v>
                      </c:pt>
                      <c:pt idx="264">
                        <c:v>14</c:v>
                      </c:pt>
                      <c:pt idx="265">
                        <c:v>17</c:v>
                      </c:pt>
                      <c:pt idx="266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742-4EFD-BA2D-A12771B194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16.666666666666668</c:v>
                      </c:pt>
                      <c:pt idx="1">
                        <c:v>17</c:v>
                      </c:pt>
                      <c:pt idx="2">
                        <c:v>17.333333333333332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20.666666666666668</c:v>
                      </c:pt>
                      <c:pt idx="6">
                        <c:v>10.333333333333334</c:v>
                      </c:pt>
                      <c:pt idx="7">
                        <c:v>16.666666666666668</c:v>
                      </c:pt>
                      <c:pt idx="8">
                        <c:v>19.666666666666668</c:v>
                      </c:pt>
                      <c:pt idx="9">
                        <c:v>21.666666666666668</c:v>
                      </c:pt>
                      <c:pt idx="10">
                        <c:v>13.333333333333334</c:v>
                      </c:pt>
                      <c:pt idx="11">
                        <c:v>17</c:v>
                      </c:pt>
                      <c:pt idx="12">
                        <c:v>12.333333333333334</c:v>
                      </c:pt>
                      <c:pt idx="13">
                        <c:v>21.666666666666668</c:v>
                      </c:pt>
                      <c:pt idx="14">
                        <c:v>15.666666666666666</c:v>
                      </c:pt>
                      <c:pt idx="15">
                        <c:v>15.333333333333334</c:v>
                      </c:pt>
                      <c:pt idx="16">
                        <c:v>17.666666666666668</c:v>
                      </c:pt>
                      <c:pt idx="17">
                        <c:v>18.333333333333332</c:v>
                      </c:pt>
                      <c:pt idx="18">
                        <c:v>17.666666666666668</c:v>
                      </c:pt>
                      <c:pt idx="19">
                        <c:v>15</c:v>
                      </c:pt>
                      <c:pt idx="20">
                        <c:v>20.333333333333332</c:v>
                      </c:pt>
                      <c:pt idx="21">
                        <c:v>20.333333333333332</c:v>
                      </c:pt>
                      <c:pt idx="22">
                        <c:v>12.666666666666666</c:v>
                      </c:pt>
                      <c:pt idx="23">
                        <c:v>19</c:v>
                      </c:pt>
                      <c:pt idx="24">
                        <c:v>19.333333333333332</c:v>
                      </c:pt>
                      <c:pt idx="25">
                        <c:v>21.666666666666668</c:v>
                      </c:pt>
                      <c:pt idx="26">
                        <c:v>19.333333333333332</c:v>
                      </c:pt>
                      <c:pt idx="27">
                        <c:v>14</c:v>
                      </c:pt>
                      <c:pt idx="28">
                        <c:v>17.333333333333332</c:v>
                      </c:pt>
                      <c:pt idx="29">
                        <c:v>11.333333333333334</c:v>
                      </c:pt>
                      <c:pt idx="30">
                        <c:v>16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11.666666666666666</c:v>
                      </c:pt>
                      <c:pt idx="34">
                        <c:v>14.666666666666666</c:v>
                      </c:pt>
                      <c:pt idx="35">
                        <c:v>21.666666666666668</c:v>
                      </c:pt>
                      <c:pt idx="36">
                        <c:v>14.666666666666666</c:v>
                      </c:pt>
                      <c:pt idx="37">
                        <c:v>17.333333333333332</c:v>
                      </c:pt>
                      <c:pt idx="38">
                        <c:v>14.666666666666666</c:v>
                      </c:pt>
                      <c:pt idx="39">
                        <c:v>16.666666666666668</c:v>
                      </c:pt>
                      <c:pt idx="40">
                        <c:v>24</c:v>
                      </c:pt>
                      <c:pt idx="41">
                        <c:v>16</c:v>
                      </c:pt>
                      <c:pt idx="42">
                        <c:v>16</c:v>
                      </c:pt>
                      <c:pt idx="43">
                        <c:v>16</c:v>
                      </c:pt>
                      <c:pt idx="44">
                        <c:v>19.666666666666668</c:v>
                      </c:pt>
                      <c:pt idx="45">
                        <c:v>15.666666666666666</c:v>
                      </c:pt>
                      <c:pt idx="46">
                        <c:v>13.666666666666666</c:v>
                      </c:pt>
                      <c:pt idx="47">
                        <c:v>15.666666666666666</c:v>
                      </c:pt>
                      <c:pt idx="48">
                        <c:v>19</c:v>
                      </c:pt>
                      <c:pt idx="49">
                        <c:v>17.666666666666668</c:v>
                      </c:pt>
                      <c:pt idx="50">
                        <c:v>14</c:v>
                      </c:pt>
                      <c:pt idx="51">
                        <c:v>15</c:v>
                      </c:pt>
                      <c:pt idx="52">
                        <c:v>19.333333333333332</c:v>
                      </c:pt>
                      <c:pt idx="53">
                        <c:v>12</c:v>
                      </c:pt>
                      <c:pt idx="54">
                        <c:v>20</c:v>
                      </c:pt>
                      <c:pt idx="55">
                        <c:v>11.666666666666666</c:v>
                      </c:pt>
                      <c:pt idx="56">
                        <c:v>11.333333333333334</c:v>
                      </c:pt>
                      <c:pt idx="57">
                        <c:v>18</c:v>
                      </c:pt>
                      <c:pt idx="58">
                        <c:v>18.333333333333332</c:v>
                      </c:pt>
                      <c:pt idx="59">
                        <c:v>14.666666666666666</c:v>
                      </c:pt>
                      <c:pt idx="60">
                        <c:v>18</c:v>
                      </c:pt>
                      <c:pt idx="61">
                        <c:v>11</c:v>
                      </c:pt>
                      <c:pt idx="62">
                        <c:v>18.666666666666668</c:v>
                      </c:pt>
                      <c:pt idx="63">
                        <c:v>12.333333333333334</c:v>
                      </c:pt>
                      <c:pt idx="64">
                        <c:v>15</c:v>
                      </c:pt>
                      <c:pt idx="65">
                        <c:v>18</c:v>
                      </c:pt>
                      <c:pt idx="66">
                        <c:v>17.333333333333332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13.666666666666666</c:v>
                      </c:pt>
                      <c:pt idx="70">
                        <c:v>12.666666666666666</c:v>
                      </c:pt>
                      <c:pt idx="71">
                        <c:v>14.333333333333334</c:v>
                      </c:pt>
                      <c:pt idx="72">
                        <c:v>20.333333333333332</c:v>
                      </c:pt>
                      <c:pt idx="73">
                        <c:v>17.666666666666668</c:v>
                      </c:pt>
                      <c:pt idx="74">
                        <c:v>11.333333333333334</c:v>
                      </c:pt>
                      <c:pt idx="75">
                        <c:v>12</c:v>
                      </c:pt>
                      <c:pt idx="76">
                        <c:v>12</c:v>
                      </c:pt>
                      <c:pt idx="77">
                        <c:v>15</c:v>
                      </c:pt>
                      <c:pt idx="78">
                        <c:v>15.666666666666666</c:v>
                      </c:pt>
                      <c:pt idx="79">
                        <c:v>16.666666666666668</c:v>
                      </c:pt>
                      <c:pt idx="80">
                        <c:v>12.666666666666666</c:v>
                      </c:pt>
                      <c:pt idx="81">
                        <c:v>16.666666666666668</c:v>
                      </c:pt>
                      <c:pt idx="82">
                        <c:v>17.666666666666668</c:v>
                      </c:pt>
                      <c:pt idx="83">
                        <c:v>16.333333333333332</c:v>
                      </c:pt>
                      <c:pt idx="84">
                        <c:v>19.666666666666668</c:v>
                      </c:pt>
                      <c:pt idx="85">
                        <c:v>16.333333333333332</c:v>
                      </c:pt>
                      <c:pt idx="86">
                        <c:v>13.333333333333334</c:v>
                      </c:pt>
                      <c:pt idx="87">
                        <c:v>16.666666666666668</c:v>
                      </c:pt>
                      <c:pt idx="88">
                        <c:v>13.666666666666666</c:v>
                      </c:pt>
                      <c:pt idx="89">
                        <c:v>16</c:v>
                      </c:pt>
                      <c:pt idx="90">
                        <c:v>15</c:v>
                      </c:pt>
                      <c:pt idx="91">
                        <c:v>14.666666666666666</c:v>
                      </c:pt>
                      <c:pt idx="92">
                        <c:v>13</c:v>
                      </c:pt>
                      <c:pt idx="93">
                        <c:v>19.666666666666668</c:v>
                      </c:pt>
                      <c:pt idx="94">
                        <c:v>15.666666666666666</c:v>
                      </c:pt>
                      <c:pt idx="95">
                        <c:v>17</c:v>
                      </c:pt>
                      <c:pt idx="96">
                        <c:v>11.333333333333334</c:v>
                      </c:pt>
                      <c:pt idx="97">
                        <c:v>14</c:v>
                      </c:pt>
                      <c:pt idx="98">
                        <c:v>16.333333333333332</c:v>
                      </c:pt>
                      <c:pt idx="99">
                        <c:v>15.666666666666666</c:v>
                      </c:pt>
                      <c:pt idx="100">
                        <c:v>16.333333333333332</c:v>
                      </c:pt>
                      <c:pt idx="101">
                        <c:v>13</c:v>
                      </c:pt>
                      <c:pt idx="102">
                        <c:v>15.666666666666666</c:v>
                      </c:pt>
                      <c:pt idx="103">
                        <c:v>11</c:v>
                      </c:pt>
                      <c:pt idx="104">
                        <c:v>13.666666666666666</c:v>
                      </c:pt>
                      <c:pt idx="105">
                        <c:v>15</c:v>
                      </c:pt>
                      <c:pt idx="106">
                        <c:v>15.666666666666666</c:v>
                      </c:pt>
                      <c:pt idx="107">
                        <c:v>11</c:v>
                      </c:pt>
                      <c:pt idx="108">
                        <c:v>13.333333333333334</c:v>
                      </c:pt>
                      <c:pt idx="109">
                        <c:v>13.333333333333334</c:v>
                      </c:pt>
                      <c:pt idx="110">
                        <c:v>16.666666666666668</c:v>
                      </c:pt>
                      <c:pt idx="111">
                        <c:v>13.333333333333334</c:v>
                      </c:pt>
                      <c:pt idx="112">
                        <c:v>14.666666666666666</c:v>
                      </c:pt>
                      <c:pt idx="113">
                        <c:v>16.333333333333332</c:v>
                      </c:pt>
                      <c:pt idx="114">
                        <c:v>13.333333333333334</c:v>
                      </c:pt>
                      <c:pt idx="115">
                        <c:v>19</c:v>
                      </c:pt>
                      <c:pt idx="116">
                        <c:v>14</c:v>
                      </c:pt>
                      <c:pt idx="117">
                        <c:v>17</c:v>
                      </c:pt>
                      <c:pt idx="118">
                        <c:v>12.333333333333334</c:v>
                      </c:pt>
                      <c:pt idx="119">
                        <c:v>9.3333333333333339</c:v>
                      </c:pt>
                      <c:pt idx="120">
                        <c:v>13.666666666666666</c:v>
                      </c:pt>
                      <c:pt idx="121">
                        <c:v>18.666666666666668</c:v>
                      </c:pt>
                      <c:pt idx="122">
                        <c:v>12.666666666666666</c:v>
                      </c:pt>
                      <c:pt idx="123">
                        <c:v>14.666666666666666</c:v>
                      </c:pt>
                      <c:pt idx="124">
                        <c:v>10.333333333333334</c:v>
                      </c:pt>
                      <c:pt idx="125">
                        <c:v>19.333333333333332</c:v>
                      </c:pt>
                      <c:pt idx="126">
                        <c:v>14.666666666666666</c:v>
                      </c:pt>
                      <c:pt idx="127">
                        <c:v>17.333333333333332</c:v>
                      </c:pt>
                      <c:pt idx="128">
                        <c:v>18</c:v>
                      </c:pt>
                      <c:pt idx="129">
                        <c:v>14.333333333333334</c:v>
                      </c:pt>
                      <c:pt idx="130">
                        <c:v>11.666666666666666</c:v>
                      </c:pt>
                      <c:pt idx="131">
                        <c:v>17.333333333333332</c:v>
                      </c:pt>
                      <c:pt idx="132">
                        <c:v>11.333333333333334</c:v>
                      </c:pt>
                      <c:pt idx="133">
                        <c:v>14.666666666666666</c:v>
                      </c:pt>
                      <c:pt idx="134">
                        <c:v>15.333333333333334</c:v>
                      </c:pt>
                      <c:pt idx="135">
                        <c:v>16.333333333333332</c:v>
                      </c:pt>
                      <c:pt idx="136">
                        <c:v>17.333333333333332</c:v>
                      </c:pt>
                      <c:pt idx="137">
                        <c:v>13.333333333333334</c:v>
                      </c:pt>
                      <c:pt idx="138">
                        <c:v>11.666666666666666</c:v>
                      </c:pt>
                      <c:pt idx="139">
                        <c:v>14.666666666666666</c:v>
                      </c:pt>
                      <c:pt idx="140">
                        <c:v>14.666666666666666</c:v>
                      </c:pt>
                      <c:pt idx="141">
                        <c:v>10</c:v>
                      </c:pt>
                      <c:pt idx="142">
                        <c:v>17.666666666666668</c:v>
                      </c:pt>
                      <c:pt idx="143">
                        <c:v>19.666666666666668</c:v>
                      </c:pt>
                      <c:pt idx="144">
                        <c:v>18</c:v>
                      </c:pt>
                      <c:pt idx="145">
                        <c:v>12.666666666666666</c:v>
                      </c:pt>
                      <c:pt idx="146">
                        <c:v>19.333333333333332</c:v>
                      </c:pt>
                      <c:pt idx="147">
                        <c:v>20.666666666666668</c:v>
                      </c:pt>
                      <c:pt idx="148">
                        <c:v>14.333333333333334</c:v>
                      </c:pt>
                      <c:pt idx="149">
                        <c:v>11.333333333333334</c:v>
                      </c:pt>
                      <c:pt idx="150">
                        <c:v>18.333333333333332</c:v>
                      </c:pt>
                      <c:pt idx="151">
                        <c:v>11.666666666666666</c:v>
                      </c:pt>
                      <c:pt idx="152">
                        <c:v>15</c:v>
                      </c:pt>
                      <c:pt idx="153">
                        <c:v>18</c:v>
                      </c:pt>
                      <c:pt idx="154">
                        <c:v>14.666666666666666</c:v>
                      </c:pt>
                      <c:pt idx="155">
                        <c:v>10</c:v>
                      </c:pt>
                      <c:pt idx="156">
                        <c:v>17</c:v>
                      </c:pt>
                      <c:pt idx="157">
                        <c:v>13</c:v>
                      </c:pt>
                      <c:pt idx="158">
                        <c:v>15.333333333333334</c:v>
                      </c:pt>
                      <c:pt idx="159">
                        <c:v>13.333333333333334</c:v>
                      </c:pt>
                      <c:pt idx="160">
                        <c:v>13.333333333333334</c:v>
                      </c:pt>
                      <c:pt idx="161">
                        <c:v>14</c:v>
                      </c:pt>
                      <c:pt idx="162">
                        <c:v>11.333333333333334</c:v>
                      </c:pt>
                      <c:pt idx="163">
                        <c:v>10.333333333333334</c:v>
                      </c:pt>
                      <c:pt idx="164">
                        <c:v>13.333333333333334</c:v>
                      </c:pt>
                      <c:pt idx="165">
                        <c:v>10.333333333333334</c:v>
                      </c:pt>
                      <c:pt idx="166">
                        <c:v>12.333333333333334</c:v>
                      </c:pt>
                      <c:pt idx="167">
                        <c:v>15</c:v>
                      </c:pt>
                      <c:pt idx="168">
                        <c:v>13.333333333333334</c:v>
                      </c:pt>
                      <c:pt idx="169">
                        <c:v>11.666666666666666</c:v>
                      </c:pt>
                      <c:pt idx="170">
                        <c:v>16</c:v>
                      </c:pt>
                      <c:pt idx="171">
                        <c:v>12.333333333333334</c:v>
                      </c:pt>
                      <c:pt idx="172">
                        <c:v>13</c:v>
                      </c:pt>
                      <c:pt idx="173">
                        <c:v>12.333333333333334</c:v>
                      </c:pt>
                      <c:pt idx="174">
                        <c:v>12</c:v>
                      </c:pt>
                      <c:pt idx="175">
                        <c:v>20.333333333333332</c:v>
                      </c:pt>
                      <c:pt idx="176">
                        <c:v>15.666666666666666</c:v>
                      </c:pt>
                      <c:pt idx="177">
                        <c:v>21.333333333333332</c:v>
                      </c:pt>
                      <c:pt idx="178">
                        <c:v>16</c:v>
                      </c:pt>
                      <c:pt idx="179">
                        <c:v>12.333333333333334</c:v>
                      </c:pt>
                      <c:pt idx="180">
                        <c:v>15.666666666666666</c:v>
                      </c:pt>
                      <c:pt idx="181">
                        <c:v>18.666666666666668</c:v>
                      </c:pt>
                      <c:pt idx="182">
                        <c:v>17.666666666666668</c:v>
                      </c:pt>
                      <c:pt idx="183">
                        <c:v>16.666666666666668</c:v>
                      </c:pt>
                      <c:pt idx="184">
                        <c:v>16</c:v>
                      </c:pt>
                      <c:pt idx="185">
                        <c:v>17</c:v>
                      </c:pt>
                      <c:pt idx="186">
                        <c:v>18</c:v>
                      </c:pt>
                      <c:pt idx="187">
                        <c:v>14.333333333333334</c:v>
                      </c:pt>
                      <c:pt idx="188">
                        <c:v>14.666666666666666</c:v>
                      </c:pt>
                      <c:pt idx="189">
                        <c:v>23</c:v>
                      </c:pt>
                      <c:pt idx="190">
                        <c:v>12</c:v>
                      </c:pt>
                      <c:pt idx="191">
                        <c:v>17.666666666666668</c:v>
                      </c:pt>
                      <c:pt idx="192">
                        <c:v>15</c:v>
                      </c:pt>
                      <c:pt idx="193">
                        <c:v>13.666666666666666</c:v>
                      </c:pt>
                      <c:pt idx="194">
                        <c:v>17.333333333333332</c:v>
                      </c:pt>
                      <c:pt idx="195">
                        <c:v>15.666666666666666</c:v>
                      </c:pt>
                      <c:pt idx="196">
                        <c:v>16.333333333333332</c:v>
                      </c:pt>
                      <c:pt idx="197">
                        <c:v>10.666666666666666</c:v>
                      </c:pt>
                      <c:pt idx="198">
                        <c:v>14.333333333333334</c:v>
                      </c:pt>
                      <c:pt idx="199">
                        <c:v>13.666666666666666</c:v>
                      </c:pt>
                      <c:pt idx="200">
                        <c:v>16.666666666666668</c:v>
                      </c:pt>
                      <c:pt idx="201">
                        <c:v>14</c:v>
                      </c:pt>
                      <c:pt idx="202">
                        <c:v>17</c:v>
                      </c:pt>
                      <c:pt idx="203">
                        <c:v>17</c:v>
                      </c:pt>
                      <c:pt idx="204">
                        <c:v>16.333333333333332</c:v>
                      </c:pt>
                      <c:pt idx="205">
                        <c:v>10.666666666666666</c:v>
                      </c:pt>
                      <c:pt idx="206">
                        <c:v>15.666666666666666</c:v>
                      </c:pt>
                      <c:pt idx="207">
                        <c:v>14.333333333333334</c:v>
                      </c:pt>
                      <c:pt idx="208">
                        <c:v>14.333333333333334</c:v>
                      </c:pt>
                      <c:pt idx="209">
                        <c:v>10.666666666666666</c:v>
                      </c:pt>
                      <c:pt idx="210">
                        <c:v>15.666666666666666</c:v>
                      </c:pt>
                      <c:pt idx="211">
                        <c:v>20</c:v>
                      </c:pt>
                      <c:pt idx="212">
                        <c:v>16.666666666666668</c:v>
                      </c:pt>
                      <c:pt idx="213">
                        <c:v>14</c:v>
                      </c:pt>
                      <c:pt idx="214">
                        <c:v>19.333333333333332</c:v>
                      </c:pt>
                      <c:pt idx="215">
                        <c:v>14.666666666666666</c:v>
                      </c:pt>
                      <c:pt idx="216">
                        <c:v>13</c:v>
                      </c:pt>
                      <c:pt idx="217">
                        <c:v>12</c:v>
                      </c:pt>
                      <c:pt idx="218">
                        <c:v>11.333333333333334</c:v>
                      </c:pt>
                      <c:pt idx="219">
                        <c:v>12.333333333333334</c:v>
                      </c:pt>
                      <c:pt idx="220">
                        <c:v>15</c:v>
                      </c:pt>
                      <c:pt idx="221">
                        <c:v>16.666666666666668</c:v>
                      </c:pt>
                      <c:pt idx="222">
                        <c:v>14</c:v>
                      </c:pt>
                      <c:pt idx="223">
                        <c:v>14.333333333333334</c:v>
                      </c:pt>
                      <c:pt idx="224">
                        <c:v>16</c:v>
                      </c:pt>
                      <c:pt idx="225">
                        <c:v>14</c:v>
                      </c:pt>
                      <c:pt idx="226">
                        <c:v>12</c:v>
                      </c:pt>
                      <c:pt idx="227">
                        <c:v>17</c:v>
                      </c:pt>
                      <c:pt idx="228">
                        <c:v>16.666666666666668</c:v>
                      </c:pt>
                      <c:pt idx="229">
                        <c:v>12.666666666666666</c:v>
                      </c:pt>
                      <c:pt idx="230">
                        <c:v>17.333333333333332</c:v>
                      </c:pt>
                      <c:pt idx="231">
                        <c:v>10.666666666666666</c:v>
                      </c:pt>
                      <c:pt idx="232">
                        <c:v>13</c:v>
                      </c:pt>
                      <c:pt idx="233">
                        <c:v>12</c:v>
                      </c:pt>
                      <c:pt idx="234">
                        <c:v>13.666666666666666</c:v>
                      </c:pt>
                      <c:pt idx="235">
                        <c:v>13</c:v>
                      </c:pt>
                      <c:pt idx="236">
                        <c:v>15.333333333333334</c:v>
                      </c:pt>
                      <c:pt idx="237">
                        <c:v>16</c:v>
                      </c:pt>
                      <c:pt idx="238">
                        <c:v>12.666666666666666</c:v>
                      </c:pt>
                      <c:pt idx="239">
                        <c:v>13.666666666666666</c:v>
                      </c:pt>
                      <c:pt idx="240">
                        <c:v>15.666666666666666</c:v>
                      </c:pt>
                      <c:pt idx="241">
                        <c:v>14.666666666666666</c:v>
                      </c:pt>
                      <c:pt idx="242">
                        <c:v>12</c:v>
                      </c:pt>
                      <c:pt idx="243">
                        <c:v>14.666666666666666</c:v>
                      </c:pt>
                      <c:pt idx="244">
                        <c:v>16.666666666666668</c:v>
                      </c:pt>
                      <c:pt idx="245">
                        <c:v>17</c:v>
                      </c:pt>
                      <c:pt idx="246">
                        <c:v>16.333333333333332</c:v>
                      </c:pt>
                      <c:pt idx="247">
                        <c:v>13</c:v>
                      </c:pt>
                      <c:pt idx="248">
                        <c:v>18.333333333333332</c:v>
                      </c:pt>
                      <c:pt idx="249">
                        <c:v>13</c:v>
                      </c:pt>
                      <c:pt idx="250">
                        <c:v>13.333333333333334</c:v>
                      </c:pt>
                      <c:pt idx="251">
                        <c:v>15</c:v>
                      </c:pt>
                      <c:pt idx="252">
                        <c:v>17.666666666666668</c:v>
                      </c:pt>
                      <c:pt idx="253">
                        <c:v>13.333333333333334</c:v>
                      </c:pt>
                      <c:pt idx="254">
                        <c:v>17.666666666666668</c:v>
                      </c:pt>
                      <c:pt idx="255">
                        <c:v>13</c:v>
                      </c:pt>
                      <c:pt idx="256">
                        <c:v>15.666666666666666</c:v>
                      </c:pt>
                      <c:pt idx="257">
                        <c:v>16</c:v>
                      </c:pt>
                      <c:pt idx="258">
                        <c:v>14</c:v>
                      </c:pt>
                      <c:pt idx="259">
                        <c:v>11.666666666666666</c:v>
                      </c:pt>
                      <c:pt idx="260">
                        <c:v>17.333333333333332</c:v>
                      </c:pt>
                      <c:pt idx="261">
                        <c:v>14.666666666666666</c:v>
                      </c:pt>
                      <c:pt idx="262">
                        <c:v>16.333333333333332</c:v>
                      </c:pt>
                      <c:pt idx="263">
                        <c:v>16.333333333333332</c:v>
                      </c:pt>
                      <c:pt idx="264">
                        <c:v>11.666666666666666</c:v>
                      </c:pt>
                      <c:pt idx="265">
                        <c:v>15.333333333333334</c:v>
                      </c:pt>
                      <c:pt idx="266">
                        <c:v>14.666666666666666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742-4EFD-BA2D-A12771B194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5.3333333333333321</c:v>
                      </c:pt>
                      <c:pt idx="1">
                        <c:v>-4</c:v>
                      </c:pt>
                      <c:pt idx="2">
                        <c:v>-0.33333333333333215</c:v>
                      </c:pt>
                      <c:pt idx="3">
                        <c:v>0</c:v>
                      </c:pt>
                      <c:pt idx="4">
                        <c:v>-9</c:v>
                      </c:pt>
                      <c:pt idx="5">
                        <c:v>-9.6666666666666679</c:v>
                      </c:pt>
                      <c:pt idx="6">
                        <c:v>14.666666666666666</c:v>
                      </c:pt>
                      <c:pt idx="7">
                        <c:v>1.3333333333333321</c:v>
                      </c:pt>
                      <c:pt idx="8">
                        <c:v>2.3333333333333321</c:v>
                      </c:pt>
                      <c:pt idx="9">
                        <c:v>6.3333333333333321</c:v>
                      </c:pt>
                      <c:pt idx="10">
                        <c:v>2.6666666666666661</c:v>
                      </c:pt>
                      <c:pt idx="11">
                        <c:v>-10</c:v>
                      </c:pt>
                      <c:pt idx="12">
                        <c:v>7.6666666666666661</c:v>
                      </c:pt>
                      <c:pt idx="13">
                        <c:v>-6.6666666666666679</c:v>
                      </c:pt>
                      <c:pt idx="14">
                        <c:v>1.3333333333333339</c:v>
                      </c:pt>
                      <c:pt idx="15">
                        <c:v>-2.3333333333333339</c:v>
                      </c:pt>
                      <c:pt idx="16">
                        <c:v>1.3333333333333321</c:v>
                      </c:pt>
                      <c:pt idx="17">
                        <c:v>-1.3333333333333321</c:v>
                      </c:pt>
                      <c:pt idx="18">
                        <c:v>-1.6666666666666679</c:v>
                      </c:pt>
                      <c:pt idx="19">
                        <c:v>9</c:v>
                      </c:pt>
                      <c:pt idx="20">
                        <c:v>-1.3333333333333321</c:v>
                      </c:pt>
                      <c:pt idx="21">
                        <c:v>-6.3333333333333321</c:v>
                      </c:pt>
                      <c:pt idx="22">
                        <c:v>5.3333333333333339</c:v>
                      </c:pt>
                      <c:pt idx="23">
                        <c:v>-3</c:v>
                      </c:pt>
                      <c:pt idx="24">
                        <c:v>-2.3333333333333321</c:v>
                      </c:pt>
                      <c:pt idx="25">
                        <c:v>-3.6666666666666679</c:v>
                      </c:pt>
                      <c:pt idx="26">
                        <c:v>2.6666666666666679</c:v>
                      </c:pt>
                      <c:pt idx="27">
                        <c:v>3</c:v>
                      </c:pt>
                      <c:pt idx="28">
                        <c:v>-0.33333333333333215</c:v>
                      </c:pt>
                      <c:pt idx="29">
                        <c:v>-0.33333333333333393</c:v>
                      </c:pt>
                      <c:pt idx="30">
                        <c:v>6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9.3333333333333339</c:v>
                      </c:pt>
                      <c:pt idx="34">
                        <c:v>-3.6666666666666661</c:v>
                      </c:pt>
                      <c:pt idx="35">
                        <c:v>-2.6666666666666679</c:v>
                      </c:pt>
                      <c:pt idx="36">
                        <c:v>2.3333333333333339</c:v>
                      </c:pt>
                      <c:pt idx="37">
                        <c:v>-4.3333333333333321</c:v>
                      </c:pt>
                      <c:pt idx="38">
                        <c:v>-1.6666666666666661</c:v>
                      </c:pt>
                      <c:pt idx="39">
                        <c:v>1.3333333333333321</c:v>
                      </c:pt>
                      <c:pt idx="40">
                        <c:v>-4</c:v>
                      </c:pt>
                      <c:pt idx="41">
                        <c:v>-1</c:v>
                      </c:pt>
                      <c:pt idx="42">
                        <c:v>-2</c:v>
                      </c:pt>
                      <c:pt idx="43">
                        <c:v>0</c:v>
                      </c:pt>
                      <c:pt idx="44">
                        <c:v>-6.6666666666666679</c:v>
                      </c:pt>
                      <c:pt idx="45">
                        <c:v>-0.66666666666666607</c:v>
                      </c:pt>
                      <c:pt idx="46">
                        <c:v>-1.6666666666666661</c:v>
                      </c:pt>
                      <c:pt idx="47">
                        <c:v>3.3333333333333339</c:v>
                      </c:pt>
                      <c:pt idx="48">
                        <c:v>-5</c:v>
                      </c:pt>
                      <c:pt idx="49">
                        <c:v>0.33333333333333215</c:v>
                      </c:pt>
                      <c:pt idx="50">
                        <c:v>-4</c:v>
                      </c:pt>
                      <c:pt idx="51">
                        <c:v>-4</c:v>
                      </c:pt>
                      <c:pt idx="52">
                        <c:v>2.6666666666666679</c:v>
                      </c:pt>
                      <c:pt idx="53">
                        <c:v>-1</c:v>
                      </c:pt>
                      <c:pt idx="54">
                        <c:v>-3</c:v>
                      </c:pt>
                      <c:pt idx="55">
                        <c:v>8.3333333333333339</c:v>
                      </c:pt>
                      <c:pt idx="56">
                        <c:v>2.6666666666666661</c:v>
                      </c:pt>
                      <c:pt idx="57">
                        <c:v>0</c:v>
                      </c:pt>
                      <c:pt idx="58">
                        <c:v>-6.3333333333333321</c:v>
                      </c:pt>
                      <c:pt idx="59">
                        <c:v>4.3333333333333339</c:v>
                      </c:pt>
                      <c:pt idx="60">
                        <c:v>-4</c:v>
                      </c:pt>
                      <c:pt idx="61">
                        <c:v>3</c:v>
                      </c:pt>
                      <c:pt idx="62">
                        <c:v>-3.6666666666666679</c:v>
                      </c:pt>
                      <c:pt idx="63">
                        <c:v>2.6666666666666661</c:v>
                      </c:pt>
                      <c:pt idx="64">
                        <c:v>-1</c:v>
                      </c:pt>
                      <c:pt idx="65">
                        <c:v>-9</c:v>
                      </c:pt>
                      <c:pt idx="66">
                        <c:v>-6.3333333333333321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10.333333333333334</c:v>
                      </c:pt>
                      <c:pt idx="70">
                        <c:v>1.3333333333333339</c:v>
                      </c:pt>
                      <c:pt idx="71">
                        <c:v>9.6666666666666661</c:v>
                      </c:pt>
                      <c:pt idx="72">
                        <c:v>-5.3333333333333321</c:v>
                      </c:pt>
                      <c:pt idx="73">
                        <c:v>-0.66666666666666785</c:v>
                      </c:pt>
                      <c:pt idx="74">
                        <c:v>8.6666666666666661</c:v>
                      </c:pt>
                      <c:pt idx="75">
                        <c:v>-1</c:v>
                      </c:pt>
                      <c:pt idx="76">
                        <c:v>10</c:v>
                      </c:pt>
                      <c:pt idx="77">
                        <c:v>-4</c:v>
                      </c:pt>
                      <c:pt idx="78">
                        <c:v>-1.6666666666666661</c:v>
                      </c:pt>
                      <c:pt idx="79">
                        <c:v>11.333333333333332</c:v>
                      </c:pt>
                      <c:pt idx="80">
                        <c:v>2.3333333333333339</c:v>
                      </c:pt>
                      <c:pt idx="81">
                        <c:v>0.33333333333333215</c:v>
                      </c:pt>
                      <c:pt idx="82">
                        <c:v>-8.6666666666666679</c:v>
                      </c:pt>
                      <c:pt idx="83">
                        <c:v>6.6666666666666679</c:v>
                      </c:pt>
                      <c:pt idx="84">
                        <c:v>-4.6666666666666679</c:v>
                      </c:pt>
                      <c:pt idx="85">
                        <c:v>-1.3333333333333321</c:v>
                      </c:pt>
                      <c:pt idx="86">
                        <c:v>6.6666666666666661</c:v>
                      </c:pt>
                      <c:pt idx="87">
                        <c:v>-4.6666666666666679</c:v>
                      </c:pt>
                      <c:pt idx="88">
                        <c:v>7.3333333333333339</c:v>
                      </c:pt>
                      <c:pt idx="89">
                        <c:v>3</c:v>
                      </c:pt>
                      <c:pt idx="90">
                        <c:v>-4</c:v>
                      </c:pt>
                      <c:pt idx="91">
                        <c:v>4.3333333333333339</c:v>
                      </c:pt>
                      <c:pt idx="92">
                        <c:v>-3</c:v>
                      </c:pt>
                      <c:pt idx="93">
                        <c:v>4.3333333333333321</c:v>
                      </c:pt>
                      <c:pt idx="94">
                        <c:v>1.3333333333333339</c:v>
                      </c:pt>
                      <c:pt idx="95">
                        <c:v>-3</c:v>
                      </c:pt>
                      <c:pt idx="96">
                        <c:v>3.6666666666666661</c:v>
                      </c:pt>
                      <c:pt idx="97">
                        <c:v>0</c:v>
                      </c:pt>
                      <c:pt idx="98">
                        <c:v>8.6666666666666679</c:v>
                      </c:pt>
                      <c:pt idx="99">
                        <c:v>-1.6666666666666661</c:v>
                      </c:pt>
                      <c:pt idx="100">
                        <c:v>-5.3333333333333321</c:v>
                      </c:pt>
                      <c:pt idx="101">
                        <c:v>4</c:v>
                      </c:pt>
                      <c:pt idx="102">
                        <c:v>-0.66666666666666607</c:v>
                      </c:pt>
                      <c:pt idx="103">
                        <c:v>5</c:v>
                      </c:pt>
                      <c:pt idx="104">
                        <c:v>7.3333333333333339</c:v>
                      </c:pt>
                      <c:pt idx="105">
                        <c:v>-4</c:v>
                      </c:pt>
                      <c:pt idx="106">
                        <c:v>3.3333333333333339</c:v>
                      </c:pt>
                      <c:pt idx="107">
                        <c:v>8</c:v>
                      </c:pt>
                      <c:pt idx="108">
                        <c:v>-2.3333333333333339</c:v>
                      </c:pt>
                      <c:pt idx="109">
                        <c:v>4.6666666666666661</c:v>
                      </c:pt>
                      <c:pt idx="110">
                        <c:v>5.3333333333333321</c:v>
                      </c:pt>
                      <c:pt idx="111">
                        <c:v>3.6666666666666661</c:v>
                      </c:pt>
                      <c:pt idx="112">
                        <c:v>4.3333333333333339</c:v>
                      </c:pt>
                      <c:pt idx="113">
                        <c:v>2.6666666666666679</c:v>
                      </c:pt>
                      <c:pt idx="114">
                        <c:v>-1.3333333333333339</c:v>
                      </c:pt>
                      <c:pt idx="115">
                        <c:v>-11</c:v>
                      </c:pt>
                      <c:pt idx="116">
                        <c:v>5</c:v>
                      </c:pt>
                      <c:pt idx="117">
                        <c:v>-5</c:v>
                      </c:pt>
                      <c:pt idx="118">
                        <c:v>2.6666666666666661</c:v>
                      </c:pt>
                      <c:pt idx="119">
                        <c:v>4.6666666666666661</c:v>
                      </c:pt>
                      <c:pt idx="120">
                        <c:v>2.3333333333333339</c:v>
                      </c:pt>
                      <c:pt idx="121">
                        <c:v>-5.6666666666666679</c:v>
                      </c:pt>
                      <c:pt idx="122">
                        <c:v>7.3333333333333339</c:v>
                      </c:pt>
                      <c:pt idx="123">
                        <c:v>-4.6666666666666661</c:v>
                      </c:pt>
                      <c:pt idx="124">
                        <c:v>2.6666666666666661</c:v>
                      </c:pt>
                      <c:pt idx="125">
                        <c:v>2.6666666666666679</c:v>
                      </c:pt>
                      <c:pt idx="126">
                        <c:v>-2.6666666666666661</c:v>
                      </c:pt>
                      <c:pt idx="127">
                        <c:v>-4.3333333333333321</c:v>
                      </c:pt>
                      <c:pt idx="128">
                        <c:v>-3</c:v>
                      </c:pt>
                      <c:pt idx="129">
                        <c:v>2.6666666666666661</c:v>
                      </c:pt>
                      <c:pt idx="130">
                        <c:v>5.3333333333333339</c:v>
                      </c:pt>
                      <c:pt idx="131">
                        <c:v>1.6666666666666679</c:v>
                      </c:pt>
                      <c:pt idx="132">
                        <c:v>8.6666666666666661</c:v>
                      </c:pt>
                      <c:pt idx="133">
                        <c:v>6.3333333333333339</c:v>
                      </c:pt>
                      <c:pt idx="134">
                        <c:v>-2.3333333333333339</c:v>
                      </c:pt>
                      <c:pt idx="135">
                        <c:v>-0.33333333333333215</c:v>
                      </c:pt>
                      <c:pt idx="136">
                        <c:v>-0.33333333333333215</c:v>
                      </c:pt>
                      <c:pt idx="137">
                        <c:v>-1.3333333333333339</c:v>
                      </c:pt>
                      <c:pt idx="138">
                        <c:v>12.333333333333334</c:v>
                      </c:pt>
                      <c:pt idx="139">
                        <c:v>1.3333333333333339</c:v>
                      </c:pt>
                      <c:pt idx="140">
                        <c:v>-3.6666666666666661</c:v>
                      </c:pt>
                      <c:pt idx="141">
                        <c:v>7</c:v>
                      </c:pt>
                      <c:pt idx="142">
                        <c:v>3.3333333333333321</c:v>
                      </c:pt>
                      <c:pt idx="143">
                        <c:v>-6.6666666666666679</c:v>
                      </c:pt>
                      <c:pt idx="144">
                        <c:v>-10</c:v>
                      </c:pt>
                      <c:pt idx="145">
                        <c:v>1.3333333333333339</c:v>
                      </c:pt>
                      <c:pt idx="146">
                        <c:v>-1.3333333333333321</c:v>
                      </c:pt>
                      <c:pt idx="147">
                        <c:v>-5.6666666666666679</c:v>
                      </c:pt>
                      <c:pt idx="148">
                        <c:v>1.6666666666666661</c:v>
                      </c:pt>
                      <c:pt idx="149">
                        <c:v>-1.3333333333333339</c:v>
                      </c:pt>
                      <c:pt idx="150">
                        <c:v>-5.3333333333333321</c:v>
                      </c:pt>
                      <c:pt idx="151">
                        <c:v>7.3333333333333339</c:v>
                      </c:pt>
                      <c:pt idx="152">
                        <c:v>4</c:v>
                      </c:pt>
                      <c:pt idx="153">
                        <c:v>-3</c:v>
                      </c:pt>
                      <c:pt idx="154">
                        <c:v>4.3333333333333339</c:v>
                      </c:pt>
                      <c:pt idx="155">
                        <c:v>6</c:v>
                      </c:pt>
                      <c:pt idx="156">
                        <c:v>-6</c:v>
                      </c:pt>
                      <c:pt idx="157">
                        <c:v>3</c:v>
                      </c:pt>
                      <c:pt idx="158">
                        <c:v>-2.3333333333333339</c:v>
                      </c:pt>
                      <c:pt idx="159">
                        <c:v>5.6666666666666661</c:v>
                      </c:pt>
                      <c:pt idx="160">
                        <c:v>-3.3333333333333339</c:v>
                      </c:pt>
                      <c:pt idx="161">
                        <c:v>-5</c:v>
                      </c:pt>
                      <c:pt idx="162">
                        <c:v>2.6666666666666661</c:v>
                      </c:pt>
                      <c:pt idx="163">
                        <c:v>0.66666666666666607</c:v>
                      </c:pt>
                      <c:pt idx="164">
                        <c:v>-3.3333333333333339</c:v>
                      </c:pt>
                      <c:pt idx="165">
                        <c:v>2.6666666666666661</c:v>
                      </c:pt>
                      <c:pt idx="166">
                        <c:v>0.66666666666666607</c:v>
                      </c:pt>
                      <c:pt idx="167">
                        <c:v>-5</c:v>
                      </c:pt>
                      <c:pt idx="168">
                        <c:v>0.66666666666666607</c:v>
                      </c:pt>
                      <c:pt idx="169">
                        <c:v>1.3333333333333339</c:v>
                      </c:pt>
                      <c:pt idx="170">
                        <c:v>-4</c:v>
                      </c:pt>
                      <c:pt idx="171">
                        <c:v>0.66666666666666607</c:v>
                      </c:pt>
                      <c:pt idx="172">
                        <c:v>7</c:v>
                      </c:pt>
                      <c:pt idx="173">
                        <c:v>2.6666666666666661</c:v>
                      </c:pt>
                      <c:pt idx="174">
                        <c:v>6</c:v>
                      </c:pt>
                      <c:pt idx="175">
                        <c:v>-3.3333333333333321</c:v>
                      </c:pt>
                      <c:pt idx="176">
                        <c:v>1.3333333333333339</c:v>
                      </c:pt>
                      <c:pt idx="177">
                        <c:v>1.6666666666666679</c:v>
                      </c:pt>
                      <c:pt idx="178">
                        <c:v>6</c:v>
                      </c:pt>
                      <c:pt idx="179">
                        <c:v>6.6666666666666661</c:v>
                      </c:pt>
                      <c:pt idx="180">
                        <c:v>-7.6666666666666661</c:v>
                      </c:pt>
                      <c:pt idx="181">
                        <c:v>-5.6666666666666679</c:v>
                      </c:pt>
                      <c:pt idx="182">
                        <c:v>6.3333333333333321</c:v>
                      </c:pt>
                      <c:pt idx="183">
                        <c:v>-5.6666666666666679</c:v>
                      </c:pt>
                      <c:pt idx="184">
                        <c:v>1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9.6666666666666661</c:v>
                      </c:pt>
                      <c:pt idx="188">
                        <c:v>3.3333333333333339</c:v>
                      </c:pt>
                      <c:pt idx="189">
                        <c:v>-10</c:v>
                      </c:pt>
                      <c:pt idx="190">
                        <c:v>-2</c:v>
                      </c:pt>
                      <c:pt idx="191">
                        <c:v>-0.66666666666666785</c:v>
                      </c:pt>
                      <c:pt idx="192">
                        <c:v>-2</c:v>
                      </c:pt>
                      <c:pt idx="193">
                        <c:v>11.333333333333334</c:v>
                      </c:pt>
                      <c:pt idx="194">
                        <c:v>1.6666666666666679</c:v>
                      </c:pt>
                      <c:pt idx="195">
                        <c:v>-1.6666666666666661</c:v>
                      </c:pt>
                      <c:pt idx="196">
                        <c:v>-3.3333333333333321</c:v>
                      </c:pt>
                      <c:pt idx="197">
                        <c:v>10.333333333333334</c:v>
                      </c:pt>
                      <c:pt idx="198">
                        <c:v>0.66666666666666607</c:v>
                      </c:pt>
                      <c:pt idx="199">
                        <c:v>5.3333333333333339</c:v>
                      </c:pt>
                      <c:pt idx="200">
                        <c:v>3.3333333333333321</c:v>
                      </c:pt>
                      <c:pt idx="201">
                        <c:v>5</c:v>
                      </c:pt>
                      <c:pt idx="202">
                        <c:v>-1</c:v>
                      </c:pt>
                      <c:pt idx="203">
                        <c:v>3</c:v>
                      </c:pt>
                      <c:pt idx="204">
                        <c:v>6.6666666666666679</c:v>
                      </c:pt>
                      <c:pt idx="205">
                        <c:v>13.333333333333334</c:v>
                      </c:pt>
                      <c:pt idx="206">
                        <c:v>6.3333333333333339</c:v>
                      </c:pt>
                      <c:pt idx="207">
                        <c:v>2.6666666666666661</c:v>
                      </c:pt>
                      <c:pt idx="208">
                        <c:v>10.666666666666666</c:v>
                      </c:pt>
                      <c:pt idx="209">
                        <c:v>9.3333333333333339</c:v>
                      </c:pt>
                      <c:pt idx="210">
                        <c:v>4.3333333333333339</c:v>
                      </c:pt>
                      <c:pt idx="211">
                        <c:v>-4</c:v>
                      </c:pt>
                      <c:pt idx="212">
                        <c:v>3.3333333333333321</c:v>
                      </c:pt>
                      <c:pt idx="213">
                        <c:v>12</c:v>
                      </c:pt>
                      <c:pt idx="214">
                        <c:v>7.6666666666666679</c:v>
                      </c:pt>
                      <c:pt idx="215">
                        <c:v>12.333333333333334</c:v>
                      </c:pt>
                      <c:pt idx="216">
                        <c:v>8</c:v>
                      </c:pt>
                      <c:pt idx="217">
                        <c:v>16</c:v>
                      </c:pt>
                      <c:pt idx="218">
                        <c:v>8.6666666666666661</c:v>
                      </c:pt>
                      <c:pt idx="219">
                        <c:v>2.6666666666666661</c:v>
                      </c:pt>
                      <c:pt idx="220">
                        <c:v>11</c:v>
                      </c:pt>
                      <c:pt idx="221">
                        <c:v>5.3333333333333321</c:v>
                      </c:pt>
                      <c:pt idx="222">
                        <c:v>8</c:v>
                      </c:pt>
                      <c:pt idx="223">
                        <c:v>10.666666666666666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4</c:v>
                      </c:pt>
                      <c:pt idx="227">
                        <c:v>-3</c:v>
                      </c:pt>
                      <c:pt idx="228">
                        <c:v>8.3333333333333321</c:v>
                      </c:pt>
                      <c:pt idx="229">
                        <c:v>4.3333333333333339</c:v>
                      </c:pt>
                      <c:pt idx="230">
                        <c:v>2.6666666666666679</c:v>
                      </c:pt>
                      <c:pt idx="231">
                        <c:v>14.333333333333334</c:v>
                      </c:pt>
                      <c:pt idx="232">
                        <c:v>13</c:v>
                      </c:pt>
                      <c:pt idx="233">
                        <c:v>2</c:v>
                      </c:pt>
                      <c:pt idx="234">
                        <c:v>8.3333333333333339</c:v>
                      </c:pt>
                      <c:pt idx="235">
                        <c:v>10</c:v>
                      </c:pt>
                      <c:pt idx="236">
                        <c:v>5.6666666666666661</c:v>
                      </c:pt>
                      <c:pt idx="237">
                        <c:v>4</c:v>
                      </c:pt>
                      <c:pt idx="238">
                        <c:v>13.333333333333334</c:v>
                      </c:pt>
                      <c:pt idx="239">
                        <c:v>7.3333333333333339</c:v>
                      </c:pt>
                      <c:pt idx="240">
                        <c:v>5.3333333333333339</c:v>
                      </c:pt>
                      <c:pt idx="241">
                        <c:v>5.3333333333333339</c:v>
                      </c:pt>
                      <c:pt idx="242">
                        <c:v>5</c:v>
                      </c:pt>
                      <c:pt idx="243">
                        <c:v>7.3333333333333339</c:v>
                      </c:pt>
                      <c:pt idx="244">
                        <c:v>10.333333333333332</c:v>
                      </c:pt>
                      <c:pt idx="245">
                        <c:v>4</c:v>
                      </c:pt>
                      <c:pt idx="246">
                        <c:v>3.6666666666666679</c:v>
                      </c:pt>
                      <c:pt idx="247">
                        <c:v>19</c:v>
                      </c:pt>
                      <c:pt idx="248">
                        <c:v>5.6666666666666679</c:v>
                      </c:pt>
                      <c:pt idx="249">
                        <c:v>9</c:v>
                      </c:pt>
                      <c:pt idx="250">
                        <c:v>3.6666666666666661</c:v>
                      </c:pt>
                      <c:pt idx="251">
                        <c:v>7</c:v>
                      </c:pt>
                      <c:pt idx="252">
                        <c:v>6.3333333333333321</c:v>
                      </c:pt>
                      <c:pt idx="253">
                        <c:v>14.666666666666666</c:v>
                      </c:pt>
                      <c:pt idx="254">
                        <c:v>6.3333333333333321</c:v>
                      </c:pt>
                      <c:pt idx="255">
                        <c:v>4</c:v>
                      </c:pt>
                      <c:pt idx="256">
                        <c:v>8.3333333333333339</c:v>
                      </c:pt>
                      <c:pt idx="257">
                        <c:v>9</c:v>
                      </c:pt>
                      <c:pt idx="258">
                        <c:v>10</c:v>
                      </c:pt>
                      <c:pt idx="259">
                        <c:v>6.3333333333333339</c:v>
                      </c:pt>
                      <c:pt idx="260">
                        <c:v>2.6666666666666679</c:v>
                      </c:pt>
                      <c:pt idx="261">
                        <c:v>10.333333333333334</c:v>
                      </c:pt>
                      <c:pt idx="262">
                        <c:v>7.6666666666666679</c:v>
                      </c:pt>
                      <c:pt idx="263">
                        <c:v>14.666666666666668</c:v>
                      </c:pt>
                      <c:pt idx="264">
                        <c:v>12.333333333333334</c:v>
                      </c:pt>
                      <c:pt idx="265">
                        <c:v>6.6666666666666661</c:v>
                      </c:pt>
                      <c:pt idx="266">
                        <c:v>4.3333333333333339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742-4EFD-BA2D-A12771B194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  <c:pt idx="256">
                        <c:v>14.285714285714286</c:v>
                      </c:pt>
                      <c:pt idx="257">
                        <c:v>13.714285714285714</c:v>
                      </c:pt>
                      <c:pt idx="258">
                        <c:v>14.142857142857142</c:v>
                      </c:pt>
                      <c:pt idx="259">
                        <c:v>13.428571428571429</c:v>
                      </c:pt>
                      <c:pt idx="260">
                        <c:v>13.571428571428571</c:v>
                      </c:pt>
                      <c:pt idx="261">
                        <c:v>12.714285714285714</c:v>
                      </c:pt>
                      <c:pt idx="262">
                        <c:v>13.428571428571429</c:v>
                      </c:pt>
                      <c:pt idx="263">
                        <c:v>14</c:v>
                      </c:pt>
                      <c:pt idx="264">
                        <c:v>12.857142857142858</c:v>
                      </c:pt>
                      <c:pt idx="265">
                        <c:v>12.142857142857142</c:v>
                      </c:pt>
                      <c:pt idx="266">
                        <c:v>12.714285714285714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742-4EFD-BA2D-A12771B1940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  <c:pt idx="256">
                        <c:v>15</c:v>
                      </c:pt>
                      <c:pt idx="257">
                        <c:v>15.857142857142858</c:v>
                      </c:pt>
                      <c:pt idx="258">
                        <c:v>15.571428571428571</c:v>
                      </c:pt>
                      <c:pt idx="259">
                        <c:v>16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17.857142857142858</c:v>
                      </c:pt>
                      <c:pt idx="263">
                        <c:v>17.428571428571427</c:v>
                      </c:pt>
                      <c:pt idx="264">
                        <c:v>17.714285714285715</c:v>
                      </c:pt>
                      <c:pt idx="265">
                        <c:v>17.714285714285715</c:v>
                      </c:pt>
                      <c:pt idx="266">
                        <c:v>17.285714285714285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742-4EFD-BA2D-A12771B1940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  <c:pt idx="256">
                        <c:v>16</c:v>
                      </c:pt>
                      <c:pt idx="257">
                        <c:v>16.857142857142858</c:v>
                      </c:pt>
                      <c:pt idx="258">
                        <c:v>16.285714285714285</c:v>
                      </c:pt>
                      <c:pt idx="259">
                        <c:v>14</c:v>
                      </c:pt>
                      <c:pt idx="260">
                        <c:v>13.571428571428571</c:v>
                      </c:pt>
                      <c:pt idx="261">
                        <c:v>13.142857142857142</c:v>
                      </c:pt>
                      <c:pt idx="262">
                        <c:v>14</c:v>
                      </c:pt>
                      <c:pt idx="263">
                        <c:v>14.142857142857142</c:v>
                      </c:pt>
                      <c:pt idx="264">
                        <c:v>13.142857142857142</c:v>
                      </c:pt>
                      <c:pt idx="265">
                        <c:v>14.428571428571429</c:v>
                      </c:pt>
                      <c:pt idx="266">
                        <c:v>15.571428571428571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3742-4EFD-BA2D-A12771B19403}"/>
                  </c:ext>
                </c:extLst>
              </c15:ser>
            </c15:filteredLineSeries>
          </c:ext>
        </c:extLst>
      </c:lineChart>
      <c:catAx>
        <c:axId val="122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7359"/>
        <c:crosses val="autoZero"/>
        <c:auto val="1"/>
        <c:lblAlgn val="ctr"/>
        <c:lblOffset val="100"/>
        <c:noMultiLvlLbl val="0"/>
      </c:catAx>
      <c:valAx>
        <c:axId val="9735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Erzurum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Erzurum!$H$2:$H$268</c:f>
              <c:numCache>
                <c:formatCode>General</c:formatCode>
                <c:ptCount val="267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  <c:pt idx="248">
                  <c:v>26.833333333333332</c:v>
                </c:pt>
                <c:pt idx="249">
                  <c:v>28.166666666666668</c:v>
                </c:pt>
                <c:pt idx="250">
                  <c:v>27.833333333333332</c:v>
                </c:pt>
                <c:pt idx="251">
                  <c:v>25.666666666666668</c:v>
                </c:pt>
                <c:pt idx="252">
                  <c:v>25.285714285714285</c:v>
                </c:pt>
                <c:pt idx="253">
                  <c:v>26.285714285714285</c:v>
                </c:pt>
                <c:pt idx="254">
                  <c:v>25.142857142857142</c:v>
                </c:pt>
                <c:pt idx="255">
                  <c:v>24.285714285714285</c:v>
                </c:pt>
                <c:pt idx="256">
                  <c:v>24.428571428571427</c:v>
                </c:pt>
                <c:pt idx="257">
                  <c:v>24.166666666666668</c:v>
                </c:pt>
                <c:pt idx="258">
                  <c:v>24.333333333333332</c:v>
                </c:pt>
                <c:pt idx="259">
                  <c:v>23.666666666666668</c:v>
                </c:pt>
                <c:pt idx="260">
                  <c:v>21.833333333333332</c:v>
                </c:pt>
                <c:pt idx="261">
                  <c:v>23.5</c:v>
                </c:pt>
                <c:pt idx="262">
                  <c:v>23</c:v>
                </c:pt>
                <c:pt idx="263">
                  <c:v>21.5</c:v>
                </c:pt>
                <c:pt idx="264">
                  <c:v>20.857142857142858</c:v>
                </c:pt>
                <c:pt idx="265">
                  <c:v>19.142857142857142</c:v>
                </c:pt>
                <c:pt idx="266">
                  <c:v>19.142857142857142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3-4AB6-8FF3-FD79D9AEFCAA}"/>
            </c:ext>
          </c:extLst>
        </c:ser>
        <c:ser>
          <c:idx val="10"/>
          <c:order val="10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Erzurum!$L$2:$L$268</c:f>
              <c:numCache>
                <c:formatCode>General</c:formatCode>
                <c:ptCount val="267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  <c:pt idx="248">
                  <c:v>13.428571428571429</c:v>
                </c:pt>
                <c:pt idx="249">
                  <c:v>14.285714285714288</c:v>
                </c:pt>
                <c:pt idx="250">
                  <c:v>14.285714285714288</c:v>
                </c:pt>
                <c:pt idx="251">
                  <c:v>14.142857142857142</c:v>
                </c:pt>
                <c:pt idx="252">
                  <c:v>13.761904761904761</c:v>
                </c:pt>
                <c:pt idx="253">
                  <c:v>13.523809523809524</c:v>
                </c:pt>
                <c:pt idx="254">
                  <c:v>12.666666666666668</c:v>
                </c:pt>
                <c:pt idx="255">
                  <c:v>13.047619047619049</c:v>
                </c:pt>
                <c:pt idx="256">
                  <c:v>12.428571428571429</c:v>
                </c:pt>
                <c:pt idx="257">
                  <c:v>12.428571428571429</c:v>
                </c:pt>
                <c:pt idx="258">
                  <c:v>11.952380952380953</c:v>
                </c:pt>
                <c:pt idx="259">
                  <c:v>12.476190476190476</c:v>
                </c:pt>
                <c:pt idx="260">
                  <c:v>13.285714285714283</c:v>
                </c:pt>
                <c:pt idx="261">
                  <c:v>13.761904761904759</c:v>
                </c:pt>
                <c:pt idx="262">
                  <c:v>12.999999999999998</c:v>
                </c:pt>
                <c:pt idx="263">
                  <c:v>12.904761904761903</c:v>
                </c:pt>
                <c:pt idx="264">
                  <c:v>13.142857142857144</c:v>
                </c:pt>
                <c:pt idx="265">
                  <c:v>13.095238095238097</c:v>
                </c:pt>
                <c:pt idx="266">
                  <c:v>12.285714285714283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A3-4AB6-8FF3-FD79D9AE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481519"/>
        <c:axId val="1089916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31</c:v>
                      </c:pt>
                      <c:pt idx="249">
                        <c:v>33</c:v>
                      </c:pt>
                      <c:pt idx="250">
                        <c:v>26</c:v>
                      </c:pt>
                      <c:pt idx="251">
                        <c:v>22</c:v>
                      </c:pt>
                      <c:pt idx="252">
                        <c:v>23</c:v>
                      </c:pt>
                      <c:pt idx="253">
                        <c:v>27</c:v>
                      </c:pt>
                      <c:pt idx="254">
                        <c:v>14</c:v>
                      </c:pt>
                      <c:pt idx="255">
                        <c:v>25</c:v>
                      </c:pt>
                      <c:pt idx="256">
                        <c:v>34</c:v>
                      </c:pt>
                      <c:pt idx="257">
                        <c:v>-1</c:v>
                      </c:pt>
                      <c:pt idx="258">
                        <c:v>23</c:v>
                      </c:pt>
                      <c:pt idx="259">
                        <c:v>19</c:v>
                      </c:pt>
                      <c:pt idx="260">
                        <c:v>16</c:v>
                      </c:pt>
                      <c:pt idx="261">
                        <c:v>24</c:v>
                      </c:pt>
                      <c:pt idx="262">
                        <c:v>22</c:v>
                      </c:pt>
                      <c:pt idx="263">
                        <c:v>25</c:v>
                      </c:pt>
                      <c:pt idx="264">
                        <c:v>17</c:v>
                      </c:pt>
                      <c:pt idx="265">
                        <c:v>11</c:v>
                      </c:pt>
                      <c:pt idx="266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A3-4AB6-8FF3-FD79D9AEFC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15</c:v>
                      </c:pt>
                      <c:pt idx="249">
                        <c:v>13</c:v>
                      </c:pt>
                      <c:pt idx="250">
                        <c:v>10</c:v>
                      </c:pt>
                      <c:pt idx="251">
                        <c:v>18</c:v>
                      </c:pt>
                      <c:pt idx="252">
                        <c:v>9</c:v>
                      </c:pt>
                      <c:pt idx="253">
                        <c:v>10</c:v>
                      </c:pt>
                      <c:pt idx="254">
                        <c:v>9</c:v>
                      </c:pt>
                      <c:pt idx="255">
                        <c:v>17</c:v>
                      </c:pt>
                      <c:pt idx="256">
                        <c:v>11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13</c:v>
                      </c:pt>
                      <c:pt idx="260">
                        <c:v>10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13</c:v>
                      </c:pt>
                      <c:pt idx="264">
                        <c:v>4</c:v>
                      </c:pt>
                      <c:pt idx="265">
                        <c:v>12</c:v>
                      </c:pt>
                      <c:pt idx="266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4A3-4AB6-8FF3-FD79D9AEFC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13</c:v>
                      </c:pt>
                      <c:pt idx="249">
                        <c:v>22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13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10</c:v>
                      </c:pt>
                      <c:pt idx="257">
                        <c:v>8</c:v>
                      </c:pt>
                      <c:pt idx="258">
                        <c:v>10</c:v>
                      </c:pt>
                      <c:pt idx="259">
                        <c:v>19</c:v>
                      </c:pt>
                      <c:pt idx="260">
                        <c:v>11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15</c:v>
                      </c:pt>
                      <c:pt idx="265">
                        <c:v>12</c:v>
                      </c:pt>
                      <c:pt idx="266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4A3-4AB6-8FF3-FD79D9AEFC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17</c:v>
                      </c:pt>
                      <c:pt idx="249">
                        <c:v>18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13</c:v>
                      </c:pt>
                      <c:pt idx="253">
                        <c:v>6</c:v>
                      </c:pt>
                      <c:pt idx="254">
                        <c:v>13</c:v>
                      </c:pt>
                      <c:pt idx="255">
                        <c:v>24</c:v>
                      </c:pt>
                      <c:pt idx="256">
                        <c:v>19</c:v>
                      </c:pt>
                      <c:pt idx="257">
                        <c:v>12</c:v>
                      </c:pt>
                      <c:pt idx="258">
                        <c:v>16</c:v>
                      </c:pt>
                      <c:pt idx="259">
                        <c:v>13</c:v>
                      </c:pt>
                      <c:pt idx="260">
                        <c:v>25</c:v>
                      </c:pt>
                      <c:pt idx="261">
                        <c:v>13</c:v>
                      </c:pt>
                      <c:pt idx="262">
                        <c:v>10</c:v>
                      </c:pt>
                      <c:pt idx="263">
                        <c:v>10</c:v>
                      </c:pt>
                      <c:pt idx="264">
                        <c:v>19</c:v>
                      </c:pt>
                      <c:pt idx="265">
                        <c:v>10</c:v>
                      </c:pt>
                      <c:pt idx="266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4A3-4AB6-8FF3-FD79D9AEFC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11</c:v>
                      </c:pt>
                      <c:pt idx="1">
                        <c:v>16.666666666666668</c:v>
                      </c:pt>
                      <c:pt idx="2">
                        <c:v>12.666666666666666</c:v>
                      </c:pt>
                      <c:pt idx="3">
                        <c:v>14.333333333333334</c:v>
                      </c:pt>
                      <c:pt idx="4">
                        <c:v>12.666666666666666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13.666666666666666</c:v>
                      </c:pt>
                      <c:pt idx="10">
                        <c:v>14.666666666666666</c:v>
                      </c:pt>
                      <c:pt idx="11">
                        <c:v>14</c:v>
                      </c:pt>
                      <c:pt idx="12">
                        <c:v>18.333333333333332</c:v>
                      </c:pt>
                      <c:pt idx="13">
                        <c:v>11.666666666666666</c:v>
                      </c:pt>
                      <c:pt idx="14">
                        <c:v>17.333333333333332</c:v>
                      </c:pt>
                      <c:pt idx="15">
                        <c:v>13.333333333333334</c:v>
                      </c:pt>
                      <c:pt idx="16">
                        <c:v>14.333333333333334</c:v>
                      </c:pt>
                      <c:pt idx="17">
                        <c:v>11.666666666666666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16</c:v>
                      </c:pt>
                      <c:pt idx="23">
                        <c:v>20</c:v>
                      </c:pt>
                      <c:pt idx="24">
                        <c:v>16.666666666666668</c:v>
                      </c:pt>
                      <c:pt idx="25">
                        <c:v>16.333333333333332</c:v>
                      </c:pt>
                      <c:pt idx="26">
                        <c:v>15</c:v>
                      </c:pt>
                      <c:pt idx="27">
                        <c:v>13.333333333333334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14.333333333333334</c:v>
                      </c:pt>
                      <c:pt idx="31">
                        <c:v>13</c:v>
                      </c:pt>
                      <c:pt idx="32">
                        <c:v>12.666666666666666</c:v>
                      </c:pt>
                      <c:pt idx="33">
                        <c:v>15</c:v>
                      </c:pt>
                      <c:pt idx="34">
                        <c:v>10.666666666666666</c:v>
                      </c:pt>
                      <c:pt idx="35">
                        <c:v>13</c:v>
                      </c:pt>
                      <c:pt idx="36">
                        <c:v>18.666666666666668</c:v>
                      </c:pt>
                      <c:pt idx="37">
                        <c:v>10.333333333333334</c:v>
                      </c:pt>
                      <c:pt idx="38">
                        <c:v>15</c:v>
                      </c:pt>
                      <c:pt idx="39">
                        <c:v>9.6666666666666661</c:v>
                      </c:pt>
                      <c:pt idx="40">
                        <c:v>13.666666666666666</c:v>
                      </c:pt>
                      <c:pt idx="41">
                        <c:v>13.333333333333334</c:v>
                      </c:pt>
                      <c:pt idx="42">
                        <c:v>16.333333333333332</c:v>
                      </c:pt>
                      <c:pt idx="43">
                        <c:v>11</c:v>
                      </c:pt>
                      <c:pt idx="44">
                        <c:v>13</c:v>
                      </c:pt>
                      <c:pt idx="45">
                        <c:v>10.666666666666666</c:v>
                      </c:pt>
                      <c:pt idx="46">
                        <c:v>11</c:v>
                      </c:pt>
                      <c:pt idx="47">
                        <c:v>10.333333333333334</c:v>
                      </c:pt>
                      <c:pt idx="48">
                        <c:v>13</c:v>
                      </c:pt>
                      <c:pt idx="49">
                        <c:v>13.333333333333334</c:v>
                      </c:pt>
                      <c:pt idx="50">
                        <c:v>12</c:v>
                      </c:pt>
                      <c:pt idx="51">
                        <c:v>10.333333333333334</c:v>
                      </c:pt>
                      <c:pt idx="52">
                        <c:v>12.333333333333334</c:v>
                      </c:pt>
                      <c:pt idx="53">
                        <c:v>11.333333333333334</c:v>
                      </c:pt>
                      <c:pt idx="54">
                        <c:v>9</c:v>
                      </c:pt>
                      <c:pt idx="55">
                        <c:v>11.333333333333334</c:v>
                      </c:pt>
                      <c:pt idx="56">
                        <c:v>8.6666666666666661</c:v>
                      </c:pt>
                      <c:pt idx="57">
                        <c:v>11</c:v>
                      </c:pt>
                      <c:pt idx="58">
                        <c:v>13.666666666666666</c:v>
                      </c:pt>
                      <c:pt idx="59">
                        <c:v>10</c:v>
                      </c:pt>
                      <c:pt idx="60">
                        <c:v>12.333333333333334</c:v>
                      </c:pt>
                      <c:pt idx="61">
                        <c:v>9</c:v>
                      </c:pt>
                      <c:pt idx="62">
                        <c:v>12.333333333333334</c:v>
                      </c:pt>
                      <c:pt idx="63">
                        <c:v>15.333333333333334</c:v>
                      </c:pt>
                      <c:pt idx="64">
                        <c:v>10.333333333333334</c:v>
                      </c:pt>
                      <c:pt idx="65">
                        <c:v>14</c:v>
                      </c:pt>
                      <c:pt idx="66">
                        <c:v>10.666666666666666</c:v>
                      </c:pt>
                      <c:pt idx="67">
                        <c:v>11.666666666666666</c:v>
                      </c:pt>
                      <c:pt idx="68">
                        <c:v>13</c:v>
                      </c:pt>
                      <c:pt idx="69">
                        <c:v>10.333333333333334</c:v>
                      </c:pt>
                      <c:pt idx="70">
                        <c:v>12</c:v>
                      </c:pt>
                      <c:pt idx="71">
                        <c:v>14</c:v>
                      </c:pt>
                      <c:pt idx="72">
                        <c:v>13.666666666666666</c:v>
                      </c:pt>
                      <c:pt idx="73">
                        <c:v>14.333333333333334</c:v>
                      </c:pt>
                      <c:pt idx="74">
                        <c:v>12</c:v>
                      </c:pt>
                      <c:pt idx="75">
                        <c:v>9.3333333333333339</c:v>
                      </c:pt>
                      <c:pt idx="76">
                        <c:v>12.333333333333334</c:v>
                      </c:pt>
                      <c:pt idx="77">
                        <c:v>10</c:v>
                      </c:pt>
                      <c:pt idx="78">
                        <c:v>7</c:v>
                      </c:pt>
                      <c:pt idx="79">
                        <c:v>9.3333333333333339</c:v>
                      </c:pt>
                      <c:pt idx="80">
                        <c:v>14</c:v>
                      </c:pt>
                      <c:pt idx="81">
                        <c:v>9.6666666666666661</c:v>
                      </c:pt>
                      <c:pt idx="82">
                        <c:v>13.666666666666666</c:v>
                      </c:pt>
                      <c:pt idx="83">
                        <c:v>13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12.333333333333334</c:v>
                      </c:pt>
                      <c:pt idx="87">
                        <c:v>16.333333333333332</c:v>
                      </c:pt>
                      <c:pt idx="88">
                        <c:v>12.666666666666666</c:v>
                      </c:pt>
                      <c:pt idx="89">
                        <c:v>11.666666666666666</c:v>
                      </c:pt>
                      <c:pt idx="90">
                        <c:v>10</c:v>
                      </c:pt>
                      <c:pt idx="91">
                        <c:v>13</c:v>
                      </c:pt>
                      <c:pt idx="92">
                        <c:v>11</c:v>
                      </c:pt>
                      <c:pt idx="93">
                        <c:v>11</c:v>
                      </c:pt>
                      <c:pt idx="94">
                        <c:v>13</c:v>
                      </c:pt>
                      <c:pt idx="95">
                        <c:v>15.333333333333334</c:v>
                      </c:pt>
                      <c:pt idx="96">
                        <c:v>11.333333333333334</c:v>
                      </c:pt>
                      <c:pt idx="97">
                        <c:v>15</c:v>
                      </c:pt>
                      <c:pt idx="98">
                        <c:v>11.333333333333334</c:v>
                      </c:pt>
                      <c:pt idx="99">
                        <c:v>15.333333333333334</c:v>
                      </c:pt>
                      <c:pt idx="100">
                        <c:v>14.666666666666666</c:v>
                      </c:pt>
                      <c:pt idx="101">
                        <c:v>11</c:v>
                      </c:pt>
                      <c:pt idx="102">
                        <c:v>11.333333333333334</c:v>
                      </c:pt>
                      <c:pt idx="103">
                        <c:v>11.666666666666666</c:v>
                      </c:pt>
                      <c:pt idx="104">
                        <c:v>10.333333333333334</c:v>
                      </c:pt>
                      <c:pt idx="105">
                        <c:v>10</c:v>
                      </c:pt>
                      <c:pt idx="106">
                        <c:v>13.666666666666666</c:v>
                      </c:pt>
                      <c:pt idx="107">
                        <c:v>12.333333333333334</c:v>
                      </c:pt>
                      <c:pt idx="108">
                        <c:v>13.333333333333334</c:v>
                      </c:pt>
                      <c:pt idx="109">
                        <c:v>14.333333333333334</c:v>
                      </c:pt>
                      <c:pt idx="110">
                        <c:v>13.666666666666666</c:v>
                      </c:pt>
                      <c:pt idx="111">
                        <c:v>14.333333333333334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11.666666666666666</c:v>
                      </c:pt>
                      <c:pt idx="115">
                        <c:v>8.6666666666666661</c:v>
                      </c:pt>
                      <c:pt idx="116">
                        <c:v>8.3333333333333339</c:v>
                      </c:pt>
                      <c:pt idx="117">
                        <c:v>12.333333333333334</c:v>
                      </c:pt>
                      <c:pt idx="118">
                        <c:v>13</c:v>
                      </c:pt>
                      <c:pt idx="119">
                        <c:v>19.333333333333332</c:v>
                      </c:pt>
                      <c:pt idx="120">
                        <c:v>12.333333333333334</c:v>
                      </c:pt>
                      <c:pt idx="121">
                        <c:v>14</c:v>
                      </c:pt>
                      <c:pt idx="122">
                        <c:v>13.333333333333334</c:v>
                      </c:pt>
                      <c:pt idx="123">
                        <c:v>11.666666666666666</c:v>
                      </c:pt>
                      <c:pt idx="124">
                        <c:v>9.6666666666666661</c:v>
                      </c:pt>
                      <c:pt idx="125">
                        <c:v>12.333333333333334</c:v>
                      </c:pt>
                      <c:pt idx="126">
                        <c:v>14</c:v>
                      </c:pt>
                      <c:pt idx="127">
                        <c:v>16.666666666666668</c:v>
                      </c:pt>
                      <c:pt idx="128">
                        <c:v>12.666666666666666</c:v>
                      </c:pt>
                      <c:pt idx="129">
                        <c:v>13.333333333333334</c:v>
                      </c:pt>
                      <c:pt idx="130">
                        <c:v>14</c:v>
                      </c:pt>
                      <c:pt idx="131">
                        <c:v>8.6666666666666661</c:v>
                      </c:pt>
                      <c:pt idx="132">
                        <c:v>12.666666666666666</c:v>
                      </c:pt>
                      <c:pt idx="133">
                        <c:v>11.666666666666666</c:v>
                      </c:pt>
                      <c:pt idx="134">
                        <c:v>12.666666666666666</c:v>
                      </c:pt>
                      <c:pt idx="135">
                        <c:v>13</c:v>
                      </c:pt>
                      <c:pt idx="136">
                        <c:v>11.666666666666666</c:v>
                      </c:pt>
                      <c:pt idx="137">
                        <c:v>12.333333333333334</c:v>
                      </c:pt>
                      <c:pt idx="138">
                        <c:v>9.3333333333333339</c:v>
                      </c:pt>
                      <c:pt idx="139">
                        <c:v>13</c:v>
                      </c:pt>
                      <c:pt idx="140">
                        <c:v>16.666666666666668</c:v>
                      </c:pt>
                      <c:pt idx="141">
                        <c:v>19.666666666666668</c:v>
                      </c:pt>
                      <c:pt idx="142">
                        <c:v>13.333333333333334</c:v>
                      </c:pt>
                      <c:pt idx="143">
                        <c:v>13.333333333333334</c:v>
                      </c:pt>
                      <c:pt idx="144">
                        <c:v>16.333333333333332</c:v>
                      </c:pt>
                      <c:pt idx="145">
                        <c:v>10.333333333333334</c:v>
                      </c:pt>
                      <c:pt idx="146">
                        <c:v>10.666666666666666</c:v>
                      </c:pt>
                      <c:pt idx="147">
                        <c:v>15</c:v>
                      </c:pt>
                      <c:pt idx="148">
                        <c:v>14.666666666666666</c:v>
                      </c:pt>
                      <c:pt idx="149">
                        <c:v>11</c:v>
                      </c:pt>
                      <c:pt idx="150">
                        <c:v>14</c:v>
                      </c:pt>
                      <c:pt idx="151">
                        <c:v>16</c:v>
                      </c:pt>
                      <c:pt idx="152">
                        <c:v>14.666666666666666</c:v>
                      </c:pt>
                      <c:pt idx="153">
                        <c:v>16.666666666666668</c:v>
                      </c:pt>
                      <c:pt idx="154">
                        <c:v>12.666666666666666</c:v>
                      </c:pt>
                      <c:pt idx="155">
                        <c:v>14.333333333333334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13.333333333333334</c:v>
                      </c:pt>
                      <c:pt idx="159">
                        <c:v>14.666666666666666</c:v>
                      </c:pt>
                      <c:pt idx="160">
                        <c:v>11.666666666666666</c:v>
                      </c:pt>
                      <c:pt idx="161">
                        <c:v>10</c:v>
                      </c:pt>
                      <c:pt idx="162">
                        <c:v>17.333333333333332</c:v>
                      </c:pt>
                      <c:pt idx="163">
                        <c:v>14.666666666666666</c:v>
                      </c:pt>
                      <c:pt idx="164">
                        <c:v>10.666666666666666</c:v>
                      </c:pt>
                      <c:pt idx="165">
                        <c:v>14</c:v>
                      </c:pt>
                      <c:pt idx="166">
                        <c:v>15.333333333333334</c:v>
                      </c:pt>
                      <c:pt idx="167">
                        <c:v>13.666666666666666</c:v>
                      </c:pt>
                      <c:pt idx="168">
                        <c:v>12.333333333333334</c:v>
                      </c:pt>
                      <c:pt idx="169">
                        <c:v>19</c:v>
                      </c:pt>
                      <c:pt idx="170">
                        <c:v>10.666666666666666</c:v>
                      </c:pt>
                      <c:pt idx="171">
                        <c:v>15.333333333333334</c:v>
                      </c:pt>
                      <c:pt idx="172">
                        <c:v>15.666666666666666</c:v>
                      </c:pt>
                      <c:pt idx="173">
                        <c:v>12.333333333333334</c:v>
                      </c:pt>
                      <c:pt idx="174">
                        <c:v>13</c:v>
                      </c:pt>
                      <c:pt idx="175">
                        <c:v>15</c:v>
                      </c:pt>
                      <c:pt idx="176">
                        <c:v>13</c:v>
                      </c:pt>
                      <c:pt idx="177">
                        <c:v>14</c:v>
                      </c:pt>
                      <c:pt idx="178">
                        <c:v>17.666666666666668</c:v>
                      </c:pt>
                      <c:pt idx="179">
                        <c:v>15</c:v>
                      </c:pt>
                      <c:pt idx="180">
                        <c:v>16</c:v>
                      </c:pt>
                      <c:pt idx="181">
                        <c:v>13.333333333333334</c:v>
                      </c:pt>
                      <c:pt idx="182">
                        <c:v>13.666666666666666</c:v>
                      </c:pt>
                      <c:pt idx="183">
                        <c:v>16.333333333333332</c:v>
                      </c:pt>
                      <c:pt idx="184">
                        <c:v>12.666666666666666</c:v>
                      </c:pt>
                      <c:pt idx="185">
                        <c:v>15.333333333333334</c:v>
                      </c:pt>
                      <c:pt idx="186">
                        <c:v>15</c:v>
                      </c:pt>
                      <c:pt idx="187">
                        <c:v>10.666666666666666</c:v>
                      </c:pt>
                      <c:pt idx="188">
                        <c:v>16</c:v>
                      </c:pt>
                      <c:pt idx="189">
                        <c:v>12</c:v>
                      </c:pt>
                      <c:pt idx="190">
                        <c:v>11.666666666666666</c:v>
                      </c:pt>
                      <c:pt idx="191">
                        <c:v>16.333333333333332</c:v>
                      </c:pt>
                      <c:pt idx="192">
                        <c:v>13.333333333333334</c:v>
                      </c:pt>
                      <c:pt idx="193">
                        <c:v>17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17</c:v>
                      </c:pt>
                      <c:pt idx="198">
                        <c:v>13.666666666666666</c:v>
                      </c:pt>
                      <c:pt idx="199">
                        <c:v>9.3333333333333339</c:v>
                      </c:pt>
                      <c:pt idx="200">
                        <c:v>13.666666666666666</c:v>
                      </c:pt>
                      <c:pt idx="201">
                        <c:v>14.666666666666666</c:v>
                      </c:pt>
                      <c:pt idx="202">
                        <c:v>15.333333333333334</c:v>
                      </c:pt>
                      <c:pt idx="203">
                        <c:v>13</c:v>
                      </c:pt>
                      <c:pt idx="204">
                        <c:v>13.666666666666666</c:v>
                      </c:pt>
                      <c:pt idx="205">
                        <c:v>12.333333333333334</c:v>
                      </c:pt>
                      <c:pt idx="206">
                        <c:v>13.666666666666666</c:v>
                      </c:pt>
                      <c:pt idx="207">
                        <c:v>15</c:v>
                      </c:pt>
                      <c:pt idx="208">
                        <c:v>10.666666666666666</c:v>
                      </c:pt>
                      <c:pt idx="209">
                        <c:v>16.666666666666668</c:v>
                      </c:pt>
                      <c:pt idx="210">
                        <c:v>14.666666666666666</c:v>
                      </c:pt>
                      <c:pt idx="211">
                        <c:v>13.666666666666666</c:v>
                      </c:pt>
                      <c:pt idx="212">
                        <c:v>18</c:v>
                      </c:pt>
                      <c:pt idx="213">
                        <c:v>15.666666666666666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13.333333333333334</c:v>
                      </c:pt>
                      <c:pt idx="217">
                        <c:v>9.6666666666666661</c:v>
                      </c:pt>
                      <c:pt idx="218">
                        <c:v>14</c:v>
                      </c:pt>
                      <c:pt idx="219">
                        <c:v>15.666666666666666</c:v>
                      </c:pt>
                      <c:pt idx="220">
                        <c:v>15</c:v>
                      </c:pt>
                      <c:pt idx="221">
                        <c:v>15.666666666666666</c:v>
                      </c:pt>
                      <c:pt idx="222">
                        <c:v>12</c:v>
                      </c:pt>
                      <c:pt idx="223">
                        <c:v>12.666666666666666</c:v>
                      </c:pt>
                      <c:pt idx="224">
                        <c:v>17.666666666666668</c:v>
                      </c:pt>
                      <c:pt idx="225">
                        <c:v>17</c:v>
                      </c:pt>
                      <c:pt idx="226">
                        <c:v>19.333333333333332</c:v>
                      </c:pt>
                      <c:pt idx="227">
                        <c:v>15</c:v>
                      </c:pt>
                      <c:pt idx="228">
                        <c:v>16.666666666666668</c:v>
                      </c:pt>
                      <c:pt idx="229">
                        <c:v>17</c:v>
                      </c:pt>
                      <c:pt idx="230">
                        <c:v>14.666666666666666</c:v>
                      </c:pt>
                      <c:pt idx="231">
                        <c:v>16.666666666666668</c:v>
                      </c:pt>
                      <c:pt idx="232">
                        <c:v>17</c:v>
                      </c:pt>
                      <c:pt idx="233">
                        <c:v>18.333333333333332</c:v>
                      </c:pt>
                      <c:pt idx="234">
                        <c:v>14</c:v>
                      </c:pt>
                      <c:pt idx="235">
                        <c:v>14.666666666666666</c:v>
                      </c:pt>
                      <c:pt idx="236">
                        <c:v>13.333333333333334</c:v>
                      </c:pt>
                      <c:pt idx="237">
                        <c:v>15</c:v>
                      </c:pt>
                      <c:pt idx="238">
                        <c:v>17.666666666666668</c:v>
                      </c:pt>
                      <c:pt idx="239">
                        <c:v>10.666666666666666</c:v>
                      </c:pt>
                      <c:pt idx="240">
                        <c:v>17</c:v>
                      </c:pt>
                      <c:pt idx="241">
                        <c:v>11.666666666666666</c:v>
                      </c:pt>
                      <c:pt idx="242">
                        <c:v>11.666666666666666</c:v>
                      </c:pt>
                      <c:pt idx="243">
                        <c:v>11</c:v>
                      </c:pt>
                      <c:pt idx="244">
                        <c:v>16</c:v>
                      </c:pt>
                      <c:pt idx="245">
                        <c:v>14</c:v>
                      </c:pt>
                      <c:pt idx="246">
                        <c:v>11.333333333333334</c:v>
                      </c:pt>
                      <c:pt idx="247">
                        <c:v>15</c:v>
                      </c:pt>
                      <c:pt idx="248">
                        <c:v>15</c:v>
                      </c:pt>
                      <c:pt idx="249">
                        <c:v>17.666666666666668</c:v>
                      </c:pt>
                      <c:pt idx="250">
                        <c:v>11</c:v>
                      </c:pt>
                      <c:pt idx="251">
                        <c:v>15</c:v>
                      </c:pt>
                      <c:pt idx="252">
                        <c:v>11.333333333333334</c:v>
                      </c:pt>
                      <c:pt idx="253">
                        <c:v>9.6666666666666661</c:v>
                      </c:pt>
                      <c:pt idx="254">
                        <c:v>9</c:v>
                      </c:pt>
                      <c:pt idx="255">
                        <c:v>17.666666666666668</c:v>
                      </c:pt>
                      <c:pt idx="256">
                        <c:v>13.333333333333334</c:v>
                      </c:pt>
                      <c:pt idx="257">
                        <c:v>11</c:v>
                      </c:pt>
                      <c:pt idx="258">
                        <c:v>11.666666666666666</c:v>
                      </c:pt>
                      <c:pt idx="259">
                        <c:v>15</c:v>
                      </c:pt>
                      <c:pt idx="260">
                        <c:v>15.333333333333334</c:v>
                      </c:pt>
                      <c:pt idx="261">
                        <c:v>12.333333333333334</c:v>
                      </c:pt>
                      <c:pt idx="262">
                        <c:v>12.333333333333334</c:v>
                      </c:pt>
                      <c:pt idx="263">
                        <c:v>12.666666666666666</c:v>
                      </c:pt>
                      <c:pt idx="264">
                        <c:v>12.666666666666666</c:v>
                      </c:pt>
                      <c:pt idx="265">
                        <c:v>11.333333333333334</c:v>
                      </c:pt>
                      <c:pt idx="266">
                        <c:v>9.3333333333333339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4A3-4AB6-8FF3-FD79D9AEFCA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3</c:v>
                      </c:pt>
                      <c:pt idx="1">
                        <c:v>-1.6666666666666679</c:v>
                      </c:pt>
                      <c:pt idx="2">
                        <c:v>0.33333333333333393</c:v>
                      </c:pt>
                      <c:pt idx="3">
                        <c:v>-5.3333333333333339</c:v>
                      </c:pt>
                      <c:pt idx="4">
                        <c:v>-1.6666666666666661</c:v>
                      </c:pt>
                      <c:pt idx="5">
                        <c:v>10</c:v>
                      </c:pt>
                      <c:pt idx="6">
                        <c:v>-6</c:v>
                      </c:pt>
                      <c:pt idx="7">
                        <c:v>3</c:v>
                      </c:pt>
                      <c:pt idx="8">
                        <c:v>-7</c:v>
                      </c:pt>
                      <c:pt idx="9">
                        <c:v>2.3333333333333339</c:v>
                      </c:pt>
                      <c:pt idx="10">
                        <c:v>-5.6666666666666661</c:v>
                      </c:pt>
                      <c:pt idx="11">
                        <c:v>1</c:v>
                      </c:pt>
                      <c:pt idx="12">
                        <c:v>-6.3333333333333321</c:v>
                      </c:pt>
                      <c:pt idx="13">
                        <c:v>2.3333333333333339</c:v>
                      </c:pt>
                      <c:pt idx="14">
                        <c:v>-4.3333333333333321</c:v>
                      </c:pt>
                      <c:pt idx="15">
                        <c:v>1.6666666666666661</c:v>
                      </c:pt>
                      <c:pt idx="16">
                        <c:v>0.66666666666666607</c:v>
                      </c:pt>
                      <c:pt idx="17">
                        <c:v>4.3333333333333339</c:v>
                      </c:pt>
                      <c:pt idx="18">
                        <c:v>-1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-2</c:v>
                      </c:pt>
                      <c:pt idx="22">
                        <c:v>5</c:v>
                      </c:pt>
                      <c:pt idx="23">
                        <c:v>-5</c:v>
                      </c:pt>
                      <c:pt idx="24">
                        <c:v>-4.6666666666666679</c:v>
                      </c:pt>
                      <c:pt idx="25">
                        <c:v>4.6666666666666679</c:v>
                      </c:pt>
                      <c:pt idx="26">
                        <c:v>-2</c:v>
                      </c:pt>
                      <c:pt idx="27">
                        <c:v>3.6666666666666661</c:v>
                      </c:pt>
                      <c:pt idx="28">
                        <c:v>1</c:v>
                      </c:pt>
                      <c:pt idx="29">
                        <c:v>-4</c:v>
                      </c:pt>
                      <c:pt idx="30">
                        <c:v>-4.3333333333333339</c:v>
                      </c:pt>
                      <c:pt idx="31">
                        <c:v>-2</c:v>
                      </c:pt>
                      <c:pt idx="32">
                        <c:v>-0.66666666666666607</c:v>
                      </c:pt>
                      <c:pt idx="33">
                        <c:v>1</c:v>
                      </c:pt>
                      <c:pt idx="34">
                        <c:v>-0.66666666666666607</c:v>
                      </c:pt>
                      <c:pt idx="35">
                        <c:v>-4</c:v>
                      </c:pt>
                      <c:pt idx="36">
                        <c:v>-1.6666666666666679</c:v>
                      </c:pt>
                      <c:pt idx="37">
                        <c:v>4.6666666666666661</c:v>
                      </c:pt>
                      <c:pt idx="38">
                        <c:v>2</c:v>
                      </c:pt>
                      <c:pt idx="39">
                        <c:v>0.33333333333333393</c:v>
                      </c:pt>
                      <c:pt idx="40">
                        <c:v>5.3333333333333339</c:v>
                      </c:pt>
                      <c:pt idx="41">
                        <c:v>-0.33333333333333393</c:v>
                      </c:pt>
                      <c:pt idx="42">
                        <c:v>-3.3333333333333321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2.3333333333333339</c:v>
                      </c:pt>
                      <c:pt idx="46">
                        <c:v>-4</c:v>
                      </c:pt>
                      <c:pt idx="47">
                        <c:v>9.6666666666666661</c:v>
                      </c:pt>
                      <c:pt idx="48">
                        <c:v>-4</c:v>
                      </c:pt>
                      <c:pt idx="49">
                        <c:v>-0.33333333333333393</c:v>
                      </c:pt>
                      <c:pt idx="50">
                        <c:v>-3</c:v>
                      </c:pt>
                      <c:pt idx="51">
                        <c:v>-0.33333333333333393</c:v>
                      </c:pt>
                      <c:pt idx="52">
                        <c:v>-3.3333333333333339</c:v>
                      </c:pt>
                      <c:pt idx="53">
                        <c:v>1.6666666666666661</c:v>
                      </c:pt>
                      <c:pt idx="54">
                        <c:v>8</c:v>
                      </c:pt>
                      <c:pt idx="55">
                        <c:v>4.6666666666666661</c:v>
                      </c:pt>
                      <c:pt idx="56">
                        <c:v>-0.66666666666666607</c:v>
                      </c:pt>
                      <c:pt idx="57">
                        <c:v>5</c:v>
                      </c:pt>
                      <c:pt idx="58">
                        <c:v>-5.6666666666666661</c:v>
                      </c:pt>
                      <c:pt idx="59">
                        <c:v>3</c:v>
                      </c:pt>
                      <c:pt idx="60">
                        <c:v>-3.3333333333333339</c:v>
                      </c:pt>
                      <c:pt idx="61">
                        <c:v>-1</c:v>
                      </c:pt>
                      <c:pt idx="62">
                        <c:v>1.6666666666666661</c:v>
                      </c:pt>
                      <c:pt idx="63">
                        <c:v>-11.333333333333334</c:v>
                      </c:pt>
                      <c:pt idx="64">
                        <c:v>2.6666666666666661</c:v>
                      </c:pt>
                      <c:pt idx="65">
                        <c:v>-4</c:v>
                      </c:pt>
                      <c:pt idx="66">
                        <c:v>-0.66666666666666607</c:v>
                      </c:pt>
                      <c:pt idx="67">
                        <c:v>-2.6666666666666661</c:v>
                      </c:pt>
                      <c:pt idx="68">
                        <c:v>0</c:v>
                      </c:pt>
                      <c:pt idx="69">
                        <c:v>9.6666666666666661</c:v>
                      </c:pt>
                      <c:pt idx="70">
                        <c:v>4</c:v>
                      </c:pt>
                      <c:pt idx="71">
                        <c:v>-2</c:v>
                      </c:pt>
                      <c:pt idx="72">
                        <c:v>-4.6666666666666661</c:v>
                      </c:pt>
                      <c:pt idx="73">
                        <c:v>-1.3333333333333339</c:v>
                      </c:pt>
                      <c:pt idx="74">
                        <c:v>1</c:v>
                      </c:pt>
                      <c:pt idx="75">
                        <c:v>-1.3333333333333339</c:v>
                      </c:pt>
                      <c:pt idx="76">
                        <c:v>0.66666666666666607</c:v>
                      </c:pt>
                      <c:pt idx="77">
                        <c:v>-1</c:v>
                      </c:pt>
                      <c:pt idx="78">
                        <c:v>3</c:v>
                      </c:pt>
                      <c:pt idx="79">
                        <c:v>5.6666666666666661</c:v>
                      </c:pt>
                      <c:pt idx="80">
                        <c:v>3</c:v>
                      </c:pt>
                      <c:pt idx="81">
                        <c:v>7.3333333333333339</c:v>
                      </c:pt>
                      <c:pt idx="82">
                        <c:v>0.33333333333333393</c:v>
                      </c:pt>
                      <c:pt idx="83">
                        <c:v>-2</c:v>
                      </c:pt>
                      <c:pt idx="84">
                        <c:v>2</c:v>
                      </c:pt>
                      <c:pt idx="85">
                        <c:v>-4.6666666666666661</c:v>
                      </c:pt>
                      <c:pt idx="86">
                        <c:v>-3.3333333333333339</c:v>
                      </c:pt>
                      <c:pt idx="87">
                        <c:v>0.66666666666666785</c:v>
                      </c:pt>
                      <c:pt idx="88">
                        <c:v>2.3333333333333339</c:v>
                      </c:pt>
                      <c:pt idx="89">
                        <c:v>1.3333333333333339</c:v>
                      </c:pt>
                      <c:pt idx="90">
                        <c:v>-5</c:v>
                      </c:pt>
                      <c:pt idx="91">
                        <c:v>-6</c:v>
                      </c:pt>
                      <c:pt idx="92">
                        <c:v>-1</c:v>
                      </c:pt>
                      <c:pt idx="93">
                        <c:v>-4</c:v>
                      </c:pt>
                      <c:pt idx="94">
                        <c:v>1</c:v>
                      </c:pt>
                      <c:pt idx="95">
                        <c:v>6.6666666666666661</c:v>
                      </c:pt>
                      <c:pt idx="96">
                        <c:v>-2.3333333333333339</c:v>
                      </c:pt>
                      <c:pt idx="97">
                        <c:v>-6</c:v>
                      </c:pt>
                      <c:pt idx="98">
                        <c:v>-4.3333333333333339</c:v>
                      </c:pt>
                      <c:pt idx="99">
                        <c:v>3.6666666666666661</c:v>
                      </c:pt>
                      <c:pt idx="100">
                        <c:v>-9.6666666666666661</c:v>
                      </c:pt>
                      <c:pt idx="101">
                        <c:v>-1</c:v>
                      </c:pt>
                      <c:pt idx="102">
                        <c:v>3.6666666666666661</c:v>
                      </c:pt>
                      <c:pt idx="103">
                        <c:v>2.3333333333333339</c:v>
                      </c:pt>
                      <c:pt idx="104">
                        <c:v>-1.3333333333333339</c:v>
                      </c:pt>
                      <c:pt idx="105">
                        <c:v>2</c:v>
                      </c:pt>
                      <c:pt idx="106">
                        <c:v>-1.6666666666666661</c:v>
                      </c:pt>
                      <c:pt idx="107">
                        <c:v>-2.3333333333333339</c:v>
                      </c:pt>
                      <c:pt idx="108">
                        <c:v>-3.3333333333333339</c:v>
                      </c:pt>
                      <c:pt idx="109">
                        <c:v>1.6666666666666661</c:v>
                      </c:pt>
                      <c:pt idx="110">
                        <c:v>-0.66666666666666607</c:v>
                      </c:pt>
                      <c:pt idx="111">
                        <c:v>-0.33333333333333393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-1.6666666666666661</c:v>
                      </c:pt>
                      <c:pt idx="115">
                        <c:v>-4.6666666666666661</c:v>
                      </c:pt>
                      <c:pt idx="116">
                        <c:v>-1.3333333333333339</c:v>
                      </c:pt>
                      <c:pt idx="117">
                        <c:v>0.66666666666666607</c:v>
                      </c:pt>
                      <c:pt idx="118">
                        <c:v>2</c:v>
                      </c:pt>
                      <c:pt idx="119">
                        <c:v>-8.3333333333333321</c:v>
                      </c:pt>
                      <c:pt idx="120">
                        <c:v>-6.3333333333333339</c:v>
                      </c:pt>
                      <c:pt idx="121">
                        <c:v>-10</c:v>
                      </c:pt>
                      <c:pt idx="122">
                        <c:v>-1.3333333333333339</c:v>
                      </c:pt>
                      <c:pt idx="123">
                        <c:v>3.3333333333333339</c:v>
                      </c:pt>
                      <c:pt idx="124">
                        <c:v>0.33333333333333393</c:v>
                      </c:pt>
                      <c:pt idx="125">
                        <c:v>1.6666666666666661</c:v>
                      </c:pt>
                      <c:pt idx="126">
                        <c:v>-8</c:v>
                      </c:pt>
                      <c:pt idx="127">
                        <c:v>-8.6666666666666679</c:v>
                      </c:pt>
                      <c:pt idx="128">
                        <c:v>0.33333333333333393</c:v>
                      </c:pt>
                      <c:pt idx="129">
                        <c:v>6.6666666666666661</c:v>
                      </c:pt>
                      <c:pt idx="130">
                        <c:v>-3</c:v>
                      </c:pt>
                      <c:pt idx="131">
                        <c:v>-0.66666666666666607</c:v>
                      </c:pt>
                      <c:pt idx="132">
                        <c:v>-2.6666666666666661</c:v>
                      </c:pt>
                      <c:pt idx="133">
                        <c:v>-2.6666666666666661</c:v>
                      </c:pt>
                      <c:pt idx="134">
                        <c:v>-2.6666666666666661</c:v>
                      </c:pt>
                      <c:pt idx="135">
                        <c:v>0</c:v>
                      </c:pt>
                      <c:pt idx="136">
                        <c:v>-4.6666666666666661</c:v>
                      </c:pt>
                      <c:pt idx="137">
                        <c:v>-3.3333333333333339</c:v>
                      </c:pt>
                      <c:pt idx="138">
                        <c:v>0.66666666666666607</c:v>
                      </c:pt>
                      <c:pt idx="139">
                        <c:v>1</c:v>
                      </c:pt>
                      <c:pt idx="140">
                        <c:v>-4.6666666666666679</c:v>
                      </c:pt>
                      <c:pt idx="141">
                        <c:v>-3.6666666666666679</c:v>
                      </c:pt>
                      <c:pt idx="142">
                        <c:v>-1.3333333333333339</c:v>
                      </c:pt>
                      <c:pt idx="143">
                        <c:v>-2.3333333333333339</c:v>
                      </c:pt>
                      <c:pt idx="144">
                        <c:v>-5.3333333333333321</c:v>
                      </c:pt>
                      <c:pt idx="145">
                        <c:v>0.66666666666666607</c:v>
                      </c:pt>
                      <c:pt idx="146">
                        <c:v>2.3333333333333339</c:v>
                      </c:pt>
                      <c:pt idx="147">
                        <c:v>-3</c:v>
                      </c:pt>
                      <c:pt idx="148">
                        <c:v>5.3333333333333339</c:v>
                      </c:pt>
                      <c:pt idx="149">
                        <c:v>2</c:v>
                      </c:pt>
                      <c:pt idx="150">
                        <c:v>0</c:v>
                      </c:pt>
                      <c:pt idx="151">
                        <c:v>-3</c:v>
                      </c:pt>
                      <c:pt idx="152">
                        <c:v>-5.6666666666666661</c:v>
                      </c:pt>
                      <c:pt idx="153">
                        <c:v>-1.6666666666666679</c:v>
                      </c:pt>
                      <c:pt idx="154">
                        <c:v>-3.6666666666666661</c:v>
                      </c:pt>
                      <c:pt idx="155">
                        <c:v>-0.33333333333333393</c:v>
                      </c:pt>
                      <c:pt idx="156">
                        <c:v>2</c:v>
                      </c:pt>
                      <c:pt idx="157">
                        <c:v>-5</c:v>
                      </c:pt>
                      <c:pt idx="158">
                        <c:v>6.6666666666666661</c:v>
                      </c:pt>
                      <c:pt idx="159">
                        <c:v>-3.6666666666666661</c:v>
                      </c:pt>
                      <c:pt idx="160">
                        <c:v>-1.6666666666666661</c:v>
                      </c:pt>
                      <c:pt idx="161">
                        <c:v>-3</c:v>
                      </c:pt>
                      <c:pt idx="162">
                        <c:v>6.6666666666666679</c:v>
                      </c:pt>
                      <c:pt idx="163">
                        <c:v>-1.6666666666666661</c:v>
                      </c:pt>
                      <c:pt idx="164">
                        <c:v>4.3333333333333339</c:v>
                      </c:pt>
                      <c:pt idx="165">
                        <c:v>8</c:v>
                      </c:pt>
                      <c:pt idx="166">
                        <c:v>-5.3333333333333339</c:v>
                      </c:pt>
                      <c:pt idx="167">
                        <c:v>0.33333333333333393</c:v>
                      </c:pt>
                      <c:pt idx="168">
                        <c:v>-4.3333333333333339</c:v>
                      </c:pt>
                      <c:pt idx="169">
                        <c:v>-11</c:v>
                      </c:pt>
                      <c:pt idx="170">
                        <c:v>3.3333333333333339</c:v>
                      </c:pt>
                      <c:pt idx="171">
                        <c:v>1.6666666666666661</c:v>
                      </c:pt>
                      <c:pt idx="172">
                        <c:v>-6.6666666666666661</c:v>
                      </c:pt>
                      <c:pt idx="173">
                        <c:v>1.6666666666666661</c:v>
                      </c:pt>
                      <c:pt idx="174">
                        <c:v>-3</c:v>
                      </c:pt>
                      <c:pt idx="175">
                        <c:v>7</c:v>
                      </c:pt>
                      <c:pt idx="176">
                        <c:v>-1</c:v>
                      </c:pt>
                      <c:pt idx="177">
                        <c:v>-1</c:v>
                      </c:pt>
                      <c:pt idx="178">
                        <c:v>-8.6666666666666679</c:v>
                      </c:pt>
                      <c:pt idx="179">
                        <c:v>1</c:v>
                      </c:pt>
                      <c:pt idx="180">
                        <c:v>-4</c:v>
                      </c:pt>
                      <c:pt idx="181">
                        <c:v>-0.33333333333333393</c:v>
                      </c:pt>
                      <c:pt idx="182">
                        <c:v>-2.6666666666666661</c:v>
                      </c:pt>
                      <c:pt idx="183">
                        <c:v>-3.3333333333333321</c:v>
                      </c:pt>
                      <c:pt idx="184">
                        <c:v>0.33333333333333393</c:v>
                      </c:pt>
                      <c:pt idx="185">
                        <c:v>-5.3333333333333339</c:v>
                      </c:pt>
                      <c:pt idx="186">
                        <c:v>-1</c:v>
                      </c:pt>
                      <c:pt idx="187">
                        <c:v>5.3333333333333339</c:v>
                      </c:pt>
                      <c:pt idx="188">
                        <c:v>7</c:v>
                      </c:pt>
                      <c:pt idx="189">
                        <c:v>8</c:v>
                      </c:pt>
                      <c:pt idx="190">
                        <c:v>5.3333333333333339</c:v>
                      </c:pt>
                      <c:pt idx="191">
                        <c:v>-6.3333333333333321</c:v>
                      </c:pt>
                      <c:pt idx="192">
                        <c:v>-3.3333333333333339</c:v>
                      </c:pt>
                      <c:pt idx="193">
                        <c:v>-10</c:v>
                      </c:pt>
                      <c:pt idx="194">
                        <c:v>-1</c:v>
                      </c:pt>
                      <c:pt idx="195">
                        <c:v>-4</c:v>
                      </c:pt>
                      <c:pt idx="196">
                        <c:v>2</c:v>
                      </c:pt>
                      <c:pt idx="197">
                        <c:v>0</c:v>
                      </c:pt>
                      <c:pt idx="198">
                        <c:v>-4.6666666666666661</c:v>
                      </c:pt>
                      <c:pt idx="199">
                        <c:v>0.66666666666666607</c:v>
                      </c:pt>
                      <c:pt idx="200">
                        <c:v>3.3333333333333339</c:v>
                      </c:pt>
                      <c:pt idx="201">
                        <c:v>5.3333333333333339</c:v>
                      </c:pt>
                      <c:pt idx="202">
                        <c:v>0.66666666666666607</c:v>
                      </c:pt>
                      <c:pt idx="203">
                        <c:v>4</c:v>
                      </c:pt>
                      <c:pt idx="204">
                        <c:v>-2.6666666666666661</c:v>
                      </c:pt>
                      <c:pt idx="205">
                        <c:v>0.66666666666666607</c:v>
                      </c:pt>
                      <c:pt idx="206">
                        <c:v>-2.6666666666666661</c:v>
                      </c:pt>
                      <c:pt idx="207">
                        <c:v>3</c:v>
                      </c:pt>
                      <c:pt idx="208">
                        <c:v>11.333333333333334</c:v>
                      </c:pt>
                      <c:pt idx="209">
                        <c:v>2.3333333333333321</c:v>
                      </c:pt>
                      <c:pt idx="210">
                        <c:v>-3.6666666666666661</c:v>
                      </c:pt>
                      <c:pt idx="211">
                        <c:v>13.333333333333334</c:v>
                      </c:pt>
                      <c:pt idx="212">
                        <c:v>1</c:v>
                      </c:pt>
                      <c:pt idx="213">
                        <c:v>2.3333333333333339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6.6666666666666661</c:v>
                      </c:pt>
                      <c:pt idx="217">
                        <c:v>7.3333333333333339</c:v>
                      </c:pt>
                      <c:pt idx="218">
                        <c:v>4</c:v>
                      </c:pt>
                      <c:pt idx="219">
                        <c:v>-0.66666666666666607</c:v>
                      </c:pt>
                      <c:pt idx="220">
                        <c:v>1</c:v>
                      </c:pt>
                      <c:pt idx="221">
                        <c:v>12.333333333333334</c:v>
                      </c:pt>
                      <c:pt idx="222">
                        <c:v>11</c:v>
                      </c:pt>
                      <c:pt idx="223">
                        <c:v>7.3333333333333339</c:v>
                      </c:pt>
                      <c:pt idx="224">
                        <c:v>5.3333333333333321</c:v>
                      </c:pt>
                      <c:pt idx="225">
                        <c:v>3</c:v>
                      </c:pt>
                      <c:pt idx="226">
                        <c:v>-1.3333333333333321</c:v>
                      </c:pt>
                      <c:pt idx="227">
                        <c:v>6</c:v>
                      </c:pt>
                      <c:pt idx="228">
                        <c:v>8.3333333333333321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9.3333333333333321</c:v>
                      </c:pt>
                      <c:pt idx="232">
                        <c:v>6</c:v>
                      </c:pt>
                      <c:pt idx="233">
                        <c:v>0.66666666666666785</c:v>
                      </c:pt>
                      <c:pt idx="234">
                        <c:v>12</c:v>
                      </c:pt>
                      <c:pt idx="235">
                        <c:v>12.333333333333334</c:v>
                      </c:pt>
                      <c:pt idx="236">
                        <c:v>2.6666666666666661</c:v>
                      </c:pt>
                      <c:pt idx="237">
                        <c:v>9</c:v>
                      </c:pt>
                      <c:pt idx="238">
                        <c:v>12.333333333333332</c:v>
                      </c:pt>
                      <c:pt idx="239">
                        <c:v>13.333333333333334</c:v>
                      </c:pt>
                      <c:pt idx="240">
                        <c:v>10</c:v>
                      </c:pt>
                      <c:pt idx="241">
                        <c:v>16.333333333333336</c:v>
                      </c:pt>
                      <c:pt idx="242">
                        <c:v>13.333333333333334</c:v>
                      </c:pt>
                      <c:pt idx="243">
                        <c:v>17</c:v>
                      </c:pt>
                      <c:pt idx="244">
                        <c:v>19</c:v>
                      </c:pt>
                      <c:pt idx="245">
                        <c:v>0</c:v>
                      </c:pt>
                      <c:pt idx="246">
                        <c:v>8.6666666666666661</c:v>
                      </c:pt>
                      <c:pt idx="247">
                        <c:v>7</c:v>
                      </c:pt>
                      <c:pt idx="248">
                        <c:v>16</c:v>
                      </c:pt>
                      <c:pt idx="249">
                        <c:v>15.333333333333332</c:v>
                      </c:pt>
                      <c:pt idx="250">
                        <c:v>15</c:v>
                      </c:pt>
                      <c:pt idx="251">
                        <c:v>7</c:v>
                      </c:pt>
                      <c:pt idx="252">
                        <c:v>11.666666666666666</c:v>
                      </c:pt>
                      <c:pt idx="253">
                        <c:v>17.333333333333336</c:v>
                      </c:pt>
                      <c:pt idx="254">
                        <c:v>5</c:v>
                      </c:pt>
                      <c:pt idx="255">
                        <c:v>7.3333333333333321</c:v>
                      </c:pt>
                      <c:pt idx="256">
                        <c:v>20.666666666666664</c:v>
                      </c:pt>
                      <c:pt idx="257">
                        <c:v>0</c:v>
                      </c:pt>
                      <c:pt idx="258">
                        <c:v>11.333333333333334</c:v>
                      </c:pt>
                      <c:pt idx="259">
                        <c:v>4</c:v>
                      </c:pt>
                      <c:pt idx="260">
                        <c:v>0.66666666666666607</c:v>
                      </c:pt>
                      <c:pt idx="261">
                        <c:v>11.666666666666666</c:v>
                      </c:pt>
                      <c:pt idx="262">
                        <c:v>9.6666666666666661</c:v>
                      </c:pt>
                      <c:pt idx="263">
                        <c:v>12.333333333333334</c:v>
                      </c:pt>
                      <c:pt idx="264">
                        <c:v>4.3333333333333339</c:v>
                      </c:pt>
                      <c:pt idx="265">
                        <c:v>-0.33333333333333393</c:v>
                      </c:pt>
                      <c:pt idx="266">
                        <c:v>9.6666666666666661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4A3-4AB6-8FF3-FD79D9AEFCA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  <c:pt idx="248">
                        <c:v>12.571428571428571</c:v>
                      </c:pt>
                      <c:pt idx="249">
                        <c:v>13.428571428571429</c:v>
                      </c:pt>
                      <c:pt idx="250">
                        <c:v>13.142857142857142</c:v>
                      </c:pt>
                      <c:pt idx="251">
                        <c:v>12.428571428571429</c:v>
                      </c:pt>
                      <c:pt idx="252">
                        <c:v>11.857142857142858</c:v>
                      </c:pt>
                      <c:pt idx="253">
                        <c:v>11.857142857142858</c:v>
                      </c:pt>
                      <c:pt idx="254">
                        <c:v>12</c:v>
                      </c:pt>
                      <c:pt idx="255">
                        <c:v>12.285714285714286</c:v>
                      </c:pt>
                      <c:pt idx="256">
                        <c:v>12</c:v>
                      </c:pt>
                      <c:pt idx="257">
                        <c:v>12.428571428571429</c:v>
                      </c:pt>
                      <c:pt idx="258">
                        <c:v>11.142857142857142</c:v>
                      </c:pt>
                      <c:pt idx="259">
                        <c:v>11.714285714285714</c:v>
                      </c:pt>
                      <c:pt idx="260">
                        <c:v>11.714285714285714</c:v>
                      </c:pt>
                      <c:pt idx="261">
                        <c:v>11.285714285714286</c:v>
                      </c:pt>
                      <c:pt idx="262">
                        <c:v>10.571428571428571</c:v>
                      </c:pt>
                      <c:pt idx="263">
                        <c:v>10.857142857142858</c:v>
                      </c:pt>
                      <c:pt idx="264">
                        <c:v>9.5714285714285712</c:v>
                      </c:pt>
                      <c:pt idx="265">
                        <c:v>10</c:v>
                      </c:pt>
                      <c:pt idx="266">
                        <c:v>9.1428571428571423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4A3-4AB6-8FF3-FD79D9AEFC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  <c:pt idx="248">
                        <c:v>14</c:v>
                      </c:pt>
                      <c:pt idx="249">
                        <c:v>14.714285714285714</c:v>
                      </c:pt>
                      <c:pt idx="250">
                        <c:v>13.571428571428571</c:v>
                      </c:pt>
                      <c:pt idx="251">
                        <c:v>13.714285714285714</c:v>
                      </c:pt>
                      <c:pt idx="252">
                        <c:v>13.571428571428571</c:v>
                      </c:pt>
                      <c:pt idx="253">
                        <c:v>13.142857142857142</c:v>
                      </c:pt>
                      <c:pt idx="254">
                        <c:v>12</c:v>
                      </c:pt>
                      <c:pt idx="255">
                        <c:v>11.857142857142858</c:v>
                      </c:pt>
                      <c:pt idx="256">
                        <c:v>10.142857142857142</c:v>
                      </c:pt>
                      <c:pt idx="257">
                        <c:v>10.142857142857142</c:v>
                      </c:pt>
                      <c:pt idx="258">
                        <c:v>10</c:v>
                      </c:pt>
                      <c:pt idx="259">
                        <c:v>11</c:v>
                      </c:pt>
                      <c:pt idx="260">
                        <c:v>10.714285714285714</c:v>
                      </c:pt>
                      <c:pt idx="261">
                        <c:v>12.571428571428571</c:v>
                      </c:pt>
                      <c:pt idx="262">
                        <c:v>13</c:v>
                      </c:pt>
                      <c:pt idx="263">
                        <c:v>13.714285714285714</c:v>
                      </c:pt>
                      <c:pt idx="264">
                        <c:v>14.714285714285714</c:v>
                      </c:pt>
                      <c:pt idx="265">
                        <c:v>15</c:v>
                      </c:pt>
                      <c:pt idx="266">
                        <c:v>14.857142857142858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4A3-4AB6-8FF3-FD79D9AEFCA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  <c:pt idx="248">
                        <c:v>13.714285714285714</c:v>
                      </c:pt>
                      <c:pt idx="249">
                        <c:v>14.714285714285714</c:v>
                      </c:pt>
                      <c:pt idx="250">
                        <c:v>16.142857142857142</c:v>
                      </c:pt>
                      <c:pt idx="251">
                        <c:v>16.285714285714285</c:v>
                      </c:pt>
                      <c:pt idx="252">
                        <c:v>15.857142857142858</c:v>
                      </c:pt>
                      <c:pt idx="253">
                        <c:v>15.571428571428571</c:v>
                      </c:pt>
                      <c:pt idx="254">
                        <c:v>14</c:v>
                      </c:pt>
                      <c:pt idx="255">
                        <c:v>15</c:v>
                      </c:pt>
                      <c:pt idx="256">
                        <c:v>15.142857142857142</c:v>
                      </c:pt>
                      <c:pt idx="257">
                        <c:v>14.714285714285714</c:v>
                      </c:pt>
                      <c:pt idx="258">
                        <c:v>14.714285714285714</c:v>
                      </c:pt>
                      <c:pt idx="259">
                        <c:v>14.714285714285714</c:v>
                      </c:pt>
                      <c:pt idx="260">
                        <c:v>17.428571428571427</c:v>
                      </c:pt>
                      <c:pt idx="261">
                        <c:v>17.428571428571427</c:v>
                      </c:pt>
                      <c:pt idx="262">
                        <c:v>15.428571428571429</c:v>
                      </c:pt>
                      <c:pt idx="263">
                        <c:v>14.142857142857142</c:v>
                      </c:pt>
                      <c:pt idx="264">
                        <c:v>15.142857142857142</c:v>
                      </c:pt>
                      <c:pt idx="265">
                        <c:v>14.285714285714286</c:v>
                      </c:pt>
                      <c:pt idx="266">
                        <c:v>12.857142857142858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4A3-4AB6-8FF3-FD79D9AEFCAA}"/>
                  </c:ext>
                </c:extLst>
              </c15:ser>
            </c15:filteredLineSeries>
          </c:ext>
        </c:extLst>
      </c:lineChart>
      <c:catAx>
        <c:axId val="144248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16319"/>
        <c:crosses val="autoZero"/>
        <c:auto val="1"/>
        <c:lblAlgn val="ctr"/>
        <c:lblOffset val="100"/>
        <c:noMultiLvlLbl val="0"/>
      </c:catAx>
      <c:valAx>
        <c:axId val="10899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48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3933485448742E-2"/>
          <c:y val="0.15582572634425715"/>
          <c:w val="0.93307343810821108"/>
          <c:h val="0.63051345842255502"/>
        </c:manualLayout>
      </c:layout>
      <c:lineChart>
        <c:grouping val="standard"/>
        <c:varyColors val="0"/>
        <c:ser>
          <c:idx val="6"/>
          <c:order val="6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Bursa!$H$2:$H$268</c:f>
              <c:numCache>
                <c:formatCode>General</c:formatCode>
                <c:ptCount val="267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  <c:pt idx="256">
                  <c:v>46.428571428571431</c:v>
                </c:pt>
                <c:pt idx="257">
                  <c:v>45.714285714285715</c:v>
                </c:pt>
                <c:pt idx="258">
                  <c:v>45.142857142857146</c:v>
                </c:pt>
                <c:pt idx="259">
                  <c:v>45.142857142857146</c:v>
                </c:pt>
                <c:pt idx="260">
                  <c:v>46.428571428571431</c:v>
                </c:pt>
                <c:pt idx="261">
                  <c:v>46.142857142857146</c:v>
                </c:pt>
                <c:pt idx="262">
                  <c:v>46.142857142857146</c:v>
                </c:pt>
                <c:pt idx="263">
                  <c:v>44.142857142857146</c:v>
                </c:pt>
                <c:pt idx="264">
                  <c:v>43.428571428571431</c:v>
                </c:pt>
                <c:pt idx="265">
                  <c:v>45.285714285714285</c:v>
                </c:pt>
                <c:pt idx="266">
                  <c:v>45.142857142857146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11-42BF-8AAF-06AAFC47E378}"/>
            </c:ext>
          </c:extLst>
        </c:ser>
        <c:ser>
          <c:idx val="10"/>
          <c:order val="10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Bursa!$L$2:$L$268</c:f>
              <c:numCache>
                <c:formatCode>General</c:formatCode>
                <c:ptCount val="267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  <c:pt idx="256">
                  <c:v>40.238095238095234</c:v>
                </c:pt>
                <c:pt idx="257">
                  <c:v>39.714285714285715</c:v>
                </c:pt>
                <c:pt idx="258">
                  <c:v>40.380952380952387</c:v>
                </c:pt>
                <c:pt idx="259">
                  <c:v>40.476190476190474</c:v>
                </c:pt>
                <c:pt idx="260">
                  <c:v>41.333333333333329</c:v>
                </c:pt>
                <c:pt idx="261">
                  <c:v>41.476190476190474</c:v>
                </c:pt>
                <c:pt idx="262">
                  <c:v>41.952380952380949</c:v>
                </c:pt>
                <c:pt idx="263">
                  <c:v>41.666666666666664</c:v>
                </c:pt>
                <c:pt idx="264">
                  <c:v>41.238095238095234</c:v>
                </c:pt>
                <c:pt idx="265">
                  <c:v>40.380952380952387</c:v>
                </c:pt>
                <c:pt idx="266">
                  <c:v>39.380952380952387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11-42BF-8AAF-06AAFC47E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687215"/>
        <c:axId val="1097671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  <c:pt idx="256">
                        <c:v>57</c:v>
                      </c:pt>
                      <c:pt idx="257">
                        <c:v>44</c:v>
                      </c:pt>
                      <c:pt idx="258">
                        <c:v>41</c:v>
                      </c:pt>
                      <c:pt idx="259">
                        <c:v>46</c:v>
                      </c:pt>
                      <c:pt idx="260">
                        <c:v>52</c:v>
                      </c:pt>
                      <c:pt idx="261">
                        <c:v>46</c:v>
                      </c:pt>
                      <c:pt idx="262">
                        <c:v>37</c:v>
                      </c:pt>
                      <c:pt idx="263">
                        <c:v>43</c:v>
                      </c:pt>
                      <c:pt idx="264">
                        <c:v>39</c:v>
                      </c:pt>
                      <c:pt idx="265">
                        <c:v>54</c:v>
                      </c:pt>
                      <c:pt idx="266">
                        <c:v>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11-42BF-8AAF-06AAFC47E37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  <c:pt idx="256">
                        <c:v>47</c:v>
                      </c:pt>
                      <c:pt idx="257">
                        <c:v>38</c:v>
                      </c:pt>
                      <c:pt idx="258">
                        <c:v>33</c:v>
                      </c:pt>
                      <c:pt idx="259">
                        <c:v>29</c:v>
                      </c:pt>
                      <c:pt idx="260">
                        <c:v>49</c:v>
                      </c:pt>
                      <c:pt idx="261">
                        <c:v>38</c:v>
                      </c:pt>
                      <c:pt idx="262">
                        <c:v>42</c:v>
                      </c:pt>
                      <c:pt idx="263">
                        <c:v>52</c:v>
                      </c:pt>
                      <c:pt idx="264">
                        <c:v>35</c:v>
                      </c:pt>
                      <c:pt idx="265">
                        <c:v>37</c:v>
                      </c:pt>
                      <c:pt idx="266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311-42BF-8AAF-06AAFC47E37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  <c:pt idx="256">
                        <c:v>32</c:v>
                      </c:pt>
                      <c:pt idx="257">
                        <c:v>32</c:v>
                      </c:pt>
                      <c:pt idx="258">
                        <c:v>55</c:v>
                      </c:pt>
                      <c:pt idx="259">
                        <c:v>47</c:v>
                      </c:pt>
                      <c:pt idx="260">
                        <c:v>44</c:v>
                      </c:pt>
                      <c:pt idx="261">
                        <c:v>37</c:v>
                      </c:pt>
                      <c:pt idx="262">
                        <c:v>38</c:v>
                      </c:pt>
                      <c:pt idx="263">
                        <c:v>27</c:v>
                      </c:pt>
                      <c:pt idx="264">
                        <c:v>28</c:v>
                      </c:pt>
                      <c:pt idx="265">
                        <c:v>40</c:v>
                      </c:pt>
                      <c:pt idx="266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311-42BF-8AAF-06AAFC47E3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  <c:pt idx="256">
                        <c:v>44</c:v>
                      </c:pt>
                      <c:pt idx="257">
                        <c:v>41</c:v>
                      </c:pt>
                      <c:pt idx="258">
                        <c:v>37</c:v>
                      </c:pt>
                      <c:pt idx="259">
                        <c:v>55</c:v>
                      </c:pt>
                      <c:pt idx="260">
                        <c:v>54</c:v>
                      </c:pt>
                      <c:pt idx="261">
                        <c:v>36</c:v>
                      </c:pt>
                      <c:pt idx="262">
                        <c:v>53</c:v>
                      </c:pt>
                      <c:pt idx="263">
                        <c:v>38</c:v>
                      </c:pt>
                      <c:pt idx="264">
                        <c:v>39</c:v>
                      </c:pt>
                      <c:pt idx="265">
                        <c:v>30</c:v>
                      </c:pt>
                      <c:pt idx="266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11-42BF-8AAF-06AAFC47E37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53.333333333333336</c:v>
                      </c:pt>
                      <c:pt idx="1">
                        <c:v>47</c:v>
                      </c:pt>
                      <c:pt idx="2">
                        <c:v>49.666666666666664</c:v>
                      </c:pt>
                      <c:pt idx="3">
                        <c:v>57.333333333333336</c:v>
                      </c:pt>
                      <c:pt idx="4">
                        <c:v>50.333333333333336</c:v>
                      </c:pt>
                      <c:pt idx="5">
                        <c:v>56.666666666666664</c:v>
                      </c:pt>
                      <c:pt idx="6">
                        <c:v>55.333333333333336</c:v>
                      </c:pt>
                      <c:pt idx="7">
                        <c:v>57.333333333333336</c:v>
                      </c:pt>
                      <c:pt idx="8">
                        <c:v>54.333333333333336</c:v>
                      </c:pt>
                      <c:pt idx="9">
                        <c:v>59</c:v>
                      </c:pt>
                      <c:pt idx="10">
                        <c:v>65</c:v>
                      </c:pt>
                      <c:pt idx="11">
                        <c:v>58.666666666666664</c:v>
                      </c:pt>
                      <c:pt idx="12">
                        <c:v>60</c:v>
                      </c:pt>
                      <c:pt idx="13">
                        <c:v>53.666666666666664</c:v>
                      </c:pt>
                      <c:pt idx="14">
                        <c:v>54.333333333333336</c:v>
                      </c:pt>
                      <c:pt idx="15">
                        <c:v>56</c:v>
                      </c:pt>
                      <c:pt idx="16">
                        <c:v>62</c:v>
                      </c:pt>
                      <c:pt idx="17">
                        <c:v>54</c:v>
                      </c:pt>
                      <c:pt idx="18">
                        <c:v>49.333333333333336</c:v>
                      </c:pt>
                      <c:pt idx="19">
                        <c:v>44</c:v>
                      </c:pt>
                      <c:pt idx="20">
                        <c:v>54.333333333333336</c:v>
                      </c:pt>
                      <c:pt idx="21">
                        <c:v>52.666666666666664</c:v>
                      </c:pt>
                      <c:pt idx="22">
                        <c:v>57.333333333333336</c:v>
                      </c:pt>
                      <c:pt idx="23">
                        <c:v>54.666666666666664</c:v>
                      </c:pt>
                      <c:pt idx="24">
                        <c:v>59.333333333333336</c:v>
                      </c:pt>
                      <c:pt idx="25">
                        <c:v>59</c:v>
                      </c:pt>
                      <c:pt idx="26">
                        <c:v>50.666666666666664</c:v>
                      </c:pt>
                      <c:pt idx="27">
                        <c:v>51.666666666666664</c:v>
                      </c:pt>
                      <c:pt idx="28">
                        <c:v>53</c:v>
                      </c:pt>
                      <c:pt idx="29">
                        <c:v>51.666666666666664</c:v>
                      </c:pt>
                      <c:pt idx="30">
                        <c:v>61.333333333333336</c:v>
                      </c:pt>
                      <c:pt idx="31">
                        <c:v>42.666666666666664</c:v>
                      </c:pt>
                      <c:pt idx="32">
                        <c:v>55</c:v>
                      </c:pt>
                      <c:pt idx="33">
                        <c:v>64.666666666666671</c:v>
                      </c:pt>
                      <c:pt idx="34">
                        <c:v>58.666666666666664</c:v>
                      </c:pt>
                      <c:pt idx="35">
                        <c:v>46.333333333333336</c:v>
                      </c:pt>
                      <c:pt idx="36">
                        <c:v>52.333333333333336</c:v>
                      </c:pt>
                      <c:pt idx="37">
                        <c:v>51</c:v>
                      </c:pt>
                      <c:pt idx="38">
                        <c:v>50.666666666666664</c:v>
                      </c:pt>
                      <c:pt idx="39">
                        <c:v>50.333333333333336</c:v>
                      </c:pt>
                      <c:pt idx="40">
                        <c:v>44.333333333333336</c:v>
                      </c:pt>
                      <c:pt idx="41">
                        <c:v>54.333333333333336</c:v>
                      </c:pt>
                      <c:pt idx="42">
                        <c:v>52.333333333333336</c:v>
                      </c:pt>
                      <c:pt idx="43">
                        <c:v>45</c:v>
                      </c:pt>
                      <c:pt idx="44">
                        <c:v>52</c:v>
                      </c:pt>
                      <c:pt idx="45">
                        <c:v>50.666666666666664</c:v>
                      </c:pt>
                      <c:pt idx="46">
                        <c:v>39</c:v>
                      </c:pt>
                      <c:pt idx="47">
                        <c:v>43</c:v>
                      </c:pt>
                      <c:pt idx="48">
                        <c:v>40</c:v>
                      </c:pt>
                      <c:pt idx="49">
                        <c:v>51.666666666666664</c:v>
                      </c:pt>
                      <c:pt idx="50">
                        <c:v>50</c:v>
                      </c:pt>
                      <c:pt idx="51">
                        <c:v>49.333333333333336</c:v>
                      </c:pt>
                      <c:pt idx="52">
                        <c:v>51</c:v>
                      </c:pt>
                      <c:pt idx="53">
                        <c:v>42.333333333333336</c:v>
                      </c:pt>
                      <c:pt idx="54">
                        <c:v>36</c:v>
                      </c:pt>
                      <c:pt idx="55">
                        <c:v>49.333333333333336</c:v>
                      </c:pt>
                      <c:pt idx="56">
                        <c:v>44.333333333333336</c:v>
                      </c:pt>
                      <c:pt idx="57">
                        <c:v>48.666666666666664</c:v>
                      </c:pt>
                      <c:pt idx="58">
                        <c:v>40.333333333333336</c:v>
                      </c:pt>
                      <c:pt idx="59">
                        <c:v>43.666666666666664</c:v>
                      </c:pt>
                      <c:pt idx="60">
                        <c:v>40.666666666666664</c:v>
                      </c:pt>
                      <c:pt idx="61">
                        <c:v>51.333333333333336</c:v>
                      </c:pt>
                      <c:pt idx="62">
                        <c:v>42</c:v>
                      </c:pt>
                      <c:pt idx="63">
                        <c:v>39.333333333333336</c:v>
                      </c:pt>
                      <c:pt idx="64">
                        <c:v>51</c:v>
                      </c:pt>
                      <c:pt idx="65">
                        <c:v>47</c:v>
                      </c:pt>
                      <c:pt idx="66">
                        <c:v>54</c:v>
                      </c:pt>
                      <c:pt idx="67">
                        <c:v>49.333333333333336</c:v>
                      </c:pt>
                      <c:pt idx="68">
                        <c:v>35</c:v>
                      </c:pt>
                      <c:pt idx="69">
                        <c:v>47.333333333333336</c:v>
                      </c:pt>
                      <c:pt idx="70">
                        <c:v>57</c:v>
                      </c:pt>
                      <c:pt idx="71">
                        <c:v>45</c:v>
                      </c:pt>
                      <c:pt idx="72">
                        <c:v>45.333333333333336</c:v>
                      </c:pt>
                      <c:pt idx="73">
                        <c:v>44</c:v>
                      </c:pt>
                      <c:pt idx="74">
                        <c:v>46</c:v>
                      </c:pt>
                      <c:pt idx="75">
                        <c:v>48.666666666666664</c:v>
                      </c:pt>
                      <c:pt idx="76">
                        <c:v>44.333333333333336</c:v>
                      </c:pt>
                      <c:pt idx="77">
                        <c:v>46.666666666666664</c:v>
                      </c:pt>
                      <c:pt idx="78">
                        <c:v>42.333333333333336</c:v>
                      </c:pt>
                      <c:pt idx="79">
                        <c:v>46.666666666666664</c:v>
                      </c:pt>
                      <c:pt idx="80">
                        <c:v>49.333333333333336</c:v>
                      </c:pt>
                      <c:pt idx="81">
                        <c:v>53</c:v>
                      </c:pt>
                      <c:pt idx="82">
                        <c:v>42.333333333333336</c:v>
                      </c:pt>
                      <c:pt idx="83">
                        <c:v>50.333333333333336</c:v>
                      </c:pt>
                      <c:pt idx="84">
                        <c:v>38.666666666666664</c:v>
                      </c:pt>
                      <c:pt idx="85">
                        <c:v>41.333333333333336</c:v>
                      </c:pt>
                      <c:pt idx="86">
                        <c:v>43</c:v>
                      </c:pt>
                      <c:pt idx="87">
                        <c:v>37.666666666666664</c:v>
                      </c:pt>
                      <c:pt idx="88">
                        <c:v>34</c:v>
                      </c:pt>
                      <c:pt idx="89">
                        <c:v>46.666666666666664</c:v>
                      </c:pt>
                      <c:pt idx="90">
                        <c:v>45.333333333333336</c:v>
                      </c:pt>
                      <c:pt idx="91">
                        <c:v>41</c:v>
                      </c:pt>
                      <c:pt idx="92">
                        <c:v>50.333333333333336</c:v>
                      </c:pt>
                      <c:pt idx="93">
                        <c:v>50.333333333333336</c:v>
                      </c:pt>
                      <c:pt idx="94">
                        <c:v>44</c:v>
                      </c:pt>
                      <c:pt idx="95">
                        <c:v>41.666666666666664</c:v>
                      </c:pt>
                      <c:pt idx="96">
                        <c:v>41.666666666666664</c:v>
                      </c:pt>
                      <c:pt idx="97">
                        <c:v>53</c:v>
                      </c:pt>
                      <c:pt idx="98">
                        <c:v>40.333333333333336</c:v>
                      </c:pt>
                      <c:pt idx="99">
                        <c:v>39.666666666666664</c:v>
                      </c:pt>
                      <c:pt idx="100">
                        <c:v>39.666666666666664</c:v>
                      </c:pt>
                      <c:pt idx="101">
                        <c:v>46.666666666666664</c:v>
                      </c:pt>
                      <c:pt idx="102">
                        <c:v>48.666666666666664</c:v>
                      </c:pt>
                      <c:pt idx="103">
                        <c:v>38.333333333333336</c:v>
                      </c:pt>
                      <c:pt idx="104">
                        <c:v>44.666666666666664</c:v>
                      </c:pt>
                      <c:pt idx="105">
                        <c:v>47.666666666666664</c:v>
                      </c:pt>
                      <c:pt idx="106">
                        <c:v>47</c:v>
                      </c:pt>
                      <c:pt idx="107">
                        <c:v>49</c:v>
                      </c:pt>
                      <c:pt idx="108">
                        <c:v>38.333333333333336</c:v>
                      </c:pt>
                      <c:pt idx="109">
                        <c:v>44</c:v>
                      </c:pt>
                      <c:pt idx="110">
                        <c:v>40.666666666666664</c:v>
                      </c:pt>
                      <c:pt idx="111">
                        <c:v>42.333333333333336</c:v>
                      </c:pt>
                      <c:pt idx="112">
                        <c:v>44</c:v>
                      </c:pt>
                      <c:pt idx="113">
                        <c:v>50.333333333333336</c:v>
                      </c:pt>
                      <c:pt idx="114">
                        <c:v>54.666666666666664</c:v>
                      </c:pt>
                      <c:pt idx="115">
                        <c:v>37.333333333333336</c:v>
                      </c:pt>
                      <c:pt idx="116">
                        <c:v>46</c:v>
                      </c:pt>
                      <c:pt idx="117">
                        <c:v>44.666666666666664</c:v>
                      </c:pt>
                      <c:pt idx="118">
                        <c:v>44</c:v>
                      </c:pt>
                      <c:pt idx="119">
                        <c:v>43.666666666666664</c:v>
                      </c:pt>
                      <c:pt idx="120">
                        <c:v>39</c:v>
                      </c:pt>
                      <c:pt idx="121">
                        <c:v>41.666666666666664</c:v>
                      </c:pt>
                      <c:pt idx="122">
                        <c:v>45.333333333333336</c:v>
                      </c:pt>
                      <c:pt idx="123">
                        <c:v>38.333333333333336</c:v>
                      </c:pt>
                      <c:pt idx="124">
                        <c:v>47.333333333333336</c:v>
                      </c:pt>
                      <c:pt idx="125">
                        <c:v>41</c:v>
                      </c:pt>
                      <c:pt idx="126">
                        <c:v>39.333333333333336</c:v>
                      </c:pt>
                      <c:pt idx="127">
                        <c:v>43</c:v>
                      </c:pt>
                      <c:pt idx="128">
                        <c:v>40.666666666666664</c:v>
                      </c:pt>
                      <c:pt idx="129">
                        <c:v>47</c:v>
                      </c:pt>
                      <c:pt idx="130">
                        <c:v>42.333333333333336</c:v>
                      </c:pt>
                      <c:pt idx="131">
                        <c:v>37.666666666666664</c:v>
                      </c:pt>
                      <c:pt idx="132">
                        <c:v>39.333333333333336</c:v>
                      </c:pt>
                      <c:pt idx="133">
                        <c:v>52.333333333333336</c:v>
                      </c:pt>
                      <c:pt idx="134">
                        <c:v>41</c:v>
                      </c:pt>
                      <c:pt idx="135">
                        <c:v>42.333333333333336</c:v>
                      </c:pt>
                      <c:pt idx="136">
                        <c:v>51</c:v>
                      </c:pt>
                      <c:pt idx="137">
                        <c:v>42.333333333333336</c:v>
                      </c:pt>
                      <c:pt idx="138">
                        <c:v>40.333333333333336</c:v>
                      </c:pt>
                      <c:pt idx="139">
                        <c:v>48.333333333333336</c:v>
                      </c:pt>
                      <c:pt idx="140">
                        <c:v>39.333333333333336</c:v>
                      </c:pt>
                      <c:pt idx="141">
                        <c:v>44.666666666666664</c:v>
                      </c:pt>
                      <c:pt idx="142">
                        <c:v>38.333333333333336</c:v>
                      </c:pt>
                      <c:pt idx="143">
                        <c:v>41</c:v>
                      </c:pt>
                      <c:pt idx="144">
                        <c:v>43</c:v>
                      </c:pt>
                      <c:pt idx="145">
                        <c:v>44</c:v>
                      </c:pt>
                      <c:pt idx="146">
                        <c:v>48.333333333333336</c:v>
                      </c:pt>
                      <c:pt idx="147">
                        <c:v>44.666666666666664</c:v>
                      </c:pt>
                      <c:pt idx="148">
                        <c:v>41.666666666666664</c:v>
                      </c:pt>
                      <c:pt idx="149">
                        <c:v>39</c:v>
                      </c:pt>
                      <c:pt idx="150">
                        <c:v>41.666666666666664</c:v>
                      </c:pt>
                      <c:pt idx="151">
                        <c:v>34.666666666666664</c:v>
                      </c:pt>
                      <c:pt idx="152">
                        <c:v>45.333333333333336</c:v>
                      </c:pt>
                      <c:pt idx="153">
                        <c:v>38.333333333333336</c:v>
                      </c:pt>
                      <c:pt idx="154">
                        <c:v>38.666666666666664</c:v>
                      </c:pt>
                      <c:pt idx="155">
                        <c:v>39.333333333333336</c:v>
                      </c:pt>
                      <c:pt idx="156">
                        <c:v>39</c:v>
                      </c:pt>
                      <c:pt idx="157">
                        <c:v>47.333333333333336</c:v>
                      </c:pt>
                      <c:pt idx="158">
                        <c:v>41.333333333333336</c:v>
                      </c:pt>
                      <c:pt idx="159">
                        <c:v>39.666666666666664</c:v>
                      </c:pt>
                      <c:pt idx="160">
                        <c:v>39.333333333333336</c:v>
                      </c:pt>
                      <c:pt idx="161">
                        <c:v>32.666666666666664</c:v>
                      </c:pt>
                      <c:pt idx="162">
                        <c:v>37</c:v>
                      </c:pt>
                      <c:pt idx="163">
                        <c:v>40.666666666666664</c:v>
                      </c:pt>
                      <c:pt idx="164">
                        <c:v>38</c:v>
                      </c:pt>
                      <c:pt idx="165">
                        <c:v>37</c:v>
                      </c:pt>
                      <c:pt idx="166">
                        <c:v>40.333333333333336</c:v>
                      </c:pt>
                      <c:pt idx="167">
                        <c:v>45.333333333333336</c:v>
                      </c:pt>
                      <c:pt idx="168">
                        <c:v>39.666666666666664</c:v>
                      </c:pt>
                      <c:pt idx="169">
                        <c:v>39.333333333333336</c:v>
                      </c:pt>
                      <c:pt idx="170">
                        <c:v>39.666666666666664</c:v>
                      </c:pt>
                      <c:pt idx="171">
                        <c:v>40</c:v>
                      </c:pt>
                      <c:pt idx="172">
                        <c:v>36.666666666666664</c:v>
                      </c:pt>
                      <c:pt idx="173">
                        <c:v>40.333333333333336</c:v>
                      </c:pt>
                      <c:pt idx="174">
                        <c:v>35</c:v>
                      </c:pt>
                      <c:pt idx="175">
                        <c:v>49.666666666666664</c:v>
                      </c:pt>
                      <c:pt idx="176">
                        <c:v>38.333333333333336</c:v>
                      </c:pt>
                      <c:pt idx="177">
                        <c:v>41.333333333333336</c:v>
                      </c:pt>
                      <c:pt idx="178">
                        <c:v>42.333333333333336</c:v>
                      </c:pt>
                      <c:pt idx="179">
                        <c:v>40</c:v>
                      </c:pt>
                      <c:pt idx="180">
                        <c:v>42.666666666666664</c:v>
                      </c:pt>
                      <c:pt idx="181">
                        <c:v>51.333333333333336</c:v>
                      </c:pt>
                      <c:pt idx="182">
                        <c:v>50</c:v>
                      </c:pt>
                      <c:pt idx="183">
                        <c:v>44</c:v>
                      </c:pt>
                      <c:pt idx="184">
                        <c:v>45.666666666666664</c:v>
                      </c:pt>
                      <c:pt idx="185">
                        <c:v>44.666666666666664</c:v>
                      </c:pt>
                      <c:pt idx="186">
                        <c:v>38</c:v>
                      </c:pt>
                      <c:pt idx="187">
                        <c:v>46.333333333333336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42.333333333333336</c:v>
                      </c:pt>
                      <c:pt idx="191">
                        <c:v>46</c:v>
                      </c:pt>
                      <c:pt idx="192">
                        <c:v>37.333333333333336</c:v>
                      </c:pt>
                      <c:pt idx="193">
                        <c:v>36</c:v>
                      </c:pt>
                      <c:pt idx="194">
                        <c:v>40.333333333333336</c:v>
                      </c:pt>
                      <c:pt idx="195">
                        <c:v>37.333333333333336</c:v>
                      </c:pt>
                      <c:pt idx="196">
                        <c:v>34.666666666666664</c:v>
                      </c:pt>
                      <c:pt idx="197">
                        <c:v>42.666666666666664</c:v>
                      </c:pt>
                      <c:pt idx="198">
                        <c:v>36</c:v>
                      </c:pt>
                      <c:pt idx="199">
                        <c:v>37.666666666666664</c:v>
                      </c:pt>
                      <c:pt idx="200">
                        <c:v>40.666666666666664</c:v>
                      </c:pt>
                      <c:pt idx="201">
                        <c:v>39</c:v>
                      </c:pt>
                      <c:pt idx="202">
                        <c:v>39.333333333333336</c:v>
                      </c:pt>
                      <c:pt idx="203">
                        <c:v>37.333333333333336</c:v>
                      </c:pt>
                      <c:pt idx="204">
                        <c:v>36</c:v>
                      </c:pt>
                      <c:pt idx="205">
                        <c:v>38.666666666666664</c:v>
                      </c:pt>
                      <c:pt idx="206">
                        <c:v>44.666666666666664</c:v>
                      </c:pt>
                      <c:pt idx="207">
                        <c:v>35.666666666666664</c:v>
                      </c:pt>
                      <c:pt idx="208">
                        <c:v>38.333333333333336</c:v>
                      </c:pt>
                      <c:pt idx="209">
                        <c:v>41</c:v>
                      </c:pt>
                      <c:pt idx="210">
                        <c:v>41.666666666666664</c:v>
                      </c:pt>
                      <c:pt idx="211">
                        <c:v>43.666666666666664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43.333333333333336</c:v>
                      </c:pt>
                      <c:pt idx="215">
                        <c:v>43.333333333333336</c:v>
                      </c:pt>
                      <c:pt idx="216">
                        <c:v>37.333333333333336</c:v>
                      </c:pt>
                      <c:pt idx="217">
                        <c:v>39</c:v>
                      </c:pt>
                      <c:pt idx="218">
                        <c:v>36.333333333333336</c:v>
                      </c:pt>
                      <c:pt idx="219">
                        <c:v>52.666666666666664</c:v>
                      </c:pt>
                      <c:pt idx="220">
                        <c:v>38.333333333333336</c:v>
                      </c:pt>
                      <c:pt idx="221">
                        <c:v>37.333333333333336</c:v>
                      </c:pt>
                      <c:pt idx="222">
                        <c:v>41.666666666666664</c:v>
                      </c:pt>
                      <c:pt idx="223">
                        <c:v>38.666666666666664</c:v>
                      </c:pt>
                      <c:pt idx="224">
                        <c:v>42</c:v>
                      </c:pt>
                      <c:pt idx="225">
                        <c:v>44.666666666666664</c:v>
                      </c:pt>
                      <c:pt idx="226">
                        <c:v>41</c:v>
                      </c:pt>
                      <c:pt idx="227">
                        <c:v>44.333333333333336</c:v>
                      </c:pt>
                      <c:pt idx="228">
                        <c:v>38</c:v>
                      </c:pt>
                      <c:pt idx="229">
                        <c:v>36</c:v>
                      </c:pt>
                      <c:pt idx="230">
                        <c:v>40.333333333333336</c:v>
                      </c:pt>
                      <c:pt idx="231">
                        <c:v>41.333333333333336</c:v>
                      </c:pt>
                      <c:pt idx="232">
                        <c:v>35</c:v>
                      </c:pt>
                      <c:pt idx="233">
                        <c:v>44.666666666666664</c:v>
                      </c:pt>
                      <c:pt idx="234">
                        <c:v>36.666666666666664</c:v>
                      </c:pt>
                      <c:pt idx="235">
                        <c:v>38.333333333333336</c:v>
                      </c:pt>
                      <c:pt idx="236">
                        <c:v>35.333333333333336</c:v>
                      </c:pt>
                      <c:pt idx="237">
                        <c:v>27.666666666666668</c:v>
                      </c:pt>
                      <c:pt idx="238">
                        <c:v>37.333333333333336</c:v>
                      </c:pt>
                      <c:pt idx="239">
                        <c:v>42.333333333333336</c:v>
                      </c:pt>
                      <c:pt idx="240">
                        <c:v>37.666666666666664</c:v>
                      </c:pt>
                      <c:pt idx="241">
                        <c:v>35</c:v>
                      </c:pt>
                      <c:pt idx="242">
                        <c:v>41</c:v>
                      </c:pt>
                      <c:pt idx="243">
                        <c:v>42</c:v>
                      </c:pt>
                      <c:pt idx="244">
                        <c:v>39</c:v>
                      </c:pt>
                      <c:pt idx="245">
                        <c:v>39.666666666666664</c:v>
                      </c:pt>
                      <c:pt idx="246">
                        <c:v>49.666666666666664</c:v>
                      </c:pt>
                      <c:pt idx="247">
                        <c:v>36.333333333333336</c:v>
                      </c:pt>
                      <c:pt idx="248">
                        <c:v>38.666666666666664</c:v>
                      </c:pt>
                      <c:pt idx="249">
                        <c:v>42</c:v>
                      </c:pt>
                      <c:pt idx="250">
                        <c:v>40.666666666666664</c:v>
                      </c:pt>
                      <c:pt idx="251">
                        <c:v>37</c:v>
                      </c:pt>
                      <c:pt idx="252">
                        <c:v>43</c:v>
                      </c:pt>
                      <c:pt idx="253">
                        <c:v>43</c:v>
                      </c:pt>
                      <c:pt idx="254">
                        <c:v>36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37</c:v>
                      </c:pt>
                      <c:pt idx="258">
                        <c:v>41.666666666666664</c:v>
                      </c:pt>
                      <c:pt idx="259">
                        <c:v>43.666666666666664</c:v>
                      </c:pt>
                      <c:pt idx="260">
                        <c:v>49</c:v>
                      </c:pt>
                      <c:pt idx="261">
                        <c:v>37</c:v>
                      </c:pt>
                      <c:pt idx="262">
                        <c:v>44.333333333333336</c:v>
                      </c:pt>
                      <c:pt idx="263">
                        <c:v>39</c:v>
                      </c:pt>
                      <c:pt idx="264">
                        <c:v>34</c:v>
                      </c:pt>
                      <c:pt idx="265">
                        <c:v>35.666666666666664</c:v>
                      </c:pt>
                      <c:pt idx="266">
                        <c:v>36.666666666666664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311-42BF-8AAF-06AAFC47E37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-7.3333333333333357</c:v>
                      </c:pt>
                      <c:pt idx="1">
                        <c:v>5</c:v>
                      </c:pt>
                      <c:pt idx="2">
                        <c:v>-5.6666666666666643</c:v>
                      </c:pt>
                      <c:pt idx="3">
                        <c:v>-15.333333333333336</c:v>
                      </c:pt>
                      <c:pt idx="4">
                        <c:v>2.6666666666666643</c:v>
                      </c:pt>
                      <c:pt idx="5">
                        <c:v>-10.666666666666664</c:v>
                      </c:pt>
                      <c:pt idx="6">
                        <c:v>-20.333333333333336</c:v>
                      </c:pt>
                      <c:pt idx="7">
                        <c:v>-19.333333333333336</c:v>
                      </c:pt>
                      <c:pt idx="8">
                        <c:v>-10.333333333333336</c:v>
                      </c:pt>
                      <c:pt idx="9">
                        <c:v>0</c:v>
                      </c:pt>
                      <c:pt idx="10">
                        <c:v>-20</c:v>
                      </c:pt>
                      <c:pt idx="11">
                        <c:v>-5.6666666666666643</c:v>
                      </c:pt>
                      <c:pt idx="12">
                        <c:v>-12</c:v>
                      </c:pt>
                      <c:pt idx="13">
                        <c:v>1.3333333333333357</c:v>
                      </c:pt>
                      <c:pt idx="14">
                        <c:v>-4.3333333333333357</c:v>
                      </c:pt>
                      <c:pt idx="15">
                        <c:v>15</c:v>
                      </c:pt>
                      <c:pt idx="16">
                        <c:v>-12</c:v>
                      </c:pt>
                      <c:pt idx="17">
                        <c:v>-2</c:v>
                      </c:pt>
                      <c:pt idx="18">
                        <c:v>-0.3333333333333357</c:v>
                      </c:pt>
                      <c:pt idx="19">
                        <c:v>16</c:v>
                      </c:pt>
                      <c:pt idx="20">
                        <c:v>-6.3333333333333357</c:v>
                      </c:pt>
                      <c:pt idx="21">
                        <c:v>-3.6666666666666643</c:v>
                      </c:pt>
                      <c:pt idx="22">
                        <c:v>3.6666666666666643</c:v>
                      </c:pt>
                      <c:pt idx="23">
                        <c:v>0.3333333333333357</c:v>
                      </c:pt>
                      <c:pt idx="24">
                        <c:v>-7.3333333333333357</c:v>
                      </c:pt>
                      <c:pt idx="25">
                        <c:v>-3</c:v>
                      </c:pt>
                      <c:pt idx="26">
                        <c:v>12.333333333333336</c:v>
                      </c:pt>
                      <c:pt idx="27">
                        <c:v>8.3333333333333357</c:v>
                      </c:pt>
                      <c:pt idx="28">
                        <c:v>-2</c:v>
                      </c:pt>
                      <c:pt idx="29">
                        <c:v>-8.6666666666666643</c:v>
                      </c:pt>
                      <c:pt idx="30">
                        <c:v>-27.333333333333336</c:v>
                      </c:pt>
                      <c:pt idx="31">
                        <c:v>5.3333333333333357</c:v>
                      </c:pt>
                      <c:pt idx="32">
                        <c:v>-11</c:v>
                      </c:pt>
                      <c:pt idx="33">
                        <c:v>13.333333333333329</c:v>
                      </c:pt>
                      <c:pt idx="34">
                        <c:v>-1.6666666666666643</c:v>
                      </c:pt>
                      <c:pt idx="35">
                        <c:v>2.6666666666666643</c:v>
                      </c:pt>
                      <c:pt idx="36">
                        <c:v>-2.3333333333333357</c:v>
                      </c:pt>
                      <c:pt idx="37">
                        <c:v>9</c:v>
                      </c:pt>
                      <c:pt idx="38">
                        <c:v>-19.666666666666664</c:v>
                      </c:pt>
                      <c:pt idx="39">
                        <c:v>-9.3333333333333357</c:v>
                      </c:pt>
                      <c:pt idx="40">
                        <c:v>12.666666666666664</c:v>
                      </c:pt>
                      <c:pt idx="41">
                        <c:v>2.6666666666666643</c:v>
                      </c:pt>
                      <c:pt idx="42">
                        <c:v>-7.3333333333333357</c:v>
                      </c:pt>
                      <c:pt idx="43">
                        <c:v>-3</c:v>
                      </c:pt>
                      <c:pt idx="44">
                        <c:v>-1</c:v>
                      </c:pt>
                      <c:pt idx="45">
                        <c:v>-7.6666666666666643</c:v>
                      </c:pt>
                      <c:pt idx="46">
                        <c:v>9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6.3333333333333357</c:v>
                      </c:pt>
                      <c:pt idx="50">
                        <c:v>1</c:v>
                      </c:pt>
                      <c:pt idx="51">
                        <c:v>-5.3333333333333357</c:v>
                      </c:pt>
                      <c:pt idx="52">
                        <c:v>-12</c:v>
                      </c:pt>
                      <c:pt idx="53">
                        <c:v>5.6666666666666643</c:v>
                      </c:pt>
                      <c:pt idx="54">
                        <c:v>16</c:v>
                      </c:pt>
                      <c:pt idx="55">
                        <c:v>-7.3333333333333357</c:v>
                      </c:pt>
                      <c:pt idx="56">
                        <c:v>13.666666666666664</c:v>
                      </c:pt>
                      <c:pt idx="57">
                        <c:v>1.3333333333333357</c:v>
                      </c:pt>
                      <c:pt idx="58">
                        <c:v>10.666666666666664</c:v>
                      </c:pt>
                      <c:pt idx="59">
                        <c:v>-11.666666666666664</c:v>
                      </c:pt>
                      <c:pt idx="60">
                        <c:v>12.333333333333336</c:v>
                      </c:pt>
                      <c:pt idx="61">
                        <c:v>-2.3333333333333357</c:v>
                      </c:pt>
                      <c:pt idx="62">
                        <c:v>24</c:v>
                      </c:pt>
                      <c:pt idx="63">
                        <c:v>7.6666666666666643</c:v>
                      </c:pt>
                      <c:pt idx="64">
                        <c:v>-1</c:v>
                      </c:pt>
                      <c:pt idx="65">
                        <c:v>-3</c:v>
                      </c:pt>
                      <c:pt idx="66">
                        <c:v>-8</c:v>
                      </c:pt>
                      <c:pt idx="67">
                        <c:v>-3.3333333333333357</c:v>
                      </c:pt>
                      <c:pt idx="68">
                        <c:v>10</c:v>
                      </c:pt>
                      <c:pt idx="69">
                        <c:v>1.6666666666666643</c:v>
                      </c:pt>
                      <c:pt idx="70">
                        <c:v>-7</c:v>
                      </c:pt>
                      <c:pt idx="71">
                        <c:v>4</c:v>
                      </c:pt>
                      <c:pt idx="72">
                        <c:v>-2.3333333333333357</c:v>
                      </c:pt>
                      <c:pt idx="73">
                        <c:v>2</c:v>
                      </c:pt>
                      <c:pt idx="74">
                        <c:v>12</c:v>
                      </c:pt>
                      <c:pt idx="75">
                        <c:v>9.3333333333333357</c:v>
                      </c:pt>
                      <c:pt idx="76">
                        <c:v>-4.3333333333333357</c:v>
                      </c:pt>
                      <c:pt idx="77">
                        <c:v>6.3333333333333357</c:v>
                      </c:pt>
                      <c:pt idx="78">
                        <c:v>13.666666666666664</c:v>
                      </c:pt>
                      <c:pt idx="79">
                        <c:v>16.333333333333336</c:v>
                      </c:pt>
                      <c:pt idx="80">
                        <c:v>4.6666666666666643</c:v>
                      </c:pt>
                      <c:pt idx="81">
                        <c:v>-5</c:v>
                      </c:pt>
                      <c:pt idx="82">
                        <c:v>-4.3333333333333357</c:v>
                      </c:pt>
                      <c:pt idx="83">
                        <c:v>-13.333333333333336</c:v>
                      </c:pt>
                      <c:pt idx="84">
                        <c:v>21.333333333333336</c:v>
                      </c:pt>
                      <c:pt idx="85">
                        <c:v>-3.3333333333333357</c:v>
                      </c:pt>
                      <c:pt idx="86">
                        <c:v>13</c:v>
                      </c:pt>
                      <c:pt idx="87">
                        <c:v>7.3333333333333357</c:v>
                      </c:pt>
                      <c:pt idx="88">
                        <c:v>27</c:v>
                      </c:pt>
                      <c:pt idx="89">
                        <c:v>9.3333333333333357</c:v>
                      </c:pt>
                      <c:pt idx="90">
                        <c:v>9.6666666666666643</c:v>
                      </c:pt>
                      <c:pt idx="91">
                        <c:v>10</c:v>
                      </c:pt>
                      <c:pt idx="92">
                        <c:v>-0.3333333333333357</c:v>
                      </c:pt>
                      <c:pt idx="93">
                        <c:v>2.6666666666666643</c:v>
                      </c:pt>
                      <c:pt idx="94">
                        <c:v>0</c:v>
                      </c:pt>
                      <c:pt idx="95">
                        <c:v>11.333333333333336</c:v>
                      </c:pt>
                      <c:pt idx="96">
                        <c:v>17.333333333333336</c:v>
                      </c:pt>
                      <c:pt idx="97">
                        <c:v>-13</c:v>
                      </c:pt>
                      <c:pt idx="98">
                        <c:v>6.6666666666666643</c:v>
                      </c:pt>
                      <c:pt idx="99">
                        <c:v>11.333333333333336</c:v>
                      </c:pt>
                      <c:pt idx="100">
                        <c:v>16.333333333333336</c:v>
                      </c:pt>
                      <c:pt idx="101">
                        <c:v>8.3333333333333357</c:v>
                      </c:pt>
                      <c:pt idx="102">
                        <c:v>11.333333333333336</c:v>
                      </c:pt>
                      <c:pt idx="103">
                        <c:v>3.6666666666666643</c:v>
                      </c:pt>
                      <c:pt idx="104">
                        <c:v>15.333333333333336</c:v>
                      </c:pt>
                      <c:pt idx="105">
                        <c:v>3.3333333333333357</c:v>
                      </c:pt>
                      <c:pt idx="106">
                        <c:v>-1</c:v>
                      </c:pt>
                      <c:pt idx="107">
                        <c:v>-9</c:v>
                      </c:pt>
                      <c:pt idx="108">
                        <c:v>17.666666666666664</c:v>
                      </c:pt>
                      <c:pt idx="109">
                        <c:v>-7</c:v>
                      </c:pt>
                      <c:pt idx="110">
                        <c:v>-1.6666666666666643</c:v>
                      </c:pt>
                      <c:pt idx="111">
                        <c:v>-7.3333333333333357</c:v>
                      </c:pt>
                      <c:pt idx="112">
                        <c:v>0</c:v>
                      </c:pt>
                      <c:pt idx="113">
                        <c:v>-13.333333333333336</c:v>
                      </c:pt>
                      <c:pt idx="114">
                        <c:v>-1.6666666666666643</c:v>
                      </c:pt>
                      <c:pt idx="115">
                        <c:v>9.6666666666666643</c:v>
                      </c:pt>
                      <c:pt idx="116">
                        <c:v>4</c:v>
                      </c:pt>
                      <c:pt idx="117">
                        <c:v>10.333333333333336</c:v>
                      </c:pt>
                      <c:pt idx="118">
                        <c:v>-6</c:v>
                      </c:pt>
                      <c:pt idx="119">
                        <c:v>-5.6666666666666643</c:v>
                      </c:pt>
                      <c:pt idx="120">
                        <c:v>17</c:v>
                      </c:pt>
                      <c:pt idx="121">
                        <c:v>0.3333333333333357</c:v>
                      </c:pt>
                      <c:pt idx="122">
                        <c:v>-4.3333333333333357</c:v>
                      </c:pt>
                      <c:pt idx="123">
                        <c:v>2.6666666666666643</c:v>
                      </c:pt>
                      <c:pt idx="124">
                        <c:v>-2.3333333333333357</c:v>
                      </c:pt>
                      <c:pt idx="125">
                        <c:v>-9</c:v>
                      </c:pt>
                      <c:pt idx="126">
                        <c:v>16.666666666666664</c:v>
                      </c:pt>
                      <c:pt idx="127">
                        <c:v>0</c:v>
                      </c:pt>
                      <c:pt idx="128">
                        <c:v>-4.6666666666666643</c:v>
                      </c:pt>
                      <c:pt idx="129">
                        <c:v>-1</c:v>
                      </c:pt>
                      <c:pt idx="130">
                        <c:v>-9.3333333333333357</c:v>
                      </c:pt>
                      <c:pt idx="131">
                        <c:v>11.333333333333336</c:v>
                      </c:pt>
                      <c:pt idx="132">
                        <c:v>17.666666666666664</c:v>
                      </c:pt>
                      <c:pt idx="133">
                        <c:v>-1.3333333333333357</c:v>
                      </c:pt>
                      <c:pt idx="134">
                        <c:v>-1</c:v>
                      </c:pt>
                      <c:pt idx="135">
                        <c:v>7.6666666666666643</c:v>
                      </c:pt>
                      <c:pt idx="136">
                        <c:v>-8</c:v>
                      </c:pt>
                      <c:pt idx="137">
                        <c:v>6.6666666666666643</c:v>
                      </c:pt>
                      <c:pt idx="138">
                        <c:v>19.666666666666664</c:v>
                      </c:pt>
                      <c:pt idx="139">
                        <c:v>-6.3333333333333357</c:v>
                      </c:pt>
                      <c:pt idx="140">
                        <c:v>9.6666666666666643</c:v>
                      </c:pt>
                      <c:pt idx="141">
                        <c:v>1.3333333333333357</c:v>
                      </c:pt>
                      <c:pt idx="142">
                        <c:v>4.6666666666666643</c:v>
                      </c:pt>
                      <c:pt idx="143">
                        <c:v>4</c:v>
                      </c:pt>
                      <c:pt idx="144">
                        <c:v>-5</c:v>
                      </c:pt>
                      <c:pt idx="145">
                        <c:v>-4</c:v>
                      </c:pt>
                      <c:pt idx="146">
                        <c:v>-11.333333333333336</c:v>
                      </c:pt>
                      <c:pt idx="147">
                        <c:v>7.3333333333333357</c:v>
                      </c:pt>
                      <c:pt idx="148">
                        <c:v>-3.6666666666666643</c:v>
                      </c:pt>
                      <c:pt idx="149">
                        <c:v>1</c:v>
                      </c:pt>
                      <c:pt idx="150">
                        <c:v>10.333333333333336</c:v>
                      </c:pt>
                      <c:pt idx="151">
                        <c:v>6.3333333333333357</c:v>
                      </c:pt>
                      <c:pt idx="152">
                        <c:v>-6.3333333333333357</c:v>
                      </c:pt>
                      <c:pt idx="153">
                        <c:v>9.6666666666666643</c:v>
                      </c:pt>
                      <c:pt idx="154">
                        <c:v>11.333333333333336</c:v>
                      </c:pt>
                      <c:pt idx="155">
                        <c:v>0.6666666666666643</c:v>
                      </c:pt>
                      <c:pt idx="156">
                        <c:v>-4</c:v>
                      </c:pt>
                      <c:pt idx="157">
                        <c:v>-11.333333333333336</c:v>
                      </c:pt>
                      <c:pt idx="158">
                        <c:v>15.666666666666664</c:v>
                      </c:pt>
                      <c:pt idx="159">
                        <c:v>4.3333333333333357</c:v>
                      </c:pt>
                      <c:pt idx="160">
                        <c:v>7.6666666666666643</c:v>
                      </c:pt>
                      <c:pt idx="161">
                        <c:v>8.3333333333333357</c:v>
                      </c:pt>
                      <c:pt idx="162">
                        <c:v>2</c:v>
                      </c:pt>
                      <c:pt idx="163">
                        <c:v>-10.666666666666664</c:v>
                      </c:pt>
                      <c:pt idx="164">
                        <c:v>6</c:v>
                      </c:pt>
                      <c:pt idx="165">
                        <c:v>7</c:v>
                      </c:pt>
                      <c:pt idx="166">
                        <c:v>12.666666666666664</c:v>
                      </c:pt>
                      <c:pt idx="167">
                        <c:v>4.6666666666666643</c:v>
                      </c:pt>
                      <c:pt idx="168">
                        <c:v>15.333333333333336</c:v>
                      </c:pt>
                      <c:pt idx="169">
                        <c:v>11.666666666666664</c:v>
                      </c:pt>
                      <c:pt idx="170">
                        <c:v>10.333333333333336</c:v>
                      </c:pt>
                      <c:pt idx="171">
                        <c:v>8</c:v>
                      </c:pt>
                      <c:pt idx="172">
                        <c:v>0.3333333333333357</c:v>
                      </c:pt>
                      <c:pt idx="173">
                        <c:v>4.6666666666666643</c:v>
                      </c:pt>
                      <c:pt idx="174">
                        <c:v>21</c:v>
                      </c:pt>
                      <c:pt idx="175">
                        <c:v>5.3333333333333357</c:v>
                      </c:pt>
                      <c:pt idx="176">
                        <c:v>7.6666666666666643</c:v>
                      </c:pt>
                      <c:pt idx="177">
                        <c:v>-3.3333333333333357</c:v>
                      </c:pt>
                      <c:pt idx="178">
                        <c:v>-13.333333333333336</c:v>
                      </c:pt>
                      <c:pt idx="179">
                        <c:v>19</c:v>
                      </c:pt>
                      <c:pt idx="180">
                        <c:v>-3.6666666666666643</c:v>
                      </c:pt>
                      <c:pt idx="181">
                        <c:v>-6.3333333333333357</c:v>
                      </c:pt>
                      <c:pt idx="182">
                        <c:v>13</c:v>
                      </c:pt>
                      <c:pt idx="183">
                        <c:v>7</c:v>
                      </c:pt>
                      <c:pt idx="184">
                        <c:v>3.3333333333333357</c:v>
                      </c:pt>
                      <c:pt idx="185">
                        <c:v>0.3333333333333357</c:v>
                      </c:pt>
                      <c:pt idx="186">
                        <c:v>11</c:v>
                      </c:pt>
                      <c:pt idx="187">
                        <c:v>1.6666666666666643</c:v>
                      </c:pt>
                      <c:pt idx="188">
                        <c:v>17</c:v>
                      </c:pt>
                      <c:pt idx="189">
                        <c:v>7</c:v>
                      </c:pt>
                      <c:pt idx="190">
                        <c:v>23.666666666666664</c:v>
                      </c:pt>
                      <c:pt idx="191">
                        <c:v>3</c:v>
                      </c:pt>
                      <c:pt idx="192">
                        <c:v>23.666666666666664</c:v>
                      </c:pt>
                      <c:pt idx="193">
                        <c:v>5</c:v>
                      </c:pt>
                      <c:pt idx="194">
                        <c:v>4.6666666666666643</c:v>
                      </c:pt>
                      <c:pt idx="195">
                        <c:v>24.666666666666664</c:v>
                      </c:pt>
                      <c:pt idx="196">
                        <c:v>19.333333333333336</c:v>
                      </c:pt>
                      <c:pt idx="197">
                        <c:v>-1.6666666666666643</c:v>
                      </c:pt>
                      <c:pt idx="198">
                        <c:v>13</c:v>
                      </c:pt>
                      <c:pt idx="199">
                        <c:v>5.3333333333333357</c:v>
                      </c:pt>
                      <c:pt idx="200">
                        <c:v>4.3333333333333357</c:v>
                      </c:pt>
                      <c:pt idx="201">
                        <c:v>3</c:v>
                      </c:pt>
                      <c:pt idx="202">
                        <c:v>17.666666666666664</c:v>
                      </c:pt>
                      <c:pt idx="203">
                        <c:v>1.6666666666666643</c:v>
                      </c:pt>
                      <c:pt idx="204">
                        <c:v>-1</c:v>
                      </c:pt>
                      <c:pt idx="205">
                        <c:v>19.333333333333336</c:v>
                      </c:pt>
                      <c:pt idx="206">
                        <c:v>-4.6666666666666643</c:v>
                      </c:pt>
                      <c:pt idx="207">
                        <c:v>12.333333333333336</c:v>
                      </c:pt>
                      <c:pt idx="208">
                        <c:v>2.6666666666666643</c:v>
                      </c:pt>
                      <c:pt idx="209">
                        <c:v>10</c:v>
                      </c:pt>
                      <c:pt idx="210">
                        <c:v>6.3333333333333357</c:v>
                      </c:pt>
                      <c:pt idx="211">
                        <c:v>3.3333333333333357</c:v>
                      </c:pt>
                      <c:pt idx="212">
                        <c:v>7</c:v>
                      </c:pt>
                      <c:pt idx="213">
                        <c:v>11</c:v>
                      </c:pt>
                      <c:pt idx="214">
                        <c:v>-4.3333333333333357</c:v>
                      </c:pt>
                      <c:pt idx="215">
                        <c:v>0.6666666666666643</c:v>
                      </c:pt>
                      <c:pt idx="216">
                        <c:v>8.6666666666666643</c:v>
                      </c:pt>
                      <c:pt idx="217">
                        <c:v>11</c:v>
                      </c:pt>
                      <c:pt idx="218">
                        <c:v>15.666666666666664</c:v>
                      </c:pt>
                      <c:pt idx="219">
                        <c:v>-18.666666666666664</c:v>
                      </c:pt>
                      <c:pt idx="220">
                        <c:v>2.6666666666666643</c:v>
                      </c:pt>
                      <c:pt idx="221">
                        <c:v>15.666666666666664</c:v>
                      </c:pt>
                      <c:pt idx="222">
                        <c:v>11.333333333333336</c:v>
                      </c:pt>
                      <c:pt idx="223">
                        <c:v>12.333333333333336</c:v>
                      </c:pt>
                      <c:pt idx="224">
                        <c:v>3</c:v>
                      </c:pt>
                      <c:pt idx="225">
                        <c:v>-3.6666666666666643</c:v>
                      </c:pt>
                      <c:pt idx="226">
                        <c:v>3</c:v>
                      </c:pt>
                      <c:pt idx="227">
                        <c:v>-2.3333333333333357</c:v>
                      </c:pt>
                      <c:pt idx="228">
                        <c:v>0</c:v>
                      </c:pt>
                      <c:pt idx="229">
                        <c:v>-1</c:v>
                      </c:pt>
                      <c:pt idx="230">
                        <c:v>19.666666666666664</c:v>
                      </c:pt>
                      <c:pt idx="231">
                        <c:v>3.6666666666666643</c:v>
                      </c:pt>
                      <c:pt idx="232">
                        <c:v>9</c:v>
                      </c:pt>
                      <c:pt idx="233">
                        <c:v>-6.6666666666666643</c:v>
                      </c:pt>
                      <c:pt idx="234">
                        <c:v>9.3333333333333357</c:v>
                      </c:pt>
                      <c:pt idx="235">
                        <c:v>12.666666666666664</c:v>
                      </c:pt>
                      <c:pt idx="236">
                        <c:v>-2.3333333333333357</c:v>
                      </c:pt>
                      <c:pt idx="237">
                        <c:v>22.333333333333332</c:v>
                      </c:pt>
                      <c:pt idx="238">
                        <c:v>2.6666666666666643</c:v>
                      </c:pt>
                      <c:pt idx="239">
                        <c:v>9.6666666666666643</c:v>
                      </c:pt>
                      <c:pt idx="240">
                        <c:v>1.3333333333333357</c:v>
                      </c:pt>
                      <c:pt idx="241">
                        <c:v>7</c:v>
                      </c:pt>
                      <c:pt idx="242">
                        <c:v>16</c:v>
                      </c:pt>
                      <c:pt idx="243">
                        <c:v>18</c:v>
                      </c:pt>
                      <c:pt idx="244">
                        <c:v>14</c:v>
                      </c:pt>
                      <c:pt idx="245">
                        <c:v>13.333333333333336</c:v>
                      </c:pt>
                      <c:pt idx="246">
                        <c:v>-6.6666666666666643</c:v>
                      </c:pt>
                      <c:pt idx="247">
                        <c:v>11.666666666666664</c:v>
                      </c:pt>
                      <c:pt idx="248">
                        <c:v>10.333333333333336</c:v>
                      </c:pt>
                      <c:pt idx="249">
                        <c:v>7</c:v>
                      </c:pt>
                      <c:pt idx="250">
                        <c:v>8.3333333333333357</c:v>
                      </c:pt>
                      <c:pt idx="251">
                        <c:v>8</c:v>
                      </c:pt>
                      <c:pt idx="252">
                        <c:v>3</c:v>
                      </c:pt>
                      <c:pt idx="253">
                        <c:v>0</c:v>
                      </c:pt>
                      <c:pt idx="254">
                        <c:v>12</c:v>
                      </c:pt>
                      <c:pt idx="255">
                        <c:v>-4</c:v>
                      </c:pt>
                      <c:pt idx="256">
                        <c:v>16</c:v>
                      </c:pt>
                      <c:pt idx="257">
                        <c:v>7</c:v>
                      </c:pt>
                      <c:pt idx="258">
                        <c:v>-0.6666666666666643</c:v>
                      </c:pt>
                      <c:pt idx="259">
                        <c:v>2.3333333333333357</c:v>
                      </c:pt>
                      <c:pt idx="260">
                        <c:v>3</c:v>
                      </c:pt>
                      <c:pt idx="261">
                        <c:v>9</c:v>
                      </c:pt>
                      <c:pt idx="262">
                        <c:v>-7.3333333333333357</c:v>
                      </c:pt>
                      <c:pt idx="263">
                        <c:v>4</c:v>
                      </c:pt>
                      <c:pt idx="264">
                        <c:v>5</c:v>
                      </c:pt>
                      <c:pt idx="265">
                        <c:v>18.333333333333336</c:v>
                      </c:pt>
                      <c:pt idx="266">
                        <c:v>8.3333333333333357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311-42BF-8AAF-06AAFC47E37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  <c:pt idx="256">
                        <c:v>37.142857142857146</c:v>
                      </c:pt>
                      <c:pt idx="257">
                        <c:v>37.857142857142854</c:v>
                      </c:pt>
                      <c:pt idx="258">
                        <c:v>38</c:v>
                      </c:pt>
                      <c:pt idx="259">
                        <c:v>35.857142857142854</c:v>
                      </c:pt>
                      <c:pt idx="260">
                        <c:v>37.857142857142854</c:v>
                      </c:pt>
                      <c:pt idx="261">
                        <c:v>38.285714285714285</c:v>
                      </c:pt>
                      <c:pt idx="262">
                        <c:v>39.428571428571431</c:v>
                      </c:pt>
                      <c:pt idx="263">
                        <c:v>40.142857142857146</c:v>
                      </c:pt>
                      <c:pt idx="264">
                        <c:v>39.714285714285715</c:v>
                      </c:pt>
                      <c:pt idx="265">
                        <c:v>40.285714285714285</c:v>
                      </c:pt>
                      <c:pt idx="266">
                        <c:v>42.285714285714285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311-42BF-8AAF-06AAFC47E37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  <c:pt idx="256">
                        <c:v>38.285714285714285</c:v>
                      </c:pt>
                      <c:pt idx="257">
                        <c:v>36.571428571428569</c:v>
                      </c:pt>
                      <c:pt idx="258">
                        <c:v>39</c:v>
                      </c:pt>
                      <c:pt idx="259">
                        <c:v>39.571428571428569</c:v>
                      </c:pt>
                      <c:pt idx="260">
                        <c:v>40.571428571428569</c:v>
                      </c:pt>
                      <c:pt idx="261">
                        <c:v>40.857142857142854</c:v>
                      </c:pt>
                      <c:pt idx="262">
                        <c:v>40.714285714285715</c:v>
                      </c:pt>
                      <c:pt idx="263">
                        <c:v>40</c:v>
                      </c:pt>
                      <c:pt idx="264">
                        <c:v>39.428571428571431</c:v>
                      </c:pt>
                      <c:pt idx="265">
                        <c:v>37.285714285714285</c:v>
                      </c:pt>
                      <c:pt idx="266">
                        <c:v>35.285714285714285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311-42BF-8AAF-06AAFC47E37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  <c:pt idx="256">
                        <c:v>45.285714285714285</c:v>
                      </c:pt>
                      <c:pt idx="257">
                        <c:v>44.714285714285715</c:v>
                      </c:pt>
                      <c:pt idx="258">
                        <c:v>44.142857142857146</c:v>
                      </c:pt>
                      <c:pt idx="259">
                        <c:v>46</c:v>
                      </c:pt>
                      <c:pt idx="260">
                        <c:v>45.571428571428569</c:v>
                      </c:pt>
                      <c:pt idx="261">
                        <c:v>45.285714285714285</c:v>
                      </c:pt>
                      <c:pt idx="262">
                        <c:v>45.714285714285715</c:v>
                      </c:pt>
                      <c:pt idx="263">
                        <c:v>44.857142857142854</c:v>
                      </c:pt>
                      <c:pt idx="264">
                        <c:v>44.571428571428569</c:v>
                      </c:pt>
                      <c:pt idx="265">
                        <c:v>43.571428571428569</c:v>
                      </c:pt>
                      <c:pt idx="266">
                        <c:v>40.571428571428569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311-42BF-8AAF-06AAFC47E378}"/>
                  </c:ext>
                </c:extLst>
              </c15:ser>
            </c15:filteredLineSeries>
          </c:ext>
        </c:extLst>
      </c:lineChart>
      <c:catAx>
        <c:axId val="152968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71919"/>
        <c:crosses val="autoZero"/>
        <c:auto val="1"/>
        <c:lblAlgn val="ctr"/>
        <c:lblOffset val="100"/>
        <c:noMultiLvlLbl val="0"/>
      </c:catAx>
      <c:valAx>
        <c:axId val="10976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Tekirdağ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Tekirdag!$H$2:$H$268</c:f>
              <c:numCache>
                <c:formatCode>General</c:formatCode>
                <c:ptCount val="267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  <c:pt idx="256">
                  <c:v>1</c:v>
                </c:pt>
                <c:pt idx="257">
                  <c:v>1.4285714285714286</c:v>
                </c:pt>
                <c:pt idx="258">
                  <c:v>1.2857142857142858</c:v>
                </c:pt>
                <c:pt idx="259">
                  <c:v>1.7142857142857142</c:v>
                </c:pt>
                <c:pt idx="260">
                  <c:v>2.2857142857142856</c:v>
                </c:pt>
                <c:pt idx="261">
                  <c:v>2.2857142857142856</c:v>
                </c:pt>
                <c:pt idx="262">
                  <c:v>2.5714285714285716</c:v>
                </c:pt>
                <c:pt idx="263">
                  <c:v>3.1428571428571428</c:v>
                </c:pt>
                <c:pt idx="264">
                  <c:v>2.7142857142857144</c:v>
                </c:pt>
                <c:pt idx="265">
                  <c:v>2.8571428571428572</c:v>
                </c:pt>
                <c:pt idx="266">
                  <c:v>2.4285714285714284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3-47D3-A7E8-9B9871ECF4A8}"/>
            </c:ext>
          </c:extLst>
        </c:ser>
        <c:ser>
          <c:idx val="10"/>
          <c:order val="10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Tekirdag!$L$2:$L$268</c:f>
              <c:numCache>
                <c:formatCode>General</c:formatCode>
                <c:ptCount val="267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  <c:pt idx="256">
                  <c:v>4.5714285714285712</c:v>
                </c:pt>
                <c:pt idx="257">
                  <c:v>4.1428571428571432</c:v>
                </c:pt>
                <c:pt idx="258">
                  <c:v>3.8571428571428572</c:v>
                </c:pt>
                <c:pt idx="259">
                  <c:v>3.2857142857142856</c:v>
                </c:pt>
                <c:pt idx="260">
                  <c:v>3</c:v>
                </c:pt>
                <c:pt idx="261">
                  <c:v>3.2857142857142856</c:v>
                </c:pt>
                <c:pt idx="262">
                  <c:v>3.7142857142857144</c:v>
                </c:pt>
                <c:pt idx="263">
                  <c:v>3.4285714285714284</c:v>
                </c:pt>
                <c:pt idx="264">
                  <c:v>3.2857142857142856</c:v>
                </c:pt>
                <c:pt idx="265">
                  <c:v>4</c:v>
                </c:pt>
                <c:pt idx="266">
                  <c:v>4.7142857142857144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33-47D3-A7E8-9B9871EC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80959"/>
        <c:axId val="1096078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2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4</c:v>
                      </c:pt>
                      <c:pt idx="260">
                        <c:v>4</c:v>
                      </c:pt>
                      <c:pt idx="261">
                        <c:v>0</c:v>
                      </c:pt>
                      <c:pt idx="262">
                        <c:v>3</c:v>
                      </c:pt>
                      <c:pt idx="263">
                        <c:v>6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33-47D3-A7E8-9B9871ECF4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33-47D3-A7E8-9B9871ECF4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1</c:v>
                      </c:pt>
                      <c:pt idx="259">
                        <c:v>6</c:v>
                      </c:pt>
                      <c:pt idx="260">
                        <c:v>4</c:v>
                      </c:pt>
                      <c:pt idx="261">
                        <c:v>1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3</c:v>
                      </c:pt>
                      <c:pt idx="265">
                        <c:v>2</c:v>
                      </c:pt>
                      <c:pt idx="266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133-47D3-A7E8-9B9871ECF4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3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133-47D3-A7E8-9B9871ECF4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133-47D3-A7E8-9B9871ECF4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</c:v>
                      </c:pt>
                      <c:pt idx="7">
                        <c:v>-1</c:v>
                      </c:pt>
                      <c:pt idx="8">
                        <c:v>-3</c:v>
                      </c:pt>
                      <c:pt idx="9">
                        <c:v>-1</c:v>
                      </c:pt>
                      <c:pt idx="10">
                        <c:v>-2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-2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-5</c:v>
                      </c:pt>
                      <c:pt idx="17">
                        <c:v>-2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-4</c:v>
                      </c:pt>
                      <c:pt idx="21">
                        <c:v>-6</c:v>
                      </c:pt>
                      <c:pt idx="22">
                        <c:v>-6</c:v>
                      </c:pt>
                      <c:pt idx="23">
                        <c:v>-2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-5</c:v>
                      </c:pt>
                      <c:pt idx="27">
                        <c:v>-1</c:v>
                      </c:pt>
                      <c:pt idx="28">
                        <c:v>2</c:v>
                      </c:pt>
                      <c:pt idx="29">
                        <c:v>-4</c:v>
                      </c:pt>
                      <c:pt idx="30">
                        <c:v>-6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4</c:v>
                      </c:pt>
                      <c:pt idx="35">
                        <c:v>-3</c:v>
                      </c:pt>
                      <c:pt idx="36">
                        <c:v>-3</c:v>
                      </c:pt>
                      <c:pt idx="37">
                        <c:v>-3</c:v>
                      </c:pt>
                      <c:pt idx="38">
                        <c:v>0</c:v>
                      </c:pt>
                      <c:pt idx="39">
                        <c:v>3</c:v>
                      </c:pt>
                      <c:pt idx="40">
                        <c:v>-1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4</c:v>
                      </c:pt>
                      <c:pt idx="46">
                        <c:v>-8</c:v>
                      </c:pt>
                      <c:pt idx="47">
                        <c:v>1</c:v>
                      </c:pt>
                      <c:pt idx="48">
                        <c:v>-4</c:v>
                      </c:pt>
                      <c:pt idx="49">
                        <c:v>-4</c:v>
                      </c:pt>
                      <c:pt idx="50">
                        <c:v>3</c:v>
                      </c:pt>
                      <c:pt idx="51">
                        <c:v>-5</c:v>
                      </c:pt>
                      <c:pt idx="52">
                        <c:v>-1</c:v>
                      </c:pt>
                      <c:pt idx="53">
                        <c:v>-1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7</c:v>
                      </c:pt>
                      <c:pt idx="57">
                        <c:v>-4</c:v>
                      </c:pt>
                      <c:pt idx="58">
                        <c:v>-4</c:v>
                      </c:pt>
                      <c:pt idx="59">
                        <c:v>-4</c:v>
                      </c:pt>
                      <c:pt idx="60">
                        <c:v>6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-3</c:v>
                      </c:pt>
                      <c:pt idx="64">
                        <c:v>-5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-3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2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5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-1</c:v>
                      </c:pt>
                      <c:pt idx="83">
                        <c:v>10</c:v>
                      </c:pt>
                      <c:pt idx="84">
                        <c:v>-1</c:v>
                      </c:pt>
                      <c:pt idx="85">
                        <c:v>0</c:v>
                      </c:pt>
                      <c:pt idx="86">
                        <c:v>6</c:v>
                      </c:pt>
                      <c:pt idx="87">
                        <c:v>1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3</c:v>
                      </c:pt>
                      <c:pt idx="95">
                        <c:v>-4</c:v>
                      </c:pt>
                      <c:pt idx="96">
                        <c:v>1</c:v>
                      </c:pt>
                      <c:pt idx="97">
                        <c:v>-3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-6</c:v>
                      </c:pt>
                      <c:pt idx="102">
                        <c:v>2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-2</c:v>
                      </c:pt>
                      <c:pt idx="106">
                        <c:v>5</c:v>
                      </c:pt>
                      <c:pt idx="107">
                        <c:v>-5</c:v>
                      </c:pt>
                      <c:pt idx="108">
                        <c:v>0</c:v>
                      </c:pt>
                      <c:pt idx="109">
                        <c:v>-4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-2</c:v>
                      </c:pt>
                      <c:pt idx="114">
                        <c:v>-5</c:v>
                      </c:pt>
                      <c:pt idx="115">
                        <c:v>-2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3</c:v>
                      </c:pt>
                      <c:pt idx="119">
                        <c:v>-2</c:v>
                      </c:pt>
                      <c:pt idx="120">
                        <c:v>2</c:v>
                      </c:pt>
                      <c:pt idx="121">
                        <c:v>4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-1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5</c:v>
                      </c:pt>
                      <c:pt idx="129">
                        <c:v>-3</c:v>
                      </c:pt>
                      <c:pt idx="130">
                        <c:v>-2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-4</c:v>
                      </c:pt>
                      <c:pt idx="135">
                        <c:v>0</c:v>
                      </c:pt>
                      <c:pt idx="136">
                        <c:v>-5</c:v>
                      </c:pt>
                      <c:pt idx="137">
                        <c:v>1</c:v>
                      </c:pt>
                      <c:pt idx="138">
                        <c:v>-1</c:v>
                      </c:pt>
                      <c:pt idx="139">
                        <c:v>-4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-3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-1</c:v>
                      </c:pt>
                      <c:pt idx="156">
                        <c:v>-2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-3</c:v>
                      </c:pt>
                      <c:pt idx="160">
                        <c:v>-1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2</c:v>
                      </c:pt>
                      <c:pt idx="164">
                        <c:v>0</c:v>
                      </c:pt>
                      <c:pt idx="165">
                        <c:v>-2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-1</c:v>
                      </c:pt>
                      <c:pt idx="171">
                        <c:v>-1</c:v>
                      </c:pt>
                      <c:pt idx="172">
                        <c:v>10</c:v>
                      </c:pt>
                      <c:pt idx="173">
                        <c:v>3</c:v>
                      </c:pt>
                      <c:pt idx="174">
                        <c:v>2</c:v>
                      </c:pt>
                      <c:pt idx="175">
                        <c:v>-2</c:v>
                      </c:pt>
                      <c:pt idx="176">
                        <c:v>0</c:v>
                      </c:pt>
                      <c:pt idx="177">
                        <c:v>-1</c:v>
                      </c:pt>
                      <c:pt idx="178">
                        <c:v>1</c:v>
                      </c:pt>
                      <c:pt idx="179">
                        <c:v>-7</c:v>
                      </c:pt>
                      <c:pt idx="180">
                        <c:v>1</c:v>
                      </c:pt>
                      <c:pt idx="181">
                        <c:v>4</c:v>
                      </c:pt>
                      <c:pt idx="182">
                        <c:v>7</c:v>
                      </c:pt>
                      <c:pt idx="183">
                        <c:v>-8</c:v>
                      </c:pt>
                      <c:pt idx="184">
                        <c:v>2</c:v>
                      </c:pt>
                      <c:pt idx="185">
                        <c:v>-3</c:v>
                      </c:pt>
                      <c:pt idx="186">
                        <c:v>3</c:v>
                      </c:pt>
                      <c:pt idx="187">
                        <c:v>0</c:v>
                      </c:pt>
                      <c:pt idx="188">
                        <c:v>-1</c:v>
                      </c:pt>
                      <c:pt idx="189">
                        <c:v>1</c:v>
                      </c:pt>
                      <c:pt idx="190">
                        <c:v>-2</c:v>
                      </c:pt>
                      <c:pt idx="191">
                        <c:v>0</c:v>
                      </c:pt>
                      <c:pt idx="192">
                        <c:v>-1</c:v>
                      </c:pt>
                      <c:pt idx="193">
                        <c:v>2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1</c:v>
                      </c:pt>
                      <c:pt idx="197">
                        <c:v>6</c:v>
                      </c:pt>
                      <c:pt idx="198">
                        <c:v>-1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-5</c:v>
                      </c:pt>
                      <c:pt idx="202">
                        <c:v>-5</c:v>
                      </c:pt>
                      <c:pt idx="203">
                        <c:v>-2</c:v>
                      </c:pt>
                      <c:pt idx="204">
                        <c:v>0</c:v>
                      </c:pt>
                      <c:pt idx="205">
                        <c:v>-1</c:v>
                      </c:pt>
                      <c:pt idx="206">
                        <c:v>2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-1</c:v>
                      </c:pt>
                      <c:pt idx="210">
                        <c:v>2</c:v>
                      </c:pt>
                      <c:pt idx="211">
                        <c:v>-3</c:v>
                      </c:pt>
                      <c:pt idx="212">
                        <c:v>5</c:v>
                      </c:pt>
                      <c:pt idx="213">
                        <c:v>-1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-1</c:v>
                      </c:pt>
                      <c:pt idx="218">
                        <c:v>-4</c:v>
                      </c:pt>
                      <c:pt idx="219">
                        <c:v>1</c:v>
                      </c:pt>
                      <c:pt idx="220">
                        <c:v>5</c:v>
                      </c:pt>
                      <c:pt idx="221">
                        <c:v>-2</c:v>
                      </c:pt>
                      <c:pt idx="222">
                        <c:v>5</c:v>
                      </c:pt>
                      <c:pt idx="223">
                        <c:v>3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-5</c:v>
                      </c:pt>
                      <c:pt idx="227">
                        <c:v>0</c:v>
                      </c:pt>
                      <c:pt idx="228">
                        <c:v>-3</c:v>
                      </c:pt>
                      <c:pt idx="229">
                        <c:v>0</c:v>
                      </c:pt>
                      <c:pt idx="230">
                        <c:v>-4</c:v>
                      </c:pt>
                      <c:pt idx="231">
                        <c:v>2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-2</c:v>
                      </c:pt>
                      <c:pt idx="235">
                        <c:v>0</c:v>
                      </c:pt>
                      <c:pt idx="236">
                        <c:v>5</c:v>
                      </c:pt>
                      <c:pt idx="237">
                        <c:v>4</c:v>
                      </c:pt>
                      <c:pt idx="238">
                        <c:v>-2</c:v>
                      </c:pt>
                      <c:pt idx="239">
                        <c:v>1</c:v>
                      </c:pt>
                      <c:pt idx="240">
                        <c:v>4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-6</c:v>
                      </c:pt>
                      <c:pt idx="244">
                        <c:v>1</c:v>
                      </c:pt>
                      <c:pt idx="245">
                        <c:v>-3</c:v>
                      </c:pt>
                      <c:pt idx="246">
                        <c:v>-2</c:v>
                      </c:pt>
                      <c:pt idx="247">
                        <c:v>3</c:v>
                      </c:pt>
                      <c:pt idx="248">
                        <c:v>-1</c:v>
                      </c:pt>
                      <c:pt idx="249">
                        <c:v>0</c:v>
                      </c:pt>
                      <c:pt idx="250">
                        <c:v>-6</c:v>
                      </c:pt>
                      <c:pt idx="251">
                        <c:v>-1</c:v>
                      </c:pt>
                      <c:pt idx="252">
                        <c:v>-4</c:v>
                      </c:pt>
                      <c:pt idx="253">
                        <c:v>-7</c:v>
                      </c:pt>
                      <c:pt idx="254">
                        <c:v>-3</c:v>
                      </c:pt>
                      <c:pt idx="255">
                        <c:v>-2</c:v>
                      </c:pt>
                      <c:pt idx="256">
                        <c:v>-2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3</c:v>
                      </c:pt>
                      <c:pt idx="260">
                        <c:v>-1</c:v>
                      </c:pt>
                      <c:pt idx="261">
                        <c:v>-5</c:v>
                      </c:pt>
                      <c:pt idx="262">
                        <c:v>-3</c:v>
                      </c:pt>
                      <c:pt idx="263">
                        <c:v>4</c:v>
                      </c:pt>
                      <c:pt idx="264">
                        <c:v>-2</c:v>
                      </c:pt>
                      <c:pt idx="265">
                        <c:v>-4</c:v>
                      </c:pt>
                      <c:pt idx="266">
                        <c:v>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133-47D3-A7E8-9B9871ECF4A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  <c:pt idx="256">
                        <c:v>4.5714285714285712</c:v>
                      </c:pt>
                      <c:pt idx="257">
                        <c:v>4.1428571428571432</c:v>
                      </c:pt>
                      <c:pt idx="258">
                        <c:v>3.8571428571428572</c:v>
                      </c:pt>
                      <c:pt idx="259">
                        <c:v>3.2857142857142856</c:v>
                      </c:pt>
                      <c:pt idx="260">
                        <c:v>3</c:v>
                      </c:pt>
                      <c:pt idx="261">
                        <c:v>3.2857142857142856</c:v>
                      </c:pt>
                      <c:pt idx="262">
                        <c:v>3.7142857142857144</c:v>
                      </c:pt>
                      <c:pt idx="263">
                        <c:v>3.4285714285714284</c:v>
                      </c:pt>
                      <c:pt idx="264">
                        <c:v>3.2857142857142856</c:v>
                      </c:pt>
                      <c:pt idx="265">
                        <c:v>4</c:v>
                      </c:pt>
                      <c:pt idx="266">
                        <c:v>4.7142857142857144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133-47D3-A7E8-9B9871ECF4A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  <c:pt idx="256">
                        <c:v>4.8571428571428568</c:v>
                      </c:pt>
                      <c:pt idx="257">
                        <c:v>5.1428571428571432</c:v>
                      </c:pt>
                      <c:pt idx="258">
                        <c:v>4.2857142857142856</c:v>
                      </c:pt>
                      <c:pt idx="259">
                        <c:v>4.2857142857142856</c:v>
                      </c:pt>
                      <c:pt idx="260">
                        <c:v>4.2857142857142856</c:v>
                      </c:pt>
                      <c:pt idx="261">
                        <c:v>3.8571428571428572</c:v>
                      </c:pt>
                      <c:pt idx="262">
                        <c:v>3.5714285714285716</c:v>
                      </c:pt>
                      <c:pt idx="263">
                        <c:v>4.1428571428571432</c:v>
                      </c:pt>
                      <c:pt idx="264">
                        <c:v>3.8571428571428572</c:v>
                      </c:pt>
                      <c:pt idx="265">
                        <c:v>4</c:v>
                      </c:pt>
                      <c:pt idx="266">
                        <c:v>3.7142857142857144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133-47D3-A7E8-9B9871ECF4A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  <c:pt idx="256">
                        <c:v>1.1428571428571428</c:v>
                      </c:pt>
                      <c:pt idx="257">
                        <c:v>1.1428571428571428</c:v>
                      </c:pt>
                      <c:pt idx="258">
                        <c:v>0.7142857142857143</c:v>
                      </c:pt>
                      <c:pt idx="259">
                        <c:v>0.7142857142857143</c:v>
                      </c:pt>
                      <c:pt idx="260">
                        <c:v>0.8571428571428571</c:v>
                      </c:pt>
                      <c:pt idx="261">
                        <c:v>0.7142857142857143</c:v>
                      </c:pt>
                      <c:pt idx="262">
                        <c:v>1</c:v>
                      </c:pt>
                      <c:pt idx="263">
                        <c:v>1.4285714285714286</c:v>
                      </c:pt>
                      <c:pt idx="264">
                        <c:v>1.4285714285714286</c:v>
                      </c:pt>
                      <c:pt idx="265">
                        <c:v>1.7142857142857142</c:v>
                      </c:pt>
                      <c:pt idx="266">
                        <c:v>1.5714285714285714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133-47D3-A7E8-9B9871ECF4A8}"/>
                  </c:ext>
                </c:extLst>
              </c15:ser>
            </c15:filteredLineSeries>
          </c:ext>
        </c:extLst>
      </c:lineChart>
      <c:catAx>
        <c:axId val="12242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8351"/>
        <c:crosses val="autoZero"/>
        <c:auto val="1"/>
        <c:lblAlgn val="ctr"/>
        <c:lblOffset val="100"/>
        <c:noMultiLvlLbl val="0"/>
      </c:catAx>
      <c:valAx>
        <c:axId val="10960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8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Diyarbakir!$H$2:$H$268</c:f>
              <c:numCache>
                <c:formatCode>General</c:formatCode>
                <c:ptCount val="267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Diyarbakir!$L$2:$L$268</c:f>
              <c:numCache>
                <c:formatCode>General</c:formatCode>
                <c:ptCount val="267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  <c:pt idx="256">
                        <c:v>17</c:v>
                      </c:pt>
                      <c:pt idx="257">
                        <c:v>9</c:v>
                      </c:pt>
                      <c:pt idx="258">
                        <c:v>20</c:v>
                      </c:pt>
                      <c:pt idx="259">
                        <c:v>13</c:v>
                      </c:pt>
                      <c:pt idx="260">
                        <c:v>13</c:v>
                      </c:pt>
                      <c:pt idx="261">
                        <c:v>-1</c:v>
                      </c:pt>
                      <c:pt idx="262">
                        <c:v>16</c:v>
                      </c:pt>
                      <c:pt idx="263">
                        <c:v>-1</c:v>
                      </c:pt>
                      <c:pt idx="264">
                        <c:v>16</c:v>
                      </c:pt>
                      <c:pt idx="265">
                        <c:v>7</c:v>
                      </c:pt>
                      <c:pt idx="266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  <c:pt idx="256">
                        <c:v>-1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-1</c:v>
                      </c:pt>
                      <c:pt idx="260">
                        <c:v>18</c:v>
                      </c:pt>
                      <c:pt idx="261">
                        <c:v>19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</c:v>
                      </c:pt>
                      <c:pt idx="266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3</c:v>
                      </c:pt>
                      <c:pt idx="259">
                        <c:v>1</c:v>
                      </c:pt>
                      <c:pt idx="260">
                        <c:v>8</c:v>
                      </c:pt>
                      <c:pt idx="261">
                        <c:v>12</c:v>
                      </c:pt>
                      <c:pt idx="262">
                        <c:v>-1</c:v>
                      </c:pt>
                      <c:pt idx="263">
                        <c:v>-1</c:v>
                      </c:pt>
                      <c:pt idx="264">
                        <c:v>6</c:v>
                      </c:pt>
                      <c:pt idx="265">
                        <c:v>7</c:v>
                      </c:pt>
                      <c:pt idx="266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  <c:pt idx="256">
                        <c:v>17</c:v>
                      </c:pt>
                      <c:pt idx="257">
                        <c:v>11</c:v>
                      </c:pt>
                      <c:pt idx="258">
                        <c:v>14.5</c:v>
                      </c:pt>
                      <c:pt idx="259">
                        <c:v>13</c:v>
                      </c:pt>
                      <c:pt idx="260">
                        <c:v>15.5</c:v>
                      </c:pt>
                      <c:pt idx="261">
                        <c:v>19</c:v>
                      </c:pt>
                      <c:pt idx="262">
                        <c:v>15.5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6.5</c:v>
                      </c:pt>
                      <c:pt idx="266">
                        <c:v>14.5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  <c:pt idx="256">
                        <c:v>-17</c:v>
                      </c:pt>
                      <c:pt idx="257">
                        <c:v>-11</c:v>
                      </c:pt>
                      <c:pt idx="258">
                        <c:v>-14.5</c:v>
                      </c:pt>
                      <c:pt idx="259">
                        <c:v>-13</c:v>
                      </c:pt>
                      <c:pt idx="260">
                        <c:v>-15.5</c:v>
                      </c:pt>
                      <c:pt idx="261">
                        <c:v>-19</c:v>
                      </c:pt>
                      <c:pt idx="262">
                        <c:v>-15.5</c:v>
                      </c:pt>
                      <c:pt idx="263">
                        <c:v>-15</c:v>
                      </c:pt>
                      <c:pt idx="264">
                        <c:v>-16</c:v>
                      </c:pt>
                      <c:pt idx="265">
                        <c:v>-6.5</c:v>
                      </c:pt>
                      <c:pt idx="266">
                        <c:v>-14.5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Kayseri!$G$2:$G$268</c:f>
              <c:numCache>
                <c:formatCode>General</c:formatCode>
                <c:ptCount val="267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  <c:pt idx="256">
                  <c:v>18.142857142857142</c:v>
                </c:pt>
                <c:pt idx="257">
                  <c:v>18.285714285714285</c:v>
                </c:pt>
                <c:pt idx="258">
                  <c:v>19.571428571428573</c:v>
                </c:pt>
                <c:pt idx="259">
                  <c:v>19.428571428571427</c:v>
                </c:pt>
                <c:pt idx="260">
                  <c:v>21.857142857142858</c:v>
                </c:pt>
                <c:pt idx="261">
                  <c:v>22.571428571428573</c:v>
                </c:pt>
                <c:pt idx="262">
                  <c:v>20.857142857142858</c:v>
                </c:pt>
                <c:pt idx="263">
                  <c:v>19.857142857142858</c:v>
                </c:pt>
                <c:pt idx="264">
                  <c:v>21.428571428571427</c:v>
                </c:pt>
                <c:pt idx="265">
                  <c:v>20.428571428571427</c:v>
                </c:pt>
                <c:pt idx="266">
                  <c:v>19.714285714285715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Kayseri!$A$2:$A$268</c:f>
              <c:strCache>
                <c:ptCount val="267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</c:strCache>
            </c:strRef>
          </c:cat>
          <c:val>
            <c:numRef>
              <c:f>Kayseri!$J$2:$J$268</c:f>
              <c:numCache>
                <c:formatCode>General</c:formatCode>
                <c:ptCount val="267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  <c:pt idx="256">
                  <c:v>7.7142857142857144</c:v>
                </c:pt>
                <c:pt idx="257">
                  <c:v>7.5714285714285712</c:v>
                </c:pt>
                <c:pt idx="258">
                  <c:v>7.6428571428571432</c:v>
                </c:pt>
                <c:pt idx="259">
                  <c:v>7.7857142857142856</c:v>
                </c:pt>
                <c:pt idx="260">
                  <c:v>8.5</c:v>
                </c:pt>
                <c:pt idx="261">
                  <c:v>8.2857142857142865</c:v>
                </c:pt>
                <c:pt idx="262">
                  <c:v>7.9285714285714288</c:v>
                </c:pt>
                <c:pt idx="263">
                  <c:v>7.7857142857142856</c:v>
                </c:pt>
                <c:pt idx="264">
                  <c:v>7.5</c:v>
                </c:pt>
                <c:pt idx="265">
                  <c:v>7.7857142857142856</c:v>
                </c:pt>
                <c:pt idx="26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  <c:pt idx="256">
                        <c:v>23</c:v>
                      </c:pt>
                      <c:pt idx="257">
                        <c:v>19</c:v>
                      </c:pt>
                      <c:pt idx="258">
                        <c:v>25</c:v>
                      </c:pt>
                      <c:pt idx="259">
                        <c:v>19</c:v>
                      </c:pt>
                      <c:pt idx="260">
                        <c:v>29</c:v>
                      </c:pt>
                      <c:pt idx="261">
                        <c:v>23</c:v>
                      </c:pt>
                      <c:pt idx="262">
                        <c:v>8</c:v>
                      </c:pt>
                      <c:pt idx="263">
                        <c:v>16</c:v>
                      </c:pt>
                      <c:pt idx="264">
                        <c:v>30</c:v>
                      </c:pt>
                      <c:pt idx="265">
                        <c:v>18</c:v>
                      </c:pt>
                      <c:pt idx="266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  <c:pt idx="256">
                        <c:v>8</c:v>
                      </c:pt>
                      <c:pt idx="257">
                        <c:v>11</c:v>
                      </c:pt>
                      <c:pt idx="258">
                        <c:v>5</c:v>
                      </c:pt>
                      <c:pt idx="259">
                        <c:v>12</c:v>
                      </c:pt>
                      <c:pt idx="260">
                        <c:v>11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4</c:v>
                      </c:pt>
                      <c:pt idx="264">
                        <c:v>4</c:v>
                      </c:pt>
                      <c:pt idx="265">
                        <c:v>7</c:v>
                      </c:pt>
                      <c:pt idx="266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5</c:v>
                      </c:pt>
                      <c:pt idx="257">
                        <c:v>7</c:v>
                      </c:pt>
                      <c:pt idx="258">
                        <c:v>8</c:v>
                      </c:pt>
                      <c:pt idx="259">
                        <c:v>10</c:v>
                      </c:pt>
                      <c:pt idx="260">
                        <c:v>12</c:v>
                      </c:pt>
                      <c:pt idx="261">
                        <c:v>8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10</c:v>
                      </c:pt>
                      <c:pt idx="265">
                        <c:v>10</c:v>
                      </c:pt>
                      <c:pt idx="266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  <c:pt idx="256">
                        <c:v>6.5</c:v>
                      </c:pt>
                      <c:pt idx="257">
                        <c:v>9</c:v>
                      </c:pt>
                      <c:pt idx="258">
                        <c:v>6.5</c:v>
                      </c:pt>
                      <c:pt idx="259">
                        <c:v>11</c:v>
                      </c:pt>
                      <c:pt idx="260">
                        <c:v>11.5</c:v>
                      </c:pt>
                      <c:pt idx="261">
                        <c:v>6.5</c:v>
                      </c:pt>
                      <c:pt idx="262">
                        <c:v>4.5</c:v>
                      </c:pt>
                      <c:pt idx="263">
                        <c:v>5.5</c:v>
                      </c:pt>
                      <c:pt idx="264">
                        <c:v>7</c:v>
                      </c:pt>
                      <c:pt idx="265">
                        <c:v>8.5</c:v>
                      </c:pt>
                      <c:pt idx="266">
                        <c:v>5.5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  <c:pt idx="256">
                        <c:v>16.5</c:v>
                      </c:pt>
                      <c:pt idx="257">
                        <c:v>10</c:v>
                      </c:pt>
                      <c:pt idx="258">
                        <c:v>18.5</c:v>
                      </c:pt>
                      <c:pt idx="259">
                        <c:v>8</c:v>
                      </c:pt>
                      <c:pt idx="260">
                        <c:v>17.5</c:v>
                      </c:pt>
                      <c:pt idx="261">
                        <c:v>16.5</c:v>
                      </c:pt>
                      <c:pt idx="262">
                        <c:v>3.5</c:v>
                      </c:pt>
                      <c:pt idx="263">
                        <c:v>10.5</c:v>
                      </c:pt>
                      <c:pt idx="264">
                        <c:v>23</c:v>
                      </c:pt>
                      <c:pt idx="265">
                        <c:v>9.5</c:v>
                      </c:pt>
                      <c:pt idx="266">
                        <c:v>8.5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9.1428571428571423</c:v>
                      </c:pt>
                      <c:pt idx="258">
                        <c:v>8.5714285714285712</c:v>
                      </c:pt>
                      <c:pt idx="259">
                        <c:v>8.5714285714285712</c:v>
                      </c:pt>
                      <c:pt idx="260">
                        <c:v>8.7142857142857135</c:v>
                      </c:pt>
                      <c:pt idx="261">
                        <c:v>8.4285714285714288</c:v>
                      </c:pt>
                      <c:pt idx="262">
                        <c:v>8</c:v>
                      </c:pt>
                      <c:pt idx="263">
                        <c:v>7.4285714285714288</c:v>
                      </c:pt>
                      <c:pt idx="264">
                        <c:v>6.4285714285714288</c:v>
                      </c:pt>
                      <c:pt idx="265">
                        <c:v>6.7142857142857144</c:v>
                      </c:pt>
                      <c:pt idx="266">
                        <c:v>5.8571428571428568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Kayseri!$A$2:$A$268</c15:sqref>
                        </c15:formulaRef>
                      </c:ext>
                    </c:extLst>
                    <c:strCache>
                      <c:ptCount val="267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Kayseri!$I$2:$I$268</c15:sqref>
                        </c15:formulaRef>
                      </c:ext>
                    </c:extLst>
                    <c:numCache>
                      <c:formatCode>General</c:formatCode>
                      <c:ptCount val="267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  <c:pt idx="256">
                        <c:v>6.4285714285714288</c:v>
                      </c:pt>
                      <c:pt idx="257">
                        <c:v>6</c:v>
                      </c:pt>
                      <c:pt idx="258">
                        <c:v>6.7142857142857144</c:v>
                      </c:pt>
                      <c:pt idx="259">
                        <c:v>7</c:v>
                      </c:pt>
                      <c:pt idx="260">
                        <c:v>8.2857142857142865</c:v>
                      </c:pt>
                      <c:pt idx="261">
                        <c:v>8.1428571428571423</c:v>
                      </c:pt>
                      <c:pt idx="262">
                        <c:v>7.8571428571428568</c:v>
                      </c:pt>
                      <c:pt idx="263">
                        <c:v>8.1428571428571423</c:v>
                      </c:pt>
                      <c:pt idx="264">
                        <c:v>8.5714285714285712</c:v>
                      </c:pt>
                      <c:pt idx="265">
                        <c:v>8.8571428571428577</c:v>
                      </c:pt>
                      <c:pt idx="266">
                        <c:v>8.1428571428571423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52294</xdr:colOff>
      <xdr:row>0</xdr:row>
      <xdr:rowOff>186017</xdr:rowOff>
    </xdr:from>
    <xdr:to>
      <xdr:col>15</xdr:col>
      <xdr:colOff>291353</xdr:colOff>
      <xdr:row>23</xdr:row>
      <xdr:rowOff>144182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104588</xdr:colOff>
      <xdr:row>28</xdr:row>
      <xdr:rowOff>29133</xdr:rowOff>
    </xdr:from>
    <xdr:to>
      <xdr:col>15</xdr:col>
      <xdr:colOff>53542</xdr:colOff>
      <xdr:row>49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7382C-8DB8-4524-A1AA-B09F8531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418352</xdr:colOff>
      <xdr:row>2</xdr:row>
      <xdr:rowOff>171077</xdr:rowOff>
    </xdr:from>
    <xdr:to>
      <xdr:col>18</xdr:col>
      <xdr:colOff>22412</xdr:colOff>
      <xdr:row>23</xdr:row>
      <xdr:rowOff>162113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E8747-332F-439E-BC9F-3CDBC525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373530</xdr:colOff>
      <xdr:row>0</xdr:row>
      <xdr:rowOff>133724</xdr:rowOff>
    </xdr:from>
    <xdr:to>
      <xdr:col>17</xdr:col>
      <xdr:colOff>1352177</xdr:colOff>
      <xdr:row>20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C4B52-9BD5-4E40-9AB3-6691117D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421820</xdr:colOff>
      <xdr:row>0</xdr:row>
      <xdr:rowOff>179614</xdr:rowOff>
    </xdr:from>
    <xdr:to>
      <xdr:col>17</xdr:col>
      <xdr:colOff>1723570</xdr:colOff>
      <xdr:row>20</xdr:row>
      <xdr:rowOff>117929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A657F-E0DF-457E-8524-60179B25E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231587</xdr:colOff>
      <xdr:row>0</xdr:row>
      <xdr:rowOff>163604</xdr:rowOff>
    </xdr:from>
    <xdr:to>
      <xdr:col>17</xdr:col>
      <xdr:colOff>978648</xdr:colOff>
      <xdr:row>19</xdr:row>
      <xdr:rowOff>29883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72A8B-3F8D-4616-AC04-8BCD4CD35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13607</xdr:colOff>
      <xdr:row>0</xdr:row>
      <xdr:rowOff>161470</xdr:rowOff>
    </xdr:from>
    <xdr:to>
      <xdr:col>17</xdr:col>
      <xdr:colOff>1079500</xdr:colOff>
      <xdr:row>19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CE0B-790D-4AEE-9631-5D13CF57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104320</xdr:colOff>
      <xdr:row>1</xdr:row>
      <xdr:rowOff>88900</xdr:rowOff>
    </xdr:from>
    <xdr:to>
      <xdr:col>17</xdr:col>
      <xdr:colOff>1551214</xdr:colOff>
      <xdr:row>19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95461-9FB9-4021-8B87-9976E996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545353</xdr:colOff>
      <xdr:row>0</xdr:row>
      <xdr:rowOff>126251</xdr:rowOff>
    </xdr:from>
    <xdr:to>
      <xdr:col>17</xdr:col>
      <xdr:colOff>1546411</xdr:colOff>
      <xdr:row>17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71EE3-E1BF-4C45-B84F-80D6A5EB1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J26:J27" totalsRowShown="0">
  <autoFilter ref="J26:J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I268" totalsRowShown="0">
  <autoFilter ref="A1:I268" xr:uid="{D27606CA-DD2A-475C-AC78-5260B46B0912}"/>
  <tableColumns count="9">
    <tableColumn id="1" xr3:uid="{8F83CE58-FDEA-4181-9791-03DA19378693}" name="Tarih"/>
    <tableColumn id="2" xr3:uid="{0E279616-FDEE-49EB-AC25-53377F5C62B8}" name="Vefat2020" dataDxfId="30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29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28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  <tableColumn id="9" xr3:uid="{9A1A5A80-945A-454D-82D6-D928D8D66FA2}" name="Fark7DayAvg"/>
    <tableColumn id="7" xr3:uid="{3C33F31D-02D7-4E0B-B29A-617650218EAC}" name="Vefat Türkiye Geneli" dataDxfId="27"/>
    <tableColumn id="8" xr3:uid="{FA827D3D-8235-4D56-A3D7-4787C4D2483E}" name="Vaka Turkiye" dataDxfId="2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268" totalsRowShown="0">
  <autoFilter ref="A1:L268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5">
      <calculatedColumnFormula>AVERAGEIF(IstanbulTablo[[#This Row],[Vefat2019]:[Vefat2017]], "&gt;0")</calculatedColumnFormula>
    </tableColumn>
    <tableColumn id="12" xr3:uid="{92346912-CB00-48A2-99CF-D7E86E9177FF}" name="Fark" dataDxfId="24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268" totalsRowShown="0">
  <autoFilter ref="A1:L268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3">
      <calculatedColumnFormula>AVERAGEIF(KonyaTablo[[#This Row],[Vefat2019]:[Vefat2017]], "&gt;0")</calculatedColumnFormula>
    </tableColumn>
    <tableColumn id="12" xr3:uid="{F0F4335F-A163-46E0-BA23-29B5C0112FCD}" name="Fark" dataDxfId="22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268" totalsRowShown="0">
  <autoFilter ref="A1:L268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1">
      <calculatedColumnFormula>AVERAGEIF(MalatyaTablo[[#This Row],[Vefat2019]:[Vefat2017]], "&gt;0")</calculatedColumnFormula>
    </tableColumn>
    <tableColumn id="12" xr3:uid="{14B25363-E195-4F9A-A09D-92963BBA39E5}" name="Fark" dataDxfId="20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268" totalsRowShown="0">
  <autoFilter ref="A1:L268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3">
      <calculatedColumnFormula>SakaryaTablo[[#This Row],[Vefat2019]]</calculatedColumnFormula>
    </tableColumn>
    <tableColumn id="12" xr3:uid="{AB3B931A-1BE4-47E3-8E82-3FC0105DFC34}" name="Fark" dataDxfId="2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268" totalsRowShown="0">
  <autoFilter ref="A1:L268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19">
      <calculatedColumnFormula>AVERAGE(KocaeliTablo[[#This Row],[Vefat2019]:[Vefat2017]])</calculatedColumnFormula>
    </tableColumn>
    <tableColumn id="12" xr3:uid="{F590B5EC-511D-4EA7-8F99-F600AA00B9B0}" name="Fark" dataDxfId="18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268" totalsRowShown="0">
  <autoFilter ref="A1:L268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7">
      <calculatedColumnFormula>AVERAGEIF(KahramanmarasTablo[[#This Row],[Vefat2019]:[Vefat2017]], "&gt;0")</calculatedColumnFormula>
    </tableColumn>
    <tableColumn id="12" xr3:uid="{A5438ED4-E502-411E-B3C7-946B6025B2AF}" name="Fark" dataDxfId="16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268" totalsRowShown="0">
  <autoFilter ref="A1:L268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5">
      <calculatedColumnFormula>AVERAGEIF(ErzurumTablo[[#This Row],[Vefat2019]:[Vefat2017]], "&gt;0")</calculatedColumnFormula>
    </tableColumn>
    <tableColumn id="12" xr3:uid="{74F9EC22-E630-4587-ADDD-B8AD9D38A1F1}" name="Fark" dataDxfId="14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268" totalsRowShown="0">
  <autoFilter ref="A1:L268" xr:uid="{AE60AF44-01D0-4BD4-ADA6-4EEC54757E6C}"/>
  <tableColumns count="12">
    <tableColumn id="1" xr3:uid="{E96A0052-960D-4987-88D8-ED1D18717E18}" name="Tarih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3">
      <calculatedColumnFormula>AVERAGEIF(BursaTablo[[#This Row],[Vefat2019]:[Vefat2017]], "&gt;0")</calculatedColumnFormula>
    </tableColumn>
    <tableColumn id="12" xr3:uid="{32131C6A-8701-43BC-9217-E7C528ADBE2B}" name="Fark" dataDxfId="12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268" totalsRowShown="0">
  <autoFilter ref="A1:L268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">
      <calculatedColumnFormula>TekirdagTablo[[#This Row],[Vefat2019]]</calculatedColumnFormula>
    </tableColumn>
    <tableColumn id="12" xr3:uid="{4268941F-3F29-4EF6-A5AB-9422EEFD69F4}" name="Fark" dataDxfId="0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268" totalsRowShown="0">
  <autoFilter ref="A1:L268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11">
      <calculatedColumnFormula>AVERAGEIF(C2:D2, "&gt;0")</calculatedColumnFormula>
    </tableColumn>
    <tableColumn id="12" xr3:uid="{1B52663E-F6C1-4C1D-9995-DBBB44F30EE8}" name="Fark" dataDxfId="10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268" totalsRowShown="0">
  <autoFilter ref="A1:J268" xr:uid="{5F26E372-2001-4AB5-B0D7-C91EF23255A6}"/>
  <tableColumns count="10">
    <tableColumn id="1" xr3:uid="{926F6697-2AE4-4A14-9E8F-0AE2B79C7930}" name="Tarih" dataDxfId="9"/>
    <tableColumn id="2" xr3:uid="{70DED1C7-C71C-449B-B595-F28233B044C8}" name="Vefat2020" dataDxfId="8"/>
    <tableColumn id="3" xr3:uid="{A95D3D46-B7EF-49E6-B6CC-FBC67CC3D626}" name="Vefat2019" dataDxfId="7"/>
    <tableColumn id="4" xr3:uid="{9D79534C-8F35-4A87-8918-F6F26C04D933}" name="Vefat2018" dataDxfId="6"/>
    <tableColumn id="9" xr3:uid="{A1066DF8-DEFA-45E6-88EC-2BC314267230}" name="Referans" dataDxfId="5">
      <calculatedColumnFormula>AVERAGE(KayseriTablo[[#This Row],[Vefat2019]:[Vefat2018]])</calculatedColumnFormula>
    </tableColumn>
    <tableColumn id="10" xr3:uid="{57A544C7-A672-4B1A-8DF2-C9F17821D388}" name="Fark" dataDxfId="4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J268"/>
  <sheetViews>
    <sheetView tabSelected="1" topLeftCell="D31" zoomScale="85" zoomScaleNormal="85" workbookViewId="0">
      <selection activeCell="J266" sqref="J266"/>
    </sheetView>
  </sheetViews>
  <sheetFormatPr defaultRowHeight="14.5" x14ac:dyDescent="0.35"/>
  <cols>
    <col min="2" max="2" width="13.54296875" customWidth="1"/>
    <col min="3" max="4" width="10.36328125" customWidth="1"/>
    <col min="5" max="5" width="14.54296875" customWidth="1"/>
    <col min="6" max="7" width="14.36328125" customWidth="1"/>
    <col min="9" max="9" width="9" customWidth="1"/>
    <col min="10" max="12" width="18.54296875" customWidth="1"/>
    <col min="13" max="13" width="25" customWidth="1"/>
  </cols>
  <sheetData>
    <row r="1" spans="1:9" x14ac:dyDescent="0.35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  <c r="G1" t="s">
        <v>273</v>
      </c>
      <c r="H1" t="s">
        <v>271</v>
      </c>
      <c r="I1" t="s">
        <v>272</v>
      </c>
    </row>
    <row r="2" spans="1:9" x14ac:dyDescent="0.35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  <c r="H2" s="1"/>
      <c r="I2" s="1"/>
    </row>
    <row r="3" spans="1:9" x14ac:dyDescent="0.35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  <c r="H3" s="1"/>
      <c r="I3" s="1"/>
    </row>
    <row r="4" spans="1:9" x14ac:dyDescent="0.35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  <c r="H4" s="1"/>
      <c r="I4" s="1"/>
    </row>
    <row r="5" spans="1:9" x14ac:dyDescent="0.35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  <c r="H5" s="1"/>
      <c r="I5" s="1"/>
    </row>
    <row r="6" spans="1:9" x14ac:dyDescent="0.35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  <c r="H6" s="1"/>
      <c r="I6" s="1"/>
    </row>
    <row r="7" spans="1:9" x14ac:dyDescent="0.35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  <c r="H7" s="1"/>
      <c r="I7" s="1"/>
    </row>
    <row r="8" spans="1:9" x14ac:dyDescent="0.35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  <c r="G8">
        <f>AVERAGE(D2:D8)</f>
        <v>-12.5</v>
      </c>
      <c r="H8" s="1"/>
      <c r="I8" s="1"/>
    </row>
    <row r="9" spans="1:9" x14ac:dyDescent="0.35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  <c r="G9">
        <f t="shared" ref="G9:G72" si="2">AVERAGE(D3:D9)</f>
        <v>-6.2857142857142856</v>
      </c>
      <c r="H9" s="1"/>
      <c r="I9" s="1"/>
    </row>
    <row r="10" spans="1:9" x14ac:dyDescent="0.35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  <c r="G10">
        <f t="shared" si="2"/>
        <v>-3.5238095238095184</v>
      </c>
      <c r="H10" s="1"/>
      <c r="I10" s="1"/>
    </row>
    <row r="11" spans="1:9" x14ac:dyDescent="0.35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  <c r="G11">
        <f t="shared" si="2"/>
        <v>-2.904761904761894</v>
      </c>
      <c r="H11" s="1"/>
      <c r="I11" s="1"/>
    </row>
    <row r="12" spans="1:9" x14ac:dyDescent="0.35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  <c r="G12">
        <f t="shared" si="2"/>
        <v>-3.404761904761902</v>
      </c>
      <c r="H12" s="1"/>
      <c r="I12" s="1"/>
    </row>
    <row r="13" spans="1:9" x14ac:dyDescent="0.35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  <c r="G13">
        <f t="shared" si="2"/>
        <v>-3.5714285714285716</v>
      </c>
      <c r="H13" s="1"/>
      <c r="I13" s="1"/>
    </row>
    <row r="14" spans="1:9" x14ac:dyDescent="0.35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  <c r="G14">
        <f t="shared" si="2"/>
        <v>-5.3333333333333224</v>
      </c>
      <c r="H14" s="1"/>
      <c r="I14" s="1"/>
    </row>
    <row r="15" spans="1:9" x14ac:dyDescent="0.35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  <c r="G15">
        <f t="shared" si="2"/>
        <v>5.6190476190476248</v>
      </c>
      <c r="H15" s="1"/>
      <c r="I15" s="1"/>
    </row>
    <row r="16" spans="1:9" x14ac:dyDescent="0.35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  <c r="G16">
        <f t="shared" si="2"/>
        <v>5.309523809523812</v>
      </c>
      <c r="H16" s="1"/>
      <c r="I16" s="1"/>
    </row>
    <row r="17" spans="1:10" x14ac:dyDescent="0.35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  <c r="G17">
        <f t="shared" si="2"/>
        <v>12.880952380952392</v>
      </c>
      <c r="H17" s="1"/>
      <c r="I17" s="1"/>
    </row>
    <row r="18" spans="1:10" x14ac:dyDescent="0.35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  <c r="G18">
        <f t="shared" si="2"/>
        <v>9.4523809523809632</v>
      </c>
      <c r="H18" s="1"/>
      <c r="I18" s="1"/>
    </row>
    <row r="19" spans="1:10" x14ac:dyDescent="0.35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  <c r="G19">
        <f t="shared" si="2"/>
        <v>5.8571428571428656</v>
      </c>
      <c r="H19" s="1"/>
      <c r="I19" s="1"/>
    </row>
    <row r="20" spans="1:10" x14ac:dyDescent="0.35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  <c r="G20">
        <f t="shared" si="2"/>
        <v>7.0476190476190528</v>
      </c>
      <c r="H20" s="1"/>
      <c r="I20" s="1"/>
    </row>
    <row r="21" spans="1:10" x14ac:dyDescent="0.35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  <c r="G21">
        <f t="shared" si="2"/>
        <v>14.142857142857142</v>
      </c>
      <c r="H21" s="1"/>
      <c r="I21" s="1"/>
    </row>
    <row r="22" spans="1:10" x14ac:dyDescent="0.35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  <c r="G22">
        <f t="shared" si="2"/>
        <v>13.547619047619053</v>
      </c>
      <c r="H22" s="1"/>
      <c r="I22" s="1"/>
    </row>
    <row r="23" spans="1:10" x14ac:dyDescent="0.35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  <c r="G23">
        <f t="shared" si="2"/>
        <v>7.4047619047619104</v>
      </c>
      <c r="H23" s="1"/>
      <c r="I23" s="1"/>
    </row>
    <row r="24" spans="1:10" x14ac:dyDescent="0.35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  <c r="G24">
        <f t="shared" si="2"/>
        <v>5.0952380952380896</v>
      </c>
      <c r="H24" s="1"/>
      <c r="I24" s="1"/>
    </row>
    <row r="25" spans="1:10" x14ac:dyDescent="0.35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  <c r="G25">
        <f t="shared" si="2"/>
        <v>2.8809523809523676</v>
      </c>
      <c r="H25" s="1"/>
      <c r="I25" s="1"/>
    </row>
    <row r="26" spans="1:10" x14ac:dyDescent="0.35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G26">
        <f t="shared" si="2"/>
        <v>2.7380952380952244</v>
      </c>
      <c r="H26" s="1"/>
      <c r="I26" s="1"/>
      <c r="J26" t="s">
        <v>261</v>
      </c>
    </row>
    <row r="27" spans="1:10" x14ac:dyDescent="0.35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G27">
        <f t="shared" si="2"/>
        <v>1.4761904761904734</v>
      </c>
      <c r="H27" s="1"/>
      <c r="I27" s="1"/>
      <c r="J27">
        <f>SUM(ToplamTablo[Fark])</f>
        <v>10847.166666666668</v>
      </c>
    </row>
    <row r="28" spans="1:10" x14ac:dyDescent="0.35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  <c r="G28">
        <f t="shared" si="2"/>
        <v>-2.0238095238095264</v>
      </c>
      <c r="H28" s="1"/>
      <c r="I28" s="1"/>
    </row>
    <row r="29" spans="1:10" x14ac:dyDescent="0.35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  <c r="G29">
        <f t="shared" si="2"/>
        <v>7.1428571428563306E-2</v>
      </c>
      <c r="H29" s="1"/>
      <c r="I29" s="1"/>
    </row>
    <row r="30" spans="1:10" x14ac:dyDescent="0.35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  <c r="G30">
        <f t="shared" si="2"/>
        <v>3.6190476190476084</v>
      </c>
      <c r="H30" s="1"/>
      <c r="I30" s="1"/>
    </row>
    <row r="31" spans="1:10" x14ac:dyDescent="0.35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  <c r="G31">
        <f t="shared" si="2"/>
        <v>-0.19047619047619588</v>
      </c>
      <c r="H31" s="1"/>
      <c r="I31" s="1"/>
    </row>
    <row r="32" spans="1:10" x14ac:dyDescent="0.35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  <c r="G32">
        <f t="shared" si="2"/>
        <v>1.4523809523809632</v>
      </c>
      <c r="H32" s="1"/>
      <c r="I32" s="1"/>
    </row>
    <row r="33" spans="1:9" x14ac:dyDescent="0.35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  <c r="G33">
        <f t="shared" si="2"/>
        <v>2.000000000000008</v>
      </c>
      <c r="H33" s="1"/>
      <c r="I33" s="1"/>
    </row>
    <row r="34" spans="1:9" x14ac:dyDescent="0.35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  <c r="G34">
        <f t="shared" si="2"/>
        <v>2.6904761904761876</v>
      </c>
      <c r="H34" s="1"/>
      <c r="I34" s="1"/>
    </row>
    <row r="35" spans="1:9" x14ac:dyDescent="0.35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  <c r="G35">
        <f t="shared" si="2"/>
        <v>6.1428571428571344</v>
      </c>
      <c r="H35" s="1"/>
      <c r="I35" s="1"/>
    </row>
    <row r="36" spans="1:9" x14ac:dyDescent="0.35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  <c r="G36">
        <f t="shared" si="2"/>
        <v>-8.880952380952392</v>
      </c>
      <c r="H36" s="1"/>
      <c r="I36" s="1"/>
    </row>
    <row r="37" spans="1:9" x14ac:dyDescent="0.35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  <c r="G37">
        <f t="shared" si="2"/>
        <v>-6.880952380952384</v>
      </c>
      <c r="H37" s="1"/>
      <c r="I37" s="1"/>
    </row>
    <row r="38" spans="1:9" x14ac:dyDescent="0.35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  <c r="G38">
        <f t="shared" si="2"/>
        <v>-7.500000000000008</v>
      </c>
      <c r="H38" s="1"/>
      <c r="I38" s="1"/>
    </row>
    <row r="39" spans="1:9" x14ac:dyDescent="0.35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  <c r="G39">
        <f t="shared" si="2"/>
        <v>-6.880952380952392</v>
      </c>
      <c r="H39" s="1"/>
      <c r="I39" s="1"/>
    </row>
    <row r="40" spans="1:9" x14ac:dyDescent="0.35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  <c r="G40">
        <f t="shared" si="2"/>
        <v>-7.4047619047619184</v>
      </c>
      <c r="H40" s="1"/>
      <c r="I40" s="1"/>
    </row>
    <row r="41" spans="1:9" x14ac:dyDescent="0.35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  <c r="G41">
        <f t="shared" si="2"/>
        <v>-11.309523809523828</v>
      </c>
      <c r="H41" s="1"/>
      <c r="I41" s="1"/>
    </row>
    <row r="42" spans="1:9" x14ac:dyDescent="0.35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  <c r="G42">
        <f t="shared" si="2"/>
        <v>-8.5476190476190617</v>
      </c>
      <c r="H42" s="1"/>
      <c r="I42" s="1"/>
    </row>
    <row r="43" spans="1:9" x14ac:dyDescent="0.35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  <c r="G43">
        <f t="shared" si="2"/>
        <v>0.9285714285714286</v>
      </c>
      <c r="H43" s="1"/>
      <c r="I43" s="1"/>
    </row>
    <row r="44" spans="1:9" x14ac:dyDescent="0.35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  <c r="G44">
        <f t="shared" si="2"/>
        <v>0.30952380952380409</v>
      </c>
      <c r="H44" s="1"/>
      <c r="I44" s="1"/>
    </row>
    <row r="45" spans="1:9" x14ac:dyDescent="0.35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  <c r="G45">
        <f t="shared" si="2"/>
        <v>4.5</v>
      </c>
      <c r="H45" s="1"/>
      <c r="I45" s="1"/>
    </row>
    <row r="46" spans="1:9" x14ac:dyDescent="0.35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  <c r="G46">
        <f t="shared" si="2"/>
        <v>4.499999999999984</v>
      </c>
      <c r="H46" s="1"/>
      <c r="I46" s="1"/>
    </row>
    <row r="47" spans="1:9" x14ac:dyDescent="0.35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  <c r="G47">
        <f t="shared" si="2"/>
        <v>4.5952380952380816</v>
      </c>
      <c r="H47" s="1"/>
      <c r="I47" s="1"/>
    </row>
    <row r="48" spans="1:9" x14ac:dyDescent="0.35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  <c r="G48">
        <f t="shared" si="2"/>
        <v>5.619047619047616</v>
      </c>
      <c r="H48" s="1"/>
      <c r="I48" s="1"/>
    </row>
    <row r="49" spans="1:9" x14ac:dyDescent="0.35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  <c r="G49">
        <f t="shared" si="2"/>
        <v>2.9761904761904736</v>
      </c>
      <c r="H49" s="1"/>
      <c r="I49" s="1"/>
    </row>
    <row r="50" spans="1:9" x14ac:dyDescent="0.35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  <c r="G50">
        <f t="shared" si="2"/>
        <v>1.7619047619047592</v>
      </c>
      <c r="H50" s="1"/>
      <c r="I50" s="1"/>
    </row>
    <row r="51" spans="1:9" x14ac:dyDescent="0.35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  <c r="G51">
        <f t="shared" si="2"/>
        <v>2.1190476190476084</v>
      </c>
      <c r="H51" s="1"/>
      <c r="I51" s="1"/>
    </row>
    <row r="52" spans="1:9" x14ac:dyDescent="0.35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  <c r="G52">
        <f t="shared" si="2"/>
        <v>-3.0000000000000164</v>
      </c>
      <c r="H52" s="1"/>
      <c r="I52" s="1"/>
    </row>
    <row r="53" spans="1:9" x14ac:dyDescent="0.35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  <c r="G53">
        <f t="shared" si="2"/>
        <v>-3.8571428571428652</v>
      </c>
      <c r="H53" s="1"/>
      <c r="I53" s="1"/>
    </row>
    <row r="54" spans="1:9" x14ac:dyDescent="0.35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  <c r="G54">
        <f t="shared" si="2"/>
        <v>-12.309523809523812</v>
      </c>
      <c r="H54" s="1"/>
      <c r="I54" s="1"/>
    </row>
    <row r="55" spans="1:9" x14ac:dyDescent="0.35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  <c r="G55">
        <f t="shared" si="2"/>
        <v>-9.3571428571428577</v>
      </c>
      <c r="H55" s="1"/>
      <c r="I55" s="1"/>
    </row>
    <row r="56" spans="1:9" x14ac:dyDescent="0.35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  <c r="G56">
        <f t="shared" si="2"/>
        <v>-11.023809523809527</v>
      </c>
      <c r="H56" s="1"/>
      <c r="I56" s="1"/>
    </row>
    <row r="57" spans="1:9" x14ac:dyDescent="0.35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  <c r="G57">
        <f t="shared" si="2"/>
        <v>-11.428571428571429</v>
      </c>
      <c r="H57" s="1"/>
      <c r="I57" s="1"/>
    </row>
    <row r="58" spans="1:9" x14ac:dyDescent="0.35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  <c r="G58">
        <f t="shared" si="2"/>
        <v>-14.690476190476179</v>
      </c>
      <c r="H58" s="1"/>
      <c r="I58" s="1"/>
    </row>
    <row r="59" spans="1:9" x14ac:dyDescent="0.35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  <c r="G59">
        <f t="shared" si="2"/>
        <v>-6.2857142857142776</v>
      </c>
      <c r="H59" s="1"/>
      <c r="I59" s="1"/>
    </row>
    <row r="60" spans="1:9" x14ac:dyDescent="0.35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  <c r="G60">
        <f t="shared" si="2"/>
        <v>-4.0714285714285552</v>
      </c>
      <c r="H60" s="1"/>
      <c r="I60" s="1"/>
    </row>
    <row r="61" spans="1:9" x14ac:dyDescent="0.35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  <c r="G61">
        <f t="shared" si="2"/>
        <v>2.0714285714285796</v>
      </c>
      <c r="H61" s="1"/>
      <c r="I61" s="1"/>
    </row>
    <row r="62" spans="1:9" x14ac:dyDescent="0.35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  <c r="G62">
        <f t="shared" si="2"/>
        <v>3.1190476190476244</v>
      </c>
      <c r="H62" s="1"/>
      <c r="I62" s="1"/>
    </row>
    <row r="63" spans="1:9" x14ac:dyDescent="0.35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  <c r="G63">
        <f t="shared" si="2"/>
        <v>-0.92857142857141228</v>
      </c>
      <c r="H63" s="1"/>
      <c r="I63" s="1"/>
    </row>
    <row r="64" spans="1:9" x14ac:dyDescent="0.35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  <c r="G64">
        <f t="shared" si="2"/>
        <v>3.5476190476190612</v>
      </c>
      <c r="H64" s="1"/>
      <c r="I64" s="1"/>
    </row>
    <row r="65" spans="1:9" x14ac:dyDescent="0.35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  <c r="G65">
        <f t="shared" si="2"/>
        <v>3.8333333333333468</v>
      </c>
      <c r="H65" s="1"/>
      <c r="I65" s="1"/>
    </row>
    <row r="66" spans="1:9" x14ac:dyDescent="0.35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  <c r="G66">
        <f t="shared" si="2"/>
        <v>-6.3333333333333064</v>
      </c>
      <c r="H66" s="1"/>
      <c r="I66" s="1"/>
    </row>
    <row r="67" spans="1:9" x14ac:dyDescent="0.35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  <c r="G67">
        <f t="shared" si="2"/>
        <v>-9.7619047619047432</v>
      </c>
      <c r="H67" s="1"/>
      <c r="I67" s="1"/>
    </row>
    <row r="68" spans="1:9" x14ac:dyDescent="0.35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  <c r="G68">
        <f t="shared" si="2"/>
        <v>-7.9761904761904487</v>
      </c>
      <c r="H68" s="1"/>
      <c r="I68" s="1"/>
    </row>
    <row r="69" spans="1:9" x14ac:dyDescent="0.35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  <c r="G69">
        <f t="shared" si="2"/>
        <v>-10.880952380952351</v>
      </c>
      <c r="H69" s="1"/>
      <c r="I69" s="1"/>
    </row>
    <row r="70" spans="1:9" x14ac:dyDescent="0.35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  <c r="G70">
        <f t="shared" si="2"/>
        <v>-9.5714285714285552</v>
      </c>
      <c r="H70" s="1"/>
      <c r="I70" s="1"/>
    </row>
    <row r="71" spans="1:9" x14ac:dyDescent="0.35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  <c r="G71">
        <f t="shared" si="2"/>
        <v>-6.8809523809523672</v>
      </c>
      <c r="H71" s="1"/>
      <c r="I71" s="1"/>
    </row>
    <row r="72" spans="1:9" x14ac:dyDescent="0.35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  <c r="G72">
        <f t="shared" si="2"/>
        <v>-6.0238095238095104</v>
      </c>
      <c r="H72" s="1"/>
      <c r="I72" s="1"/>
    </row>
    <row r="73" spans="1:9" x14ac:dyDescent="0.35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3">AVERAGE(B67:B73)</f>
        <v>387.28571428571428</v>
      </c>
      <c r="F73">
        <f t="shared" ref="F73:F136" si="4">AVERAGE(C67:C73)</f>
        <v>380.54761904761909</v>
      </c>
      <c r="G73">
        <f t="shared" ref="G73:G136" si="5">AVERAGE(D67:D73)</f>
        <v>6.7380952380952488</v>
      </c>
      <c r="H73" s="1"/>
      <c r="I73" s="1"/>
    </row>
    <row r="74" spans="1:9" x14ac:dyDescent="0.35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3"/>
        <v>388.42857142857144</v>
      </c>
      <c r="F74">
        <f t="shared" si="4"/>
        <v>382.16666666666669</v>
      </c>
      <c r="G74">
        <f t="shared" si="5"/>
        <v>6.2619047619047752</v>
      </c>
      <c r="H74" s="1"/>
      <c r="I74" s="1"/>
    </row>
    <row r="75" spans="1:9" x14ac:dyDescent="0.35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3"/>
        <v>387.85714285714283</v>
      </c>
      <c r="F75">
        <f t="shared" si="4"/>
        <v>378.99999999999994</v>
      </c>
      <c r="G75">
        <f t="shared" si="5"/>
        <v>8.8571428571428736</v>
      </c>
      <c r="H75" s="1"/>
      <c r="I75" s="1"/>
    </row>
    <row r="76" spans="1:9" x14ac:dyDescent="0.35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3"/>
        <v>398.57142857142856</v>
      </c>
      <c r="F76">
        <f t="shared" si="4"/>
        <v>376.49999999999994</v>
      </c>
      <c r="G76">
        <f t="shared" si="5"/>
        <v>22.07142857142858</v>
      </c>
      <c r="H76" s="1"/>
      <c r="I76" s="1"/>
    </row>
    <row r="77" spans="1:9" x14ac:dyDescent="0.35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3"/>
        <v>400.71428571428572</v>
      </c>
      <c r="F77">
        <f t="shared" si="4"/>
        <v>381.61904761904759</v>
      </c>
      <c r="G77">
        <f t="shared" si="5"/>
        <v>19.095238095238113</v>
      </c>
      <c r="H77" s="1"/>
      <c r="I77" s="1"/>
    </row>
    <row r="78" spans="1:9" x14ac:dyDescent="0.35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3"/>
        <v>404.14285714285717</v>
      </c>
      <c r="F78">
        <f t="shared" si="4"/>
        <v>381.33333333333337</v>
      </c>
      <c r="G78">
        <f t="shared" si="5"/>
        <v>22.809523809523828</v>
      </c>
      <c r="H78" s="1"/>
      <c r="I78" s="1"/>
    </row>
    <row r="79" spans="1:9" x14ac:dyDescent="0.35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3"/>
        <v>408.85714285714283</v>
      </c>
      <c r="F79">
        <f t="shared" si="4"/>
        <v>378.52380952380952</v>
      </c>
      <c r="G79">
        <f t="shared" si="5"/>
        <v>30.333333333333346</v>
      </c>
      <c r="H79" s="1"/>
      <c r="I79" s="1"/>
    </row>
    <row r="80" spans="1:9" x14ac:dyDescent="0.35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3"/>
        <v>418.14285714285717</v>
      </c>
      <c r="F80">
        <f t="shared" si="4"/>
        <v>378.5</v>
      </c>
      <c r="G80">
        <f t="shared" si="5"/>
        <v>39.642857142857153</v>
      </c>
      <c r="H80" s="1"/>
      <c r="I80" s="1"/>
    </row>
    <row r="81" spans="1:9" x14ac:dyDescent="0.35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3"/>
        <v>424</v>
      </c>
      <c r="F81">
        <f t="shared" si="4"/>
        <v>374.19047619047615</v>
      </c>
      <c r="G81">
        <f t="shared" si="5"/>
        <v>49.80952380952381</v>
      </c>
      <c r="H81" s="1"/>
      <c r="I81" s="1"/>
    </row>
    <row r="82" spans="1:9" x14ac:dyDescent="0.35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3"/>
        <v>432.42857142857144</v>
      </c>
      <c r="F82">
        <f t="shared" si="4"/>
        <v>374.78571428571428</v>
      </c>
      <c r="G82">
        <f t="shared" si="5"/>
        <v>57.642857142857132</v>
      </c>
      <c r="H82" s="1"/>
      <c r="I82" s="1"/>
    </row>
    <row r="83" spans="1:9" x14ac:dyDescent="0.35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3"/>
        <v>432.28571428571428</v>
      </c>
      <c r="F83">
        <f t="shared" si="4"/>
        <v>371.90476190476193</v>
      </c>
      <c r="G83">
        <f t="shared" si="5"/>
        <v>60.380952380952372</v>
      </c>
      <c r="H83" s="1"/>
      <c r="I83" s="1"/>
    </row>
    <row r="84" spans="1:9" x14ac:dyDescent="0.35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3"/>
        <v>435.42857142857144</v>
      </c>
      <c r="F84">
        <f t="shared" si="4"/>
        <v>370.02380952380958</v>
      </c>
      <c r="G84">
        <f t="shared" si="5"/>
        <v>65.404761904761898</v>
      </c>
      <c r="H84" s="1"/>
      <c r="I84" s="1"/>
    </row>
    <row r="85" spans="1:9" x14ac:dyDescent="0.35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3"/>
        <v>430.71428571428572</v>
      </c>
      <c r="F85">
        <f t="shared" si="4"/>
        <v>369.40476190476193</v>
      </c>
      <c r="G85">
        <f t="shared" si="5"/>
        <v>61.309523809523796</v>
      </c>
      <c r="H85" s="1"/>
      <c r="I85" s="1"/>
    </row>
    <row r="86" spans="1:9" x14ac:dyDescent="0.35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3"/>
        <v>430.28571428571428</v>
      </c>
      <c r="F86">
        <f t="shared" si="4"/>
        <v>369.30952380952385</v>
      </c>
      <c r="G86">
        <f t="shared" si="5"/>
        <v>60.976190476190467</v>
      </c>
      <c r="H86" s="1"/>
      <c r="I86" s="1"/>
    </row>
    <row r="87" spans="1:9" x14ac:dyDescent="0.35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3"/>
        <v>426.85714285714283</v>
      </c>
      <c r="F87">
        <f t="shared" si="4"/>
        <v>373.16666666666663</v>
      </c>
      <c r="G87">
        <f t="shared" si="5"/>
        <v>53.690476190476183</v>
      </c>
      <c r="H87">
        <v>17</v>
      </c>
      <c r="I87" s="1">
        <v>2069</v>
      </c>
    </row>
    <row r="88" spans="1:9" x14ac:dyDescent="0.35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3"/>
        <v>433.57142857142856</v>
      </c>
      <c r="F88">
        <f t="shared" si="4"/>
        <v>372.52380952380952</v>
      </c>
      <c r="G88">
        <f t="shared" si="5"/>
        <v>61.047619047619044</v>
      </c>
      <c r="H88">
        <v>16</v>
      </c>
      <c r="I88" s="1">
        <v>1704</v>
      </c>
    </row>
    <row r="89" spans="1:9" x14ac:dyDescent="0.35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3"/>
        <v>436.14285714285717</v>
      </c>
      <c r="F89">
        <f t="shared" si="4"/>
        <v>371.02380952380958</v>
      </c>
      <c r="G89">
        <f t="shared" si="5"/>
        <v>65.11904761904762</v>
      </c>
      <c r="H89">
        <v>23</v>
      </c>
      <c r="I89" s="1">
        <v>1815</v>
      </c>
    </row>
    <row r="90" spans="1:9" x14ac:dyDescent="0.35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3"/>
        <v>444.57142857142856</v>
      </c>
      <c r="F90">
        <f t="shared" si="4"/>
        <v>370.64285714285722</v>
      </c>
      <c r="G90">
        <f t="shared" si="5"/>
        <v>73.928571428571431</v>
      </c>
      <c r="H90">
        <v>37</v>
      </c>
      <c r="I90" s="1">
        <v>1610</v>
      </c>
    </row>
    <row r="91" spans="1:9" x14ac:dyDescent="0.35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3"/>
        <v>456.57142857142856</v>
      </c>
      <c r="F91">
        <f t="shared" si="4"/>
        <v>366.80952380952385</v>
      </c>
      <c r="G91">
        <f t="shared" si="5"/>
        <v>89.761904761904745</v>
      </c>
      <c r="H91">
        <v>46</v>
      </c>
      <c r="I91" s="1">
        <v>2704</v>
      </c>
    </row>
    <row r="92" spans="1:9" x14ac:dyDescent="0.35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3"/>
        <v>468.71428571428572</v>
      </c>
      <c r="F92">
        <f t="shared" si="4"/>
        <v>366.64285714285722</v>
      </c>
      <c r="G92">
        <f t="shared" si="5"/>
        <v>102.07142857142857</v>
      </c>
      <c r="H92">
        <v>63</v>
      </c>
      <c r="I92" s="1">
        <v>2148</v>
      </c>
    </row>
    <row r="93" spans="1:9" x14ac:dyDescent="0.35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3"/>
        <v>477.42857142857144</v>
      </c>
      <c r="F93">
        <f t="shared" si="4"/>
        <v>368.21428571428572</v>
      </c>
      <c r="G93">
        <f t="shared" si="5"/>
        <v>109.21428571428571</v>
      </c>
      <c r="H93">
        <v>79</v>
      </c>
      <c r="I93" s="1">
        <v>2456</v>
      </c>
    </row>
    <row r="94" spans="1:9" x14ac:dyDescent="0.35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3"/>
        <v>483.85714285714283</v>
      </c>
      <c r="F94">
        <f t="shared" si="4"/>
        <v>367.54761904761909</v>
      </c>
      <c r="G94">
        <f t="shared" si="5"/>
        <v>116.30952380952378</v>
      </c>
      <c r="H94">
        <v>69</v>
      </c>
      <c r="I94" s="1">
        <v>2786</v>
      </c>
    </row>
    <row r="95" spans="1:9" x14ac:dyDescent="0.35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3"/>
        <v>490</v>
      </c>
      <c r="F95">
        <f t="shared" si="4"/>
        <v>371.16666666666663</v>
      </c>
      <c r="G95">
        <f t="shared" si="5"/>
        <v>118.83333333333333</v>
      </c>
      <c r="H95">
        <v>76</v>
      </c>
      <c r="I95" s="1">
        <v>3013</v>
      </c>
    </row>
    <row r="96" spans="1:9" x14ac:dyDescent="0.35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3"/>
        <v>498</v>
      </c>
      <c r="F96">
        <f t="shared" si="4"/>
        <v>367.66666666666669</v>
      </c>
      <c r="G96">
        <f t="shared" si="5"/>
        <v>130.33333333333331</v>
      </c>
      <c r="H96">
        <v>73</v>
      </c>
      <c r="I96" s="1">
        <v>3135</v>
      </c>
    </row>
    <row r="97" spans="1:9" x14ac:dyDescent="0.35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3"/>
        <v>499.42857142857144</v>
      </c>
      <c r="F97">
        <f t="shared" si="4"/>
        <v>372.07142857142856</v>
      </c>
      <c r="G97">
        <f t="shared" si="5"/>
        <v>127.35714285714288</v>
      </c>
      <c r="H97">
        <v>75</v>
      </c>
      <c r="I97" s="1">
        <v>3148</v>
      </c>
    </row>
    <row r="98" spans="1:9" x14ac:dyDescent="0.35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3"/>
        <v>504.85714285714283</v>
      </c>
      <c r="F98">
        <f t="shared" si="4"/>
        <v>370.11904761904759</v>
      </c>
      <c r="G98">
        <f t="shared" si="5"/>
        <v>134.73809523809527</v>
      </c>
      <c r="H98">
        <v>76</v>
      </c>
      <c r="I98" s="1">
        <v>3892</v>
      </c>
    </row>
    <row r="99" spans="1:9" x14ac:dyDescent="0.35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3"/>
        <v>505.71428571428572</v>
      </c>
      <c r="F99">
        <f t="shared" si="4"/>
        <v>373.11904761904765</v>
      </c>
      <c r="G99">
        <f t="shared" si="5"/>
        <v>132.5952380952381</v>
      </c>
      <c r="H99">
        <v>87</v>
      </c>
      <c r="I99" s="1">
        <v>4117</v>
      </c>
    </row>
    <row r="100" spans="1:9" x14ac:dyDescent="0.35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3"/>
        <v>505.85714285714283</v>
      </c>
      <c r="F100">
        <f t="shared" si="4"/>
        <v>371.83333333333337</v>
      </c>
      <c r="G100">
        <f t="shared" si="5"/>
        <v>134.02380952380955</v>
      </c>
      <c r="H100">
        <v>96</v>
      </c>
      <c r="I100" s="1">
        <v>4056</v>
      </c>
    </row>
    <row r="101" spans="1:9" x14ac:dyDescent="0.35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3"/>
        <v>510.78571428571428</v>
      </c>
      <c r="F101">
        <f t="shared" si="4"/>
        <v>371.40476190476187</v>
      </c>
      <c r="G101">
        <f t="shared" si="5"/>
        <v>139.38095238095238</v>
      </c>
      <c r="H101">
        <v>98</v>
      </c>
      <c r="I101" s="1">
        <v>4747</v>
      </c>
    </row>
    <row r="102" spans="1:9" x14ac:dyDescent="0.35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3"/>
        <v>510.64285714285717</v>
      </c>
      <c r="F102">
        <f t="shared" si="4"/>
        <v>367.19047619047615</v>
      </c>
      <c r="G102">
        <f t="shared" si="5"/>
        <v>143.45238095238096</v>
      </c>
      <c r="H102">
        <v>95</v>
      </c>
      <c r="I102" s="1">
        <v>5138</v>
      </c>
    </row>
    <row r="103" spans="1:9" x14ac:dyDescent="0.35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3"/>
        <v>502.78571428571428</v>
      </c>
      <c r="F103">
        <f t="shared" si="4"/>
        <v>371.40476190476193</v>
      </c>
      <c r="G103">
        <f t="shared" si="5"/>
        <v>131.38095238095238</v>
      </c>
      <c r="H103">
        <v>97</v>
      </c>
      <c r="I103" s="1">
        <v>4789</v>
      </c>
    </row>
    <row r="104" spans="1:9" x14ac:dyDescent="0.35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3"/>
        <v>506.07142857142856</v>
      </c>
      <c r="F104">
        <f t="shared" si="4"/>
        <v>369.04761904761898</v>
      </c>
      <c r="G104">
        <f t="shared" si="5"/>
        <v>137.02380952380955</v>
      </c>
      <c r="H104">
        <v>98</v>
      </c>
      <c r="I104" s="1">
        <v>4093</v>
      </c>
    </row>
    <row r="105" spans="1:9" x14ac:dyDescent="0.35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3"/>
        <v>501.64285714285717</v>
      </c>
      <c r="F105">
        <f t="shared" si="4"/>
        <v>371.49999999999994</v>
      </c>
      <c r="G105">
        <f t="shared" si="5"/>
        <v>130.14285714285717</v>
      </c>
      <c r="H105">
        <v>107</v>
      </c>
      <c r="I105" s="1">
        <v>4062</v>
      </c>
    </row>
    <row r="106" spans="1:9" x14ac:dyDescent="0.35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3"/>
        <v>502.64285714285717</v>
      </c>
      <c r="F106">
        <f t="shared" si="4"/>
        <v>367.02380952380952</v>
      </c>
      <c r="G106">
        <f t="shared" si="5"/>
        <v>135.61904761904762</v>
      </c>
      <c r="H106">
        <v>115</v>
      </c>
      <c r="I106" s="1">
        <v>4291</v>
      </c>
    </row>
    <row r="107" spans="1:9" x14ac:dyDescent="0.35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3"/>
        <v>502.07142857142856</v>
      </c>
      <c r="F107">
        <f t="shared" si="4"/>
        <v>363.71428571428572</v>
      </c>
      <c r="G107">
        <f t="shared" si="5"/>
        <v>138.35714285714286</v>
      </c>
      <c r="H107">
        <v>125</v>
      </c>
      <c r="I107" s="1">
        <v>4801</v>
      </c>
    </row>
    <row r="108" spans="1:9" x14ac:dyDescent="0.35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3"/>
        <v>497.85714285714283</v>
      </c>
      <c r="F108">
        <f t="shared" si="4"/>
        <v>365.02380952380952</v>
      </c>
      <c r="G108">
        <f t="shared" si="5"/>
        <v>132.83333333333331</v>
      </c>
      <c r="H108">
        <v>126</v>
      </c>
      <c r="I108" s="1">
        <v>4353</v>
      </c>
    </row>
    <row r="109" spans="1:9" x14ac:dyDescent="0.35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3"/>
        <v>491.14285714285717</v>
      </c>
      <c r="F109">
        <f t="shared" si="4"/>
        <v>364.78571428571428</v>
      </c>
      <c r="G109">
        <f t="shared" si="5"/>
        <v>126.35714285714286</v>
      </c>
      <c r="H109">
        <v>121</v>
      </c>
      <c r="I109" s="1">
        <v>3783</v>
      </c>
    </row>
    <row r="110" spans="1:9" x14ac:dyDescent="0.35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3"/>
        <v>491.57142857142856</v>
      </c>
      <c r="F110">
        <f t="shared" si="4"/>
        <v>359.69047619047615</v>
      </c>
      <c r="G110">
        <f t="shared" si="5"/>
        <v>131.88095238095238</v>
      </c>
      <c r="H110">
        <v>127</v>
      </c>
      <c r="I110" s="1">
        <v>3977</v>
      </c>
    </row>
    <row r="111" spans="1:9" x14ac:dyDescent="0.35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3"/>
        <v>485.14285714285717</v>
      </c>
      <c r="F111">
        <f t="shared" si="4"/>
        <v>359.04761904761898</v>
      </c>
      <c r="G111">
        <f t="shared" si="5"/>
        <v>126.0952380952381</v>
      </c>
      <c r="H111">
        <v>123</v>
      </c>
      <c r="I111" s="1">
        <v>4674</v>
      </c>
    </row>
    <row r="112" spans="1:9" x14ac:dyDescent="0.35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3"/>
        <v>483.14285714285717</v>
      </c>
      <c r="F112">
        <f t="shared" si="4"/>
        <v>358.21428571428572</v>
      </c>
      <c r="G112">
        <f t="shared" si="5"/>
        <v>124.92857142857143</v>
      </c>
      <c r="H112">
        <v>119</v>
      </c>
      <c r="I112" s="1">
        <v>4611</v>
      </c>
    </row>
    <row r="113" spans="1:9" x14ac:dyDescent="0.35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3"/>
        <v>479.14285714285717</v>
      </c>
      <c r="F113">
        <f t="shared" si="4"/>
        <v>358.64285714285717</v>
      </c>
      <c r="G113">
        <f t="shared" si="5"/>
        <v>120.5</v>
      </c>
      <c r="H113">
        <v>117</v>
      </c>
      <c r="I113" s="1">
        <v>3083</v>
      </c>
    </row>
    <row r="114" spans="1:9" x14ac:dyDescent="0.35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3"/>
        <v>472.71428571428572</v>
      </c>
      <c r="F114">
        <f t="shared" si="4"/>
        <v>359.07142857142856</v>
      </c>
      <c r="G114">
        <f t="shared" si="5"/>
        <v>113.64285714285718</v>
      </c>
      <c r="H114">
        <v>115</v>
      </c>
      <c r="I114" s="1">
        <v>3116</v>
      </c>
    </row>
    <row r="115" spans="1:9" x14ac:dyDescent="0.35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3"/>
        <v>469.28571428571428</v>
      </c>
      <c r="F115">
        <f t="shared" si="4"/>
        <v>353.88095238095241</v>
      </c>
      <c r="G115">
        <f t="shared" si="5"/>
        <v>115.40476190476193</v>
      </c>
      <c r="H115">
        <v>109</v>
      </c>
      <c r="I115" s="1">
        <v>3122</v>
      </c>
    </row>
    <row r="116" spans="1:9" x14ac:dyDescent="0.35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3"/>
        <v>470.85714285714283</v>
      </c>
      <c r="F116">
        <f t="shared" si="4"/>
        <v>359.19047619047615</v>
      </c>
      <c r="G116">
        <f t="shared" si="5"/>
        <v>111.66666666666667</v>
      </c>
      <c r="H116">
        <v>106</v>
      </c>
      <c r="I116" s="1">
        <v>2861</v>
      </c>
    </row>
    <row r="117" spans="1:9" x14ac:dyDescent="0.35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3"/>
        <v>460.71428571428572</v>
      </c>
      <c r="F117">
        <f t="shared" si="4"/>
        <v>360.02380952380952</v>
      </c>
      <c r="G117">
        <f t="shared" si="5"/>
        <v>100.69047619047622</v>
      </c>
      <c r="H117">
        <v>99</v>
      </c>
      <c r="I117" s="1">
        <v>2357</v>
      </c>
    </row>
    <row r="118" spans="1:9" x14ac:dyDescent="0.35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3"/>
        <v>457.14285714285717</v>
      </c>
      <c r="F118">
        <f t="shared" si="4"/>
        <v>361.47619047619048</v>
      </c>
      <c r="G118">
        <f t="shared" si="5"/>
        <v>95.666666666666671</v>
      </c>
      <c r="H118">
        <v>95</v>
      </c>
      <c r="I118" s="1">
        <v>2131</v>
      </c>
    </row>
    <row r="119" spans="1:9" x14ac:dyDescent="0.35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3"/>
        <v>451.85714285714283</v>
      </c>
      <c r="F119">
        <f t="shared" si="4"/>
        <v>364.14285714285717</v>
      </c>
      <c r="G119">
        <f t="shared" si="5"/>
        <v>87.714285714285708</v>
      </c>
      <c r="H119">
        <v>92</v>
      </c>
      <c r="I119" s="1">
        <v>2392</v>
      </c>
    </row>
    <row r="120" spans="1:9" x14ac:dyDescent="0.35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3"/>
        <v>448.85714285714283</v>
      </c>
      <c r="F120">
        <f t="shared" si="4"/>
        <v>365.97619047619048</v>
      </c>
      <c r="G120">
        <f t="shared" si="5"/>
        <v>82.880952380952394</v>
      </c>
      <c r="H120">
        <v>89</v>
      </c>
      <c r="I120" s="1">
        <v>2936</v>
      </c>
    </row>
    <row r="121" spans="1:9" x14ac:dyDescent="0.35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3"/>
        <v>446.14285714285717</v>
      </c>
      <c r="F121">
        <f t="shared" si="4"/>
        <v>367.78571428571428</v>
      </c>
      <c r="G121">
        <f t="shared" si="5"/>
        <v>78.357142857142861</v>
      </c>
      <c r="H121">
        <v>93</v>
      </c>
      <c r="I121" s="1">
        <v>2615</v>
      </c>
    </row>
    <row r="122" spans="1:9" x14ac:dyDescent="0.35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3"/>
        <v>441.42857142857144</v>
      </c>
      <c r="F122">
        <f t="shared" si="4"/>
        <v>365.97619047619042</v>
      </c>
      <c r="G122">
        <f t="shared" si="5"/>
        <v>75.452380952380963</v>
      </c>
      <c r="H122">
        <v>84</v>
      </c>
      <c r="I122" s="1">
        <v>2188</v>
      </c>
    </row>
    <row r="123" spans="1:9" x14ac:dyDescent="0.35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3"/>
        <v>428.42857142857144</v>
      </c>
      <c r="F123">
        <f t="shared" si="4"/>
        <v>360.47619047619042</v>
      </c>
      <c r="G123">
        <f t="shared" si="5"/>
        <v>67.952380952380949</v>
      </c>
      <c r="H123">
        <v>78</v>
      </c>
      <c r="I123" s="1">
        <v>1983</v>
      </c>
    </row>
    <row r="124" spans="1:9" x14ac:dyDescent="0.35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3"/>
        <v>426.14285714285717</v>
      </c>
      <c r="F124">
        <f t="shared" si="4"/>
        <v>361.11904761904765</v>
      </c>
      <c r="G124">
        <f t="shared" si="5"/>
        <v>65.023809523809533</v>
      </c>
      <c r="H124">
        <v>61</v>
      </c>
      <c r="I124" s="1">
        <v>1670</v>
      </c>
    </row>
    <row r="125" spans="1:9" x14ac:dyDescent="0.35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3"/>
        <v>420.57142857142856</v>
      </c>
      <c r="F125">
        <f t="shared" si="4"/>
        <v>359.57142857142856</v>
      </c>
      <c r="G125">
        <f t="shared" si="5"/>
        <v>61</v>
      </c>
      <c r="H125">
        <v>64</v>
      </c>
      <c r="I125" s="1">
        <v>1614</v>
      </c>
    </row>
    <row r="126" spans="1:9" x14ac:dyDescent="0.35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3"/>
        <v>415.85714285714283</v>
      </c>
      <c r="F126">
        <f t="shared" si="4"/>
        <v>355.38095238095235</v>
      </c>
      <c r="G126">
        <f t="shared" si="5"/>
        <v>60.476190476190482</v>
      </c>
      <c r="H126">
        <v>59</v>
      </c>
      <c r="I126" s="1">
        <v>1832</v>
      </c>
    </row>
    <row r="127" spans="1:9" x14ac:dyDescent="0.35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3"/>
        <v>411.71428571428572</v>
      </c>
      <c r="F127">
        <f t="shared" si="4"/>
        <v>356.33333333333337</v>
      </c>
      <c r="G127">
        <f t="shared" si="5"/>
        <v>55.380952380952394</v>
      </c>
      <c r="H127">
        <v>64</v>
      </c>
      <c r="I127" s="1">
        <v>2253</v>
      </c>
    </row>
    <row r="128" spans="1:9" x14ac:dyDescent="0.35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3"/>
        <v>406.57142857142856</v>
      </c>
      <c r="F128">
        <f t="shared" si="4"/>
        <v>355.42857142857144</v>
      </c>
      <c r="G128">
        <f t="shared" si="5"/>
        <v>51.142857142857153</v>
      </c>
      <c r="H128">
        <v>57</v>
      </c>
      <c r="I128" s="1">
        <v>1977</v>
      </c>
    </row>
    <row r="129" spans="1:9" x14ac:dyDescent="0.35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3"/>
        <v>406.14285714285717</v>
      </c>
      <c r="F129">
        <f t="shared" si="4"/>
        <v>356.45238095238091</v>
      </c>
      <c r="G129">
        <f t="shared" si="5"/>
        <v>49.690476190476197</v>
      </c>
      <c r="H129">
        <v>48</v>
      </c>
      <c r="I129" s="1">
        <v>1848</v>
      </c>
    </row>
    <row r="130" spans="1:9" x14ac:dyDescent="0.35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3"/>
        <v>406.57142857142856</v>
      </c>
      <c r="F130">
        <f t="shared" si="4"/>
        <v>358.19047619047615</v>
      </c>
      <c r="G130">
        <f t="shared" si="5"/>
        <v>48.380952380952387</v>
      </c>
      <c r="H130">
        <v>50</v>
      </c>
      <c r="I130" s="1">
        <v>1546</v>
      </c>
    </row>
    <row r="131" spans="1:9" x14ac:dyDescent="0.35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3"/>
        <v>408.28571428571428</v>
      </c>
      <c r="F131">
        <f t="shared" si="4"/>
        <v>358.61904761904759</v>
      </c>
      <c r="G131">
        <f t="shared" si="5"/>
        <v>49.666666666666679</v>
      </c>
      <c r="H131">
        <v>47</v>
      </c>
      <c r="I131" s="1">
        <v>1542</v>
      </c>
    </row>
    <row r="132" spans="1:9" x14ac:dyDescent="0.35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3"/>
        <v>408.85714285714283</v>
      </c>
      <c r="F132">
        <f t="shared" si="4"/>
        <v>355.0714285714285</v>
      </c>
      <c r="G132">
        <f t="shared" si="5"/>
        <v>53.785714285714292</v>
      </c>
      <c r="H132">
        <v>55</v>
      </c>
      <c r="I132" s="1">
        <v>1114</v>
      </c>
    </row>
    <row r="133" spans="1:9" x14ac:dyDescent="0.35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3"/>
        <v>408</v>
      </c>
      <c r="F133">
        <f t="shared" si="4"/>
        <v>357.95238095238102</v>
      </c>
      <c r="G133">
        <f t="shared" si="5"/>
        <v>50.047619047619044</v>
      </c>
      <c r="H133">
        <v>53</v>
      </c>
      <c r="I133" s="1">
        <v>1704</v>
      </c>
    </row>
    <row r="134" spans="1:9" x14ac:dyDescent="0.35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3"/>
        <v>408.57142857142856</v>
      </c>
      <c r="F134">
        <f t="shared" si="4"/>
        <v>354.30952380952385</v>
      </c>
      <c r="G134">
        <f t="shared" si="5"/>
        <v>54.261904761904752</v>
      </c>
      <c r="H134">
        <v>58</v>
      </c>
      <c r="I134" s="1">
        <v>1639</v>
      </c>
    </row>
    <row r="135" spans="1:9" x14ac:dyDescent="0.35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3"/>
        <v>407.28571428571428</v>
      </c>
      <c r="F135">
        <f t="shared" si="4"/>
        <v>354.66666666666663</v>
      </c>
      <c r="G135">
        <f t="shared" si="5"/>
        <v>52.619047619047599</v>
      </c>
      <c r="H135">
        <v>55</v>
      </c>
      <c r="I135" s="1">
        <v>1635</v>
      </c>
    </row>
    <row r="136" spans="1:9" x14ac:dyDescent="0.35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3"/>
        <v>395.71428571428572</v>
      </c>
      <c r="F136">
        <f t="shared" si="4"/>
        <v>355.6904761904762</v>
      </c>
      <c r="G136">
        <f t="shared" si="5"/>
        <v>40.023809523809511</v>
      </c>
      <c r="H136">
        <v>48</v>
      </c>
      <c r="I136" s="1">
        <v>1708</v>
      </c>
    </row>
    <row r="137" spans="1:9" x14ac:dyDescent="0.35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6">AVERAGE(B131:B137)</f>
        <v>394.42857142857144</v>
      </c>
      <c r="F137">
        <f t="shared" ref="F137:F200" si="7">AVERAGE(C131:C137)</f>
        <v>356.64285714285722</v>
      </c>
      <c r="G137">
        <f t="shared" ref="G137:G200" si="8">AVERAGE(D131:D137)</f>
        <v>37.785714285714285</v>
      </c>
      <c r="H137">
        <v>41</v>
      </c>
      <c r="I137" s="1">
        <v>1610</v>
      </c>
    </row>
    <row r="138" spans="1:9" x14ac:dyDescent="0.35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6"/>
        <v>391.57142857142856</v>
      </c>
      <c r="F138">
        <f t="shared" si="7"/>
        <v>358.76190476190476</v>
      </c>
      <c r="G138">
        <f t="shared" si="8"/>
        <v>32.809523809523796</v>
      </c>
      <c r="H138">
        <v>44</v>
      </c>
      <c r="I138" s="1">
        <v>1368</v>
      </c>
    </row>
    <row r="139" spans="1:9" x14ac:dyDescent="0.35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6"/>
        <v>385.57142857142856</v>
      </c>
      <c r="F139">
        <f t="shared" si="7"/>
        <v>360.61904761904759</v>
      </c>
      <c r="G139">
        <f t="shared" si="8"/>
        <v>24.952380952380945</v>
      </c>
      <c r="H139">
        <v>31</v>
      </c>
      <c r="I139" s="1">
        <v>1158</v>
      </c>
    </row>
    <row r="140" spans="1:9" x14ac:dyDescent="0.35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6"/>
        <v>380.57142857142856</v>
      </c>
      <c r="F140">
        <f t="shared" si="7"/>
        <v>358</v>
      </c>
      <c r="G140">
        <f t="shared" si="8"/>
        <v>22.57142857142858</v>
      </c>
      <c r="H140">
        <v>28</v>
      </c>
      <c r="I140" s="1">
        <v>1022</v>
      </c>
    </row>
    <row r="141" spans="1:9" x14ac:dyDescent="0.35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6"/>
        <v>374.28571428571428</v>
      </c>
      <c r="F141">
        <f t="shared" si="7"/>
        <v>359.07142857142856</v>
      </c>
      <c r="G141">
        <f t="shared" si="8"/>
        <v>15.214285714285722</v>
      </c>
      <c r="H141">
        <v>23</v>
      </c>
      <c r="I141" s="1">
        <v>972</v>
      </c>
    </row>
    <row r="142" spans="1:9" x14ac:dyDescent="0.35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6"/>
        <v>371.57142857142856</v>
      </c>
      <c r="F142">
        <f t="shared" si="7"/>
        <v>361.04761904761898</v>
      </c>
      <c r="G142">
        <f t="shared" si="8"/>
        <v>10.523809523809534</v>
      </c>
      <c r="H142">
        <v>27</v>
      </c>
      <c r="I142" s="1">
        <v>961</v>
      </c>
    </row>
    <row r="143" spans="1:9" x14ac:dyDescent="0.35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6"/>
        <v>375.42857142857144</v>
      </c>
      <c r="F143">
        <f t="shared" si="7"/>
        <v>362.6904761904762</v>
      </c>
      <c r="G143">
        <f t="shared" si="8"/>
        <v>12.73809523809525</v>
      </c>
      <c r="H143">
        <v>27</v>
      </c>
      <c r="I143" s="1">
        <v>952</v>
      </c>
    </row>
    <row r="144" spans="1:9" x14ac:dyDescent="0.35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6"/>
        <v>377.57142857142856</v>
      </c>
      <c r="F144">
        <f t="shared" si="7"/>
        <v>361.11904761904765</v>
      </c>
      <c r="G144">
        <f t="shared" si="8"/>
        <v>16.452380952380963</v>
      </c>
      <c r="H144">
        <v>32</v>
      </c>
      <c r="I144" s="1">
        <v>1186</v>
      </c>
    </row>
    <row r="145" spans="1:9" x14ac:dyDescent="0.35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6"/>
        <v>372.42857142857144</v>
      </c>
      <c r="F145">
        <f t="shared" si="7"/>
        <v>358.85714285714283</v>
      </c>
      <c r="G145">
        <f t="shared" si="8"/>
        <v>13.571428571428587</v>
      </c>
      <c r="H145">
        <v>32</v>
      </c>
      <c r="I145" s="1">
        <v>1141</v>
      </c>
    </row>
    <row r="146" spans="1:9" x14ac:dyDescent="0.35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6"/>
        <v>365.28571428571428</v>
      </c>
      <c r="F146">
        <f t="shared" si="7"/>
        <v>361.73809523809524</v>
      </c>
      <c r="G146">
        <f t="shared" si="8"/>
        <v>3.5476190476190612</v>
      </c>
      <c r="H146">
        <v>29</v>
      </c>
      <c r="I146" s="1">
        <v>987</v>
      </c>
    </row>
    <row r="147" spans="1:9" x14ac:dyDescent="0.35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6"/>
        <v>360.85714285714283</v>
      </c>
      <c r="F147">
        <f t="shared" si="7"/>
        <v>364.14285714285717</v>
      </c>
      <c r="G147">
        <f t="shared" si="8"/>
        <v>-3.2857142857142856</v>
      </c>
      <c r="H147">
        <v>28</v>
      </c>
      <c r="I147" s="1">
        <v>948</v>
      </c>
    </row>
    <row r="148" spans="1:9" x14ac:dyDescent="0.35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6"/>
        <v>358</v>
      </c>
      <c r="F148">
        <f t="shared" si="7"/>
        <v>363.59523809523807</v>
      </c>
      <c r="G148">
        <f t="shared" si="8"/>
        <v>-5.5952380952380896</v>
      </c>
      <c r="H148">
        <v>34</v>
      </c>
      <c r="I148" s="1">
        <v>1035</v>
      </c>
    </row>
    <row r="149" spans="1:9" x14ac:dyDescent="0.35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6"/>
        <v>357.28571428571428</v>
      </c>
      <c r="F149">
        <f t="shared" si="7"/>
        <v>361.73809523809524</v>
      </c>
      <c r="G149">
        <f t="shared" si="8"/>
        <v>-4.4523809523809552</v>
      </c>
      <c r="H149">
        <v>30</v>
      </c>
      <c r="I149" s="1">
        <v>1182</v>
      </c>
    </row>
    <row r="150" spans="1:9" x14ac:dyDescent="0.35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6"/>
        <v>356.14285714285717</v>
      </c>
      <c r="F150">
        <f t="shared" si="7"/>
        <v>361.88095238095235</v>
      </c>
      <c r="G150">
        <f t="shared" si="8"/>
        <v>-5.7380952380952488</v>
      </c>
      <c r="H150">
        <v>28</v>
      </c>
      <c r="I150" s="1">
        <v>1141</v>
      </c>
    </row>
    <row r="151" spans="1:9" x14ac:dyDescent="0.35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6"/>
        <v>345.14285714285717</v>
      </c>
      <c r="F151">
        <f t="shared" si="7"/>
        <v>358.95238095238091</v>
      </c>
      <c r="G151">
        <f t="shared" si="8"/>
        <v>-13.809523809523821</v>
      </c>
      <c r="H151">
        <v>26</v>
      </c>
      <c r="I151" s="1">
        <v>983</v>
      </c>
    </row>
    <row r="152" spans="1:9" x14ac:dyDescent="0.35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6"/>
        <v>349.28571428571428</v>
      </c>
      <c r="F152">
        <f t="shared" si="7"/>
        <v>356.4285714285715</v>
      </c>
      <c r="G152">
        <f t="shared" si="8"/>
        <v>-7.1428571428571512</v>
      </c>
      <c r="H152">
        <v>25</v>
      </c>
      <c r="I152" s="1">
        <v>839</v>
      </c>
    </row>
    <row r="153" spans="1:9" x14ac:dyDescent="0.35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6"/>
        <v>350</v>
      </c>
      <c r="F153">
        <f t="shared" si="7"/>
        <v>354.73809523809524</v>
      </c>
      <c r="G153">
        <f t="shared" si="8"/>
        <v>-4.7380952380952488</v>
      </c>
      <c r="H153">
        <v>23</v>
      </c>
      <c r="I153" s="1">
        <v>827</v>
      </c>
    </row>
    <row r="154" spans="1:9" x14ac:dyDescent="0.35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6"/>
        <v>355.28571428571428</v>
      </c>
      <c r="F154">
        <f t="shared" si="7"/>
        <v>355.3095238095238</v>
      </c>
      <c r="G154">
        <f t="shared" si="8"/>
        <v>-2.3809523809526518E-2</v>
      </c>
      <c r="H154">
        <v>22</v>
      </c>
      <c r="I154" s="1">
        <v>786</v>
      </c>
    </row>
    <row r="155" spans="1:9" x14ac:dyDescent="0.35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6"/>
        <v>357</v>
      </c>
      <c r="F155">
        <f t="shared" si="7"/>
        <v>352.90476190476193</v>
      </c>
      <c r="G155">
        <f t="shared" si="8"/>
        <v>4.0952380952380896</v>
      </c>
      <c r="H155">
        <v>24</v>
      </c>
      <c r="I155" s="1">
        <v>867</v>
      </c>
    </row>
    <row r="156" spans="1:9" x14ac:dyDescent="0.35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6"/>
        <v>355.14285714285717</v>
      </c>
      <c r="F156">
        <f t="shared" si="7"/>
        <v>347.88095238095241</v>
      </c>
      <c r="G156">
        <f t="shared" si="8"/>
        <v>7.2619047619047592</v>
      </c>
      <c r="H156">
        <v>21</v>
      </c>
      <c r="I156" s="1">
        <v>988</v>
      </c>
    </row>
    <row r="157" spans="1:9" x14ac:dyDescent="0.35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6"/>
        <v>354.28571428571428</v>
      </c>
      <c r="F157">
        <f t="shared" si="7"/>
        <v>346.3095238095238</v>
      </c>
      <c r="G157">
        <f t="shared" si="8"/>
        <v>7.9761904761904816</v>
      </c>
      <c r="H157">
        <v>18</v>
      </c>
      <c r="I157" s="1">
        <v>930</v>
      </c>
    </row>
    <row r="158" spans="1:9" x14ac:dyDescent="0.35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6"/>
        <v>358.14285714285717</v>
      </c>
      <c r="F158">
        <f t="shared" si="7"/>
        <v>346.49999999999994</v>
      </c>
      <c r="G158">
        <f t="shared" si="8"/>
        <v>11.642857142857151</v>
      </c>
      <c r="H158">
        <v>21</v>
      </c>
      <c r="I158" s="1">
        <v>878</v>
      </c>
    </row>
    <row r="159" spans="1:9" x14ac:dyDescent="0.35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6"/>
        <v>355.71428571428572</v>
      </c>
      <c r="F159">
        <f t="shared" si="7"/>
        <v>347.23809523809524</v>
      </c>
      <c r="G159">
        <f t="shared" si="8"/>
        <v>8.4761904761904905</v>
      </c>
      <c r="H159">
        <v>23</v>
      </c>
      <c r="I159" s="1">
        <v>914</v>
      </c>
    </row>
    <row r="160" spans="1:9" x14ac:dyDescent="0.35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6"/>
        <v>365.57142857142856</v>
      </c>
      <c r="F160">
        <f t="shared" si="7"/>
        <v>348.02380952380952</v>
      </c>
      <c r="G160">
        <f t="shared" si="8"/>
        <v>17.547619047619069</v>
      </c>
      <c r="H160">
        <v>19</v>
      </c>
      <c r="I160" s="1">
        <v>989</v>
      </c>
    </row>
    <row r="161" spans="1:9" x14ac:dyDescent="0.35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6"/>
        <v>367</v>
      </c>
      <c r="F161">
        <f t="shared" si="7"/>
        <v>345.42857142857144</v>
      </c>
      <c r="G161">
        <f t="shared" si="8"/>
        <v>21.571428571428587</v>
      </c>
      <c r="H161">
        <v>18</v>
      </c>
      <c r="I161" s="1">
        <v>993</v>
      </c>
    </row>
    <row r="162" spans="1:9" x14ac:dyDescent="0.35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6"/>
        <v>367.14285714285717</v>
      </c>
      <c r="F162">
        <f t="shared" si="7"/>
        <v>349.47619047619042</v>
      </c>
      <c r="G162">
        <f t="shared" si="8"/>
        <v>17.666666666666686</v>
      </c>
      <c r="H162">
        <v>17</v>
      </c>
      <c r="I162" s="1">
        <v>922</v>
      </c>
    </row>
    <row r="163" spans="1:9" x14ac:dyDescent="0.35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6"/>
        <v>373</v>
      </c>
      <c r="F163">
        <f t="shared" si="7"/>
        <v>350.88095238095235</v>
      </c>
      <c r="G163">
        <f t="shared" si="8"/>
        <v>22.119047619047642</v>
      </c>
      <c r="H163">
        <v>17</v>
      </c>
      <c r="I163" s="1">
        <v>987</v>
      </c>
    </row>
    <row r="164" spans="1:9" x14ac:dyDescent="0.35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6"/>
        <v>373</v>
      </c>
      <c r="F164">
        <f t="shared" si="7"/>
        <v>348.38095238095235</v>
      </c>
      <c r="G164">
        <f t="shared" si="8"/>
        <v>24.619047619047649</v>
      </c>
      <c r="H164">
        <v>15</v>
      </c>
      <c r="I164" s="1">
        <v>1195</v>
      </c>
    </row>
    <row r="165" spans="1:9" x14ac:dyDescent="0.35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6"/>
        <v>369.28571428571428</v>
      </c>
      <c r="F165">
        <f t="shared" si="7"/>
        <v>346.80952380952374</v>
      </c>
      <c r="G165">
        <f t="shared" si="8"/>
        <v>22.476190476190499</v>
      </c>
      <c r="H165">
        <v>14</v>
      </c>
      <c r="I165" s="1">
        <v>1459</v>
      </c>
    </row>
    <row r="166" spans="1:9" x14ac:dyDescent="0.35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6"/>
        <v>372.42857142857144</v>
      </c>
      <c r="F166">
        <f t="shared" si="7"/>
        <v>348.88095238095235</v>
      </c>
      <c r="G166">
        <f t="shared" si="8"/>
        <v>23.547619047619062</v>
      </c>
      <c r="H166">
        <v>15</v>
      </c>
      <c r="I166" s="1">
        <v>1562</v>
      </c>
    </row>
    <row r="167" spans="1:9" x14ac:dyDescent="0.35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6"/>
        <v>365.42857142857144</v>
      </c>
      <c r="F167">
        <f t="shared" si="7"/>
        <v>342.00000000000006</v>
      </c>
      <c r="G167">
        <f t="shared" si="8"/>
        <v>23.428571428571427</v>
      </c>
      <c r="H167">
        <v>18</v>
      </c>
      <c r="I167" s="1">
        <v>1592</v>
      </c>
    </row>
    <row r="168" spans="1:9" x14ac:dyDescent="0.35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6"/>
        <v>363.28571428571428</v>
      </c>
      <c r="F168">
        <f t="shared" si="7"/>
        <v>342.61904761904765</v>
      </c>
      <c r="G168">
        <f t="shared" si="8"/>
        <v>20.666666666666679</v>
      </c>
      <c r="H168">
        <v>17</v>
      </c>
      <c r="I168" s="1">
        <v>1467</v>
      </c>
    </row>
    <row r="169" spans="1:9" x14ac:dyDescent="0.35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6"/>
        <v>363.42857142857144</v>
      </c>
      <c r="F169">
        <f t="shared" si="7"/>
        <v>342.09523809523807</v>
      </c>
      <c r="G169">
        <f t="shared" si="8"/>
        <v>21.333333333333339</v>
      </c>
      <c r="H169">
        <v>19</v>
      </c>
      <c r="I169" s="1">
        <v>1429</v>
      </c>
    </row>
    <row r="170" spans="1:9" x14ac:dyDescent="0.35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6"/>
        <v>363.14285714285717</v>
      </c>
      <c r="F170">
        <f t="shared" si="7"/>
        <v>343.6904761904762</v>
      </c>
      <c r="G170">
        <f t="shared" si="8"/>
        <v>19.452380952380963</v>
      </c>
      <c r="H170">
        <v>21</v>
      </c>
      <c r="I170" s="1">
        <v>1304</v>
      </c>
    </row>
    <row r="171" spans="1:9" x14ac:dyDescent="0.35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6"/>
        <v>358.14285714285717</v>
      </c>
      <c r="F171">
        <f t="shared" si="7"/>
        <v>344.78571428571428</v>
      </c>
      <c r="G171">
        <f t="shared" si="8"/>
        <v>13.357142857142865</v>
      </c>
      <c r="H171">
        <v>23</v>
      </c>
      <c r="I171" s="1">
        <v>1214</v>
      </c>
    </row>
    <row r="172" spans="1:9" x14ac:dyDescent="0.35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6"/>
        <v>365</v>
      </c>
      <c r="F172">
        <f t="shared" si="7"/>
        <v>344.83333333333331</v>
      </c>
      <c r="G172">
        <f t="shared" si="8"/>
        <v>20.166666666666679</v>
      </c>
      <c r="H172">
        <v>22</v>
      </c>
      <c r="I172" s="1">
        <v>1248</v>
      </c>
    </row>
    <row r="173" spans="1:9" x14ac:dyDescent="0.35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6"/>
        <v>365.28571428571428</v>
      </c>
      <c r="F173">
        <f t="shared" si="7"/>
        <v>341.35714285714278</v>
      </c>
      <c r="G173">
        <f t="shared" si="8"/>
        <v>23.928571428571445</v>
      </c>
      <c r="H173">
        <v>23</v>
      </c>
      <c r="I173" s="1">
        <v>1192</v>
      </c>
    </row>
    <row r="174" spans="1:9" x14ac:dyDescent="0.35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6"/>
        <v>364.42857142857144</v>
      </c>
      <c r="F174">
        <f t="shared" si="7"/>
        <v>345.07142857142856</v>
      </c>
      <c r="G174">
        <f t="shared" si="8"/>
        <v>19.357142857142872</v>
      </c>
      <c r="H174">
        <v>24</v>
      </c>
      <c r="I174" s="1">
        <v>1212</v>
      </c>
    </row>
    <row r="175" spans="1:9" x14ac:dyDescent="0.35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6"/>
        <v>367.28571428571428</v>
      </c>
      <c r="F175">
        <f t="shared" si="7"/>
        <v>344.78571428571428</v>
      </c>
      <c r="G175">
        <f t="shared" si="8"/>
        <v>22.500000000000018</v>
      </c>
      <c r="H175">
        <v>27</v>
      </c>
      <c r="I175" s="1">
        <v>1268</v>
      </c>
    </row>
    <row r="176" spans="1:9" x14ac:dyDescent="0.35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6"/>
        <v>361.71428571428572</v>
      </c>
      <c r="F176">
        <f t="shared" si="7"/>
        <v>341.11904761904765</v>
      </c>
      <c r="G176">
        <f t="shared" si="8"/>
        <v>20.595238095238113</v>
      </c>
      <c r="H176">
        <v>24</v>
      </c>
      <c r="I176" s="1">
        <v>1492</v>
      </c>
    </row>
    <row r="177" spans="1:9" x14ac:dyDescent="0.35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6"/>
        <v>360.57142857142856</v>
      </c>
      <c r="F177">
        <f t="shared" si="7"/>
        <v>343</v>
      </c>
      <c r="G177">
        <f t="shared" si="8"/>
        <v>17.571428571428587</v>
      </c>
      <c r="H177">
        <v>21</v>
      </c>
      <c r="I177" s="1">
        <v>1458</v>
      </c>
    </row>
    <row r="178" spans="1:9" x14ac:dyDescent="0.35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6"/>
        <v>366.14285714285717</v>
      </c>
      <c r="F178">
        <f t="shared" si="7"/>
        <v>341.23809523809524</v>
      </c>
      <c r="G178">
        <f t="shared" si="8"/>
        <v>24.904761904761919</v>
      </c>
      <c r="H178">
        <v>19</v>
      </c>
      <c r="I178" s="1">
        <v>1396</v>
      </c>
    </row>
    <row r="179" spans="1:9" x14ac:dyDescent="0.35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6"/>
        <v>368.85714285714283</v>
      </c>
      <c r="F179">
        <f t="shared" si="7"/>
        <v>345.02380952380952</v>
      </c>
      <c r="G179">
        <f t="shared" si="8"/>
        <v>23.833333333333346</v>
      </c>
      <c r="H179">
        <v>17</v>
      </c>
      <c r="I179" s="1">
        <v>1372</v>
      </c>
    </row>
    <row r="180" spans="1:9" x14ac:dyDescent="0.35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6"/>
        <v>361.85714285714283</v>
      </c>
      <c r="F180">
        <f t="shared" si="7"/>
        <v>347.76190476190476</v>
      </c>
      <c r="G180">
        <f t="shared" si="8"/>
        <v>14.095238095238106</v>
      </c>
      <c r="H180">
        <v>15</v>
      </c>
      <c r="I180" s="1">
        <v>1356</v>
      </c>
    </row>
    <row r="181" spans="1:9" x14ac:dyDescent="0.35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6"/>
        <v>363.57142857142856</v>
      </c>
      <c r="F181">
        <f t="shared" si="7"/>
        <v>350.6904761904762</v>
      </c>
      <c r="G181">
        <f t="shared" si="8"/>
        <v>12.880952380952399</v>
      </c>
      <c r="H181">
        <v>18</v>
      </c>
      <c r="I181" s="1">
        <v>1374</v>
      </c>
    </row>
    <row r="182" spans="1:9" x14ac:dyDescent="0.35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6"/>
        <v>353.14285714285717</v>
      </c>
      <c r="F182">
        <f t="shared" si="7"/>
        <v>351.64285714285705</v>
      </c>
      <c r="G182">
        <f t="shared" si="8"/>
        <v>1.5000000000000082</v>
      </c>
      <c r="H182">
        <v>16</v>
      </c>
      <c r="I182" s="1">
        <v>1293</v>
      </c>
    </row>
    <row r="183" spans="1:9" x14ac:dyDescent="0.35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6"/>
        <v>356.28571428571428</v>
      </c>
      <c r="F183">
        <f t="shared" si="7"/>
        <v>357.23809523809524</v>
      </c>
      <c r="G183">
        <f t="shared" si="8"/>
        <v>-0.952380952380947</v>
      </c>
      <c r="H183">
        <v>19</v>
      </c>
      <c r="I183" s="1">
        <v>1192</v>
      </c>
    </row>
    <row r="184" spans="1:9" x14ac:dyDescent="0.35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6"/>
        <v>366</v>
      </c>
      <c r="F184">
        <f t="shared" si="7"/>
        <v>359.19047619047615</v>
      </c>
      <c r="G184">
        <f t="shared" si="8"/>
        <v>6.809523809523804</v>
      </c>
      <c r="H184">
        <v>17</v>
      </c>
      <c r="I184" s="1">
        <v>1186</v>
      </c>
    </row>
    <row r="185" spans="1:9" x14ac:dyDescent="0.35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6"/>
        <v>372.71428571428572</v>
      </c>
      <c r="F185">
        <f t="shared" si="7"/>
        <v>370.73809523809524</v>
      </c>
      <c r="G185">
        <f t="shared" si="8"/>
        <v>1.9761904761904654</v>
      </c>
      <c r="H185">
        <v>19</v>
      </c>
      <c r="I185" s="1">
        <v>1172</v>
      </c>
    </row>
    <row r="186" spans="1:9" x14ac:dyDescent="0.35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6"/>
        <v>372.28571428571428</v>
      </c>
      <c r="F186">
        <f t="shared" si="7"/>
        <v>375.42857142857144</v>
      </c>
      <c r="G186">
        <f t="shared" si="8"/>
        <v>-3.1428571428571592</v>
      </c>
      <c r="H186" s="1">
        <v>20</v>
      </c>
      <c r="I186" s="1">
        <v>1154</v>
      </c>
    </row>
    <row r="187" spans="1:9" x14ac:dyDescent="0.35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6"/>
        <v>381.28571428571428</v>
      </c>
      <c r="F187">
        <f t="shared" si="7"/>
        <v>376.52380952380958</v>
      </c>
      <c r="G187">
        <f t="shared" si="8"/>
        <v>4.7619047619047432</v>
      </c>
      <c r="H187" s="1">
        <v>19</v>
      </c>
      <c r="I187" s="1">
        <v>1148</v>
      </c>
    </row>
    <row r="188" spans="1:9" x14ac:dyDescent="0.35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6"/>
        <v>388.42857142857144</v>
      </c>
      <c r="F188">
        <f t="shared" si="7"/>
        <v>373.14285714285717</v>
      </c>
      <c r="G188">
        <f t="shared" si="8"/>
        <v>15.285714285714269</v>
      </c>
      <c r="H188" s="1">
        <v>16</v>
      </c>
      <c r="I188" s="1">
        <v>1086</v>
      </c>
    </row>
    <row r="189" spans="1:9" x14ac:dyDescent="0.35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6"/>
        <v>408.42857142857144</v>
      </c>
      <c r="F189">
        <f t="shared" si="7"/>
        <v>371.88095238095241</v>
      </c>
      <c r="G189">
        <f t="shared" si="8"/>
        <v>36.54761904761903</v>
      </c>
      <c r="H189" s="1">
        <v>19</v>
      </c>
      <c r="I189" s="1">
        <v>1053</v>
      </c>
    </row>
    <row r="190" spans="1:9" x14ac:dyDescent="0.35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6"/>
        <v>415.42857142857144</v>
      </c>
      <c r="F190">
        <f t="shared" si="7"/>
        <v>369.88095238095241</v>
      </c>
      <c r="G190">
        <f t="shared" si="8"/>
        <v>45.547619047619023</v>
      </c>
      <c r="H190" s="1">
        <v>22</v>
      </c>
      <c r="I190" s="1">
        <v>1041</v>
      </c>
    </row>
    <row r="191" spans="1:9" x14ac:dyDescent="0.35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6"/>
        <v>408.42857142857144</v>
      </c>
      <c r="F191">
        <f t="shared" si="7"/>
        <v>368.04761904761909</v>
      </c>
      <c r="G191">
        <f t="shared" si="8"/>
        <v>40.380952380952365</v>
      </c>
      <c r="H191" s="1">
        <v>18</v>
      </c>
      <c r="I191" s="1">
        <v>1024</v>
      </c>
    </row>
    <row r="192" spans="1:9" x14ac:dyDescent="0.35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6"/>
        <v>407.57142857142856</v>
      </c>
      <c r="F192">
        <f t="shared" si="7"/>
        <v>360.38095238095241</v>
      </c>
      <c r="G192">
        <f t="shared" si="8"/>
        <v>47.190476190476183</v>
      </c>
      <c r="H192" s="1">
        <v>23</v>
      </c>
      <c r="I192" s="1">
        <v>1003</v>
      </c>
    </row>
    <row r="193" spans="1:9" x14ac:dyDescent="0.35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6"/>
        <v>403.71428571428572</v>
      </c>
      <c r="F193">
        <f t="shared" si="7"/>
        <v>355.54761904761898</v>
      </c>
      <c r="G193">
        <f t="shared" si="8"/>
        <v>48.166666666666671</v>
      </c>
      <c r="H193" s="1">
        <v>21</v>
      </c>
      <c r="I193" s="1">
        <v>1016</v>
      </c>
    </row>
    <row r="194" spans="1:9" x14ac:dyDescent="0.35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6"/>
        <v>402.71428571428572</v>
      </c>
      <c r="F194">
        <f t="shared" si="7"/>
        <v>353.11904761904759</v>
      </c>
      <c r="G194">
        <f t="shared" si="8"/>
        <v>49.595238095238095</v>
      </c>
      <c r="H194" s="1">
        <v>19</v>
      </c>
      <c r="I194" s="1">
        <v>1012</v>
      </c>
    </row>
    <row r="195" spans="1:9" x14ac:dyDescent="0.35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6"/>
        <v>396.14285714285717</v>
      </c>
      <c r="F195">
        <f t="shared" si="7"/>
        <v>354.52380952380958</v>
      </c>
      <c r="G195">
        <f t="shared" si="8"/>
        <v>41.619047619047613</v>
      </c>
      <c r="H195" s="1">
        <v>19</v>
      </c>
      <c r="I195" s="1">
        <v>1008</v>
      </c>
    </row>
    <row r="196" spans="1:9" x14ac:dyDescent="0.35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6"/>
        <v>385.57142857142856</v>
      </c>
      <c r="F196">
        <f t="shared" si="7"/>
        <v>356.64285714285717</v>
      </c>
      <c r="G196">
        <f t="shared" si="8"/>
        <v>28.928571428571438</v>
      </c>
      <c r="H196" s="1">
        <v>20</v>
      </c>
      <c r="I196" s="1">
        <v>992</v>
      </c>
    </row>
    <row r="197" spans="1:9" x14ac:dyDescent="0.35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6"/>
        <v>378.57142857142856</v>
      </c>
      <c r="F197">
        <f t="shared" si="7"/>
        <v>354.11904761904765</v>
      </c>
      <c r="G197">
        <f t="shared" si="8"/>
        <v>24.45238095238097</v>
      </c>
      <c r="H197" s="1">
        <v>17</v>
      </c>
      <c r="I197" s="1">
        <v>947</v>
      </c>
    </row>
    <row r="198" spans="1:9" x14ac:dyDescent="0.35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6"/>
        <v>374.71428571428572</v>
      </c>
      <c r="F198">
        <f t="shared" si="7"/>
        <v>349.5</v>
      </c>
      <c r="G198">
        <f t="shared" si="8"/>
        <v>25.21428571428573</v>
      </c>
      <c r="H198" s="1">
        <v>21</v>
      </c>
      <c r="I198" s="1">
        <v>933</v>
      </c>
    </row>
    <row r="199" spans="1:9" x14ac:dyDescent="0.35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6"/>
        <v>367.28571428571428</v>
      </c>
      <c r="F199">
        <f t="shared" si="7"/>
        <v>347.07142857142856</v>
      </c>
      <c r="G199">
        <f t="shared" si="8"/>
        <v>20.21428571428574</v>
      </c>
      <c r="H199" s="1">
        <v>18</v>
      </c>
      <c r="I199" s="1">
        <v>926</v>
      </c>
    </row>
    <row r="200" spans="1:9" x14ac:dyDescent="0.35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6"/>
        <v>370.28571428571428</v>
      </c>
      <c r="F200">
        <f t="shared" si="7"/>
        <v>344.66666666666657</v>
      </c>
      <c r="G200">
        <f t="shared" si="8"/>
        <v>25.619047619047631</v>
      </c>
      <c r="H200" s="1">
        <v>17</v>
      </c>
      <c r="I200" s="1">
        <v>918</v>
      </c>
    </row>
    <row r="201" spans="1:9" x14ac:dyDescent="0.35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9">AVERAGE(B195:B201)</f>
        <v>368.14285714285717</v>
      </c>
      <c r="F201">
        <f t="shared" ref="F201:F257" si="10">AVERAGE(C195:C201)</f>
        <v>341.16666666666663</v>
      </c>
      <c r="G201">
        <f t="shared" ref="G201:G257" si="11">AVERAGE(D195:D201)</f>
        <v>26.976190476190489</v>
      </c>
      <c r="H201" s="1">
        <v>16</v>
      </c>
      <c r="I201" s="1">
        <v>924</v>
      </c>
    </row>
    <row r="202" spans="1:9" x14ac:dyDescent="0.35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9"/>
        <v>371</v>
      </c>
      <c r="F202">
        <f t="shared" si="10"/>
        <v>342.88095238095241</v>
      </c>
      <c r="G202">
        <f t="shared" si="11"/>
        <v>28.119047619047624</v>
      </c>
      <c r="H202" s="1">
        <v>17</v>
      </c>
      <c r="I202" s="1">
        <v>931</v>
      </c>
    </row>
    <row r="203" spans="1:9" x14ac:dyDescent="0.35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9"/>
        <v>366.71428571428572</v>
      </c>
      <c r="F203">
        <f t="shared" si="10"/>
        <v>337.97619047619048</v>
      </c>
      <c r="G203">
        <f t="shared" si="11"/>
        <v>28.738095238095234</v>
      </c>
      <c r="H203" s="1">
        <v>18</v>
      </c>
      <c r="I203" s="1">
        <v>928</v>
      </c>
    </row>
    <row r="204" spans="1:9" x14ac:dyDescent="0.35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9"/>
        <v>367.28571428571428</v>
      </c>
      <c r="F204">
        <f t="shared" si="10"/>
        <v>338.97619047619048</v>
      </c>
      <c r="G204">
        <f t="shared" si="11"/>
        <v>28.309523809523803</v>
      </c>
      <c r="H204" s="1">
        <v>19</v>
      </c>
      <c r="I204" s="1">
        <v>902</v>
      </c>
    </row>
    <row r="205" spans="1:9" x14ac:dyDescent="0.35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9"/>
        <v>371.28571428571428</v>
      </c>
      <c r="F205">
        <f t="shared" si="10"/>
        <v>341.16666666666663</v>
      </c>
      <c r="G205">
        <f t="shared" si="11"/>
        <v>30.119047619047617</v>
      </c>
      <c r="H205" s="1">
        <v>18</v>
      </c>
      <c r="I205" s="1">
        <v>913</v>
      </c>
    </row>
    <row r="206" spans="1:9" x14ac:dyDescent="0.35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9"/>
        <v>373.57142857142856</v>
      </c>
      <c r="F206">
        <f t="shared" si="10"/>
        <v>339.97619047619042</v>
      </c>
      <c r="G206">
        <f t="shared" si="11"/>
        <v>33.595238095238081</v>
      </c>
      <c r="H206" s="1">
        <v>17</v>
      </c>
      <c r="I206" s="1">
        <v>937</v>
      </c>
    </row>
    <row r="207" spans="1:9" x14ac:dyDescent="0.35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9"/>
        <v>375.14285714285717</v>
      </c>
      <c r="F207">
        <f t="shared" si="10"/>
        <v>339.04761904761909</v>
      </c>
      <c r="G207">
        <f t="shared" si="11"/>
        <v>36.095238095238081</v>
      </c>
      <c r="H207" s="1">
        <v>16</v>
      </c>
      <c r="I207" s="1">
        <v>921</v>
      </c>
    </row>
    <row r="208" spans="1:9" x14ac:dyDescent="0.35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9"/>
        <v>379.42857142857144</v>
      </c>
      <c r="F208">
        <f t="shared" si="10"/>
        <v>344.02380952380958</v>
      </c>
      <c r="G208">
        <f t="shared" si="11"/>
        <v>35.404761904761877</v>
      </c>
      <c r="H208" s="1">
        <v>17</v>
      </c>
      <c r="I208" s="1">
        <v>927</v>
      </c>
    </row>
    <row r="209" spans="1:9" x14ac:dyDescent="0.35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9"/>
        <v>377.28571428571428</v>
      </c>
      <c r="F209">
        <f t="shared" si="10"/>
        <v>338.50000000000006</v>
      </c>
      <c r="G209">
        <f t="shared" si="11"/>
        <v>38.785714285714263</v>
      </c>
      <c r="H209" s="1">
        <v>17</v>
      </c>
      <c r="I209" s="1">
        <v>919</v>
      </c>
    </row>
    <row r="210" spans="1:9" x14ac:dyDescent="0.35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9"/>
        <v>385.28571428571428</v>
      </c>
      <c r="F210">
        <f t="shared" si="10"/>
        <v>339.14285714285722</v>
      </c>
      <c r="G210">
        <f t="shared" si="11"/>
        <v>46.142857142857125</v>
      </c>
      <c r="H210" s="1">
        <v>15</v>
      </c>
      <c r="I210" s="1">
        <v>963</v>
      </c>
    </row>
    <row r="211" spans="1:9" x14ac:dyDescent="0.35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9"/>
        <v>387.71428571428572</v>
      </c>
      <c r="F211">
        <f t="shared" si="10"/>
        <v>342</v>
      </c>
      <c r="G211">
        <f t="shared" si="11"/>
        <v>45.714285714285687</v>
      </c>
      <c r="H211" s="1">
        <v>14</v>
      </c>
      <c r="I211" s="1">
        <v>942</v>
      </c>
    </row>
    <row r="212" spans="1:9" x14ac:dyDescent="0.35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9"/>
        <v>390.14285714285717</v>
      </c>
      <c r="F212">
        <f t="shared" si="10"/>
        <v>341.61904761904759</v>
      </c>
      <c r="G212">
        <f t="shared" si="11"/>
        <v>48.523809523809483</v>
      </c>
      <c r="H212" s="1">
        <v>15</v>
      </c>
      <c r="I212" s="1">
        <v>967</v>
      </c>
    </row>
    <row r="213" spans="1:9" x14ac:dyDescent="0.35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9"/>
        <v>392.71428571428572</v>
      </c>
      <c r="F213">
        <f t="shared" si="10"/>
        <v>347.00000000000006</v>
      </c>
      <c r="G213">
        <f t="shared" si="11"/>
        <v>45.714285714285673</v>
      </c>
      <c r="H213" s="1">
        <v>17</v>
      </c>
      <c r="I213" s="1">
        <v>982</v>
      </c>
    </row>
    <row r="214" spans="1:9" x14ac:dyDescent="0.35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9"/>
        <v>398</v>
      </c>
      <c r="F214">
        <f t="shared" si="10"/>
        <v>348.85714285714283</v>
      </c>
      <c r="G214">
        <f t="shared" si="11"/>
        <v>49.142857142857103</v>
      </c>
      <c r="H214" s="1">
        <v>19</v>
      </c>
      <c r="I214" s="1">
        <v>996</v>
      </c>
    </row>
    <row r="215" spans="1:9" x14ac:dyDescent="0.35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9"/>
        <v>398.28571428571428</v>
      </c>
      <c r="F215">
        <f t="shared" si="10"/>
        <v>349.85714285714295</v>
      </c>
      <c r="G215">
        <f t="shared" si="11"/>
        <v>48.428571428571395</v>
      </c>
      <c r="H215" s="1">
        <v>18</v>
      </c>
      <c r="I215" s="1">
        <v>987</v>
      </c>
    </row>
    <row r="216" spans="1:9" x14ac:dyDescent="0.35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9"/>
        <v>399.14285714285717</v>
      </c>
      <c r="F216">
        <f t="shared" si="10"/>
        <v>354.57142857142861</v>
      </c>
      <c r="G216">
        <f t="shared" si="11"/>
        <v>44.571428571428548</v>
      </c>
      <c r="H216" s="1">
        <v>19</v>
      </c>
      <c r="I216" s="1">
        <v>995</v>
      </c>
    </row>
    <row r="217" spans="1:9" x14ac:dyDescent="0.35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9"/>
        <v>398</v>
      </c>
      <c r="F217">
        <f t="shared" si="10"/>
        <v>357.71428571428578</v>
      </c>
      <c r="G217">
        <f t="shared" si="11"/>
        <v>40.285714285714263</v>
      </c>
      <c r="H217" s="1">
        <v>18</v>
      </c>
      <c r="I217" s="1">
        <v>1083</v>
      </c>
    </row>
    <row r="218" spans="1:9" x14ac:dyDescent="0.35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9"/>
        <v>401.14285714285717</v>
      </c>
      <c r="F218">
        <f t="shared" si="10"/>
        <v>353.85714285714283</v>
      </c>
      <c r="G218">
        <f t="shared" si="11"/>
        <v>47.28571428571427</v>
      </c>
      <c r="H218" s="1">
        <v>19</v>
      </c>
      <c r="I218" s="1">
        <v>1178</v>
      </c>
    </row>
    <row r="219" spans="1:9" x14ac:dyDescent="0.35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9"/>
        <v>409.14285714285717</v>
      </c>
      <c r="F219">
        <f t="shared" si="10"/>
        <v>351.30952380952385</v>
      </c>
      <c r="G219">
        <f t="shared" si="11"/>
        <v>57.833333333333321</v>
      </c>
      <c r="H219" s="1">
        <v>14</v>
      </c>
      <c r="I219" s="1">
        <v>1153</v>
      </c>
    </row>
    <row r="220" spans="1:9" x14ac:dyDescent="0.35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9"/>
        <v>408.85714285714283</v>
      </c>
      <c r="F220">
        <f t="shared" si="10"/>
        <v>347.8095238095238</v>
      </c>
      <c r="G220">
        <f t="shared" si="11"/>
        <v>61.047619047619044</v>
      </c>
      <c r="H220" s="1">
        <v>15</v>
      </c>
      <c r="I220" s="1">
        <v>1185</v>
      </c>
    </row>
    <row r="221" spans="1:9" x14ac:dyDescent="0.35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9"/>
        <v>403</v>
      </c>
      <c r="F221">
        <f t="shared" si="10"/>
        <v>347.61904761904765</v>
      </c>
      <c r="G221">
        <f t="shared" si="11"/>
        <v>55.380952380952372</v>
      </c>
      <c r="H221" s="1">
        <v>16</v>
      </c>
      <c r="I221" s="1">
        <v>1172</v>
      </c>
    </row>
    <row r="222" spans="1:9" x14ac:dyDescent="0.35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9"/>
        <v>408.21428571428572</v>
      </c>
      <c r="F222">
        <f t="shared" si="10"/>
        <v>344.97619047619048</v>
      </c>
      <c r="G222">
        <f t="shared" si="11"/>
        <v>63.238095238095241</v>
      </c>
      <c r="H222" s="1">
        <v>15</v>
      </c>
      <c r="I222" s="1">
        <v>1182</v>
      </c>
    </row>
    <row r="223" spans="1:9" x14ac:dyDescent="0.35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9"/>
        <v>415.21428571428572</v>
      </c>
      <c r="F223">
        <f t="shared" si="10"/>
        <v>346.61904761904765</v>
      </c>
      <c r="G223">
        <f t="shared" si="11"/>
        <v>68.595238095238088</v>
      </c>
      <c r="H223" s="1">
        <v>14</v>
      </c>
      <c r="I223" s="1">
        <v>1193</v>
      </c>
    </row>
    <row r="224" spans="1:9" x14ac:dyDescent="0.35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9"/>
        <v>419.78571428571428</v>
      </c>
      <c r="F224">
        <f t="shared" si="10"/>
        <v>344.16666666666663</v>
      </c>
      <c r="G224">
        <f t="shared" si="11"/>
        <v>75.619047619047606</v>
      </c>
      <c r="H224" s="1">
        <v>15</v>
      </c>
      <c r="I224" s="1">
        <v>1183</v>
      </c>
    </row>
    <row r="225" spans="1:9" x14ac:dyDescent="0.35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9"/>
        <v>422.21428571428572</v>
      </c>
      <c r="F225">
        <f t="shared" si="10"/>
        <v>344.28571428571422</v>
      </c>
      <c r="G225">
        <f t="shared" si="11"/>
        <v>77.928571428571416</v>
      </c>
      <c r="H225" s="1">
        <v>18</v>
      </c>
      <c r="I225" s="1">
        <v>1212</v>
      </c>
    </row>
    <row r="226" spans="1:9" x14ac:dyDescent="0.35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9"/>
        <v>417.64285714285717</v>
      </c>
      <c r="F226">
        <f t="shared" si="10"/>
        <v>348.00000000000006</v>
      </c>
      <c r="G226">
        <f t="shared" si="11"/>
        <v>69.642857142857139</v>
      </c>
      <c r="H226" s="1">
        <v>21</v>
      </c>
      <c r="I226" s="1">
        <v>1243</v>
      </c>
    </row>
    <row r="227" spans="1:9" x14ac:dyDescent="0.35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9"/>
        <v>415.64285714285717</v>
      </c>
      <c r="F227">
        <f t="shared" si="10"/>
        <v>348.1904761904762</v>
      </c>
      <c r="G227">
        <f t="shared" si="11"/>
        <v>67.452380952380935</v>
      </c>
      <c r="H227" s="1">
        <v>22</v>
      </c>
      <c r="I227" s="1">
        <v>1226</v>
      </c>
    </row>
    <row r="228" spans="1:9" x14ac:dyDescent="0.35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9"/>
        <v>420.07142857142856</v>
      </c>
      <c r="F228">
        <f t="shared" si="10"/>
        <v>349.04761904761909</v>
      </c>
      <c r="G228">
        <f t="shared" si="11"/>
        <v>71.023809523809518</v>
      </c>
      <c r="H228" s="1">
        <v>21</v>
      </c>
      <c r="I228" s="1">
        <v>1256</v>
      </c>
    </row>
    <row r="229" spans="1:9" x14ac:dyDescent="0.35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9"/>
        <v>414.14285714285717</v>
      </c>
      <c r="F229">
        <f t="shared" si="10"/>
        <v>352.28571428571428</v>
      </c>
      <c r="G229">
        <f t="shared" si="11"/>
        <v>61.857142857142847</v>
      </c>
      <c r="H229" s="1">
        <v>19</v>
      </c>
      <c r="I229" s="1">
        <v>1192</v>
      </c>
    </row>
    <row r="230" spans="1:9" x14ac:dyDescent="0.35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9"/>
        <v>410.42857142857144</v>
      </c>
      <c r="F230">
        <f t="shared" si="10"/>
        <v>348.30952380952385</v>
      </c>
      <c r="G230">
        <f t="shared" si="11"/>
        <v>62.119047619047613</v>
      </c>
      <c r="H230" s="1">
        <v>22</v>
      </c>
      <c r="I230" s="1">
        <v>1223</v>
      </c>
    </row>
    <row r="231" spans="1:9" x14ac:dyDescent="0.35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9"/>
        <v>398.28571428571428</v>
      </c>
      <c r="F231">
        <f t="shared" si="10"/>
        <v>349.38095238095235</v>
      </c>
      <c r="G231">
        <f t="shared" si="11"/>
        <v>48.904761904761905</v>
      </c>
      <c r="H231" s="1">
        <v>20</v>
      </c>
      <c r="I231" s="1">
        <v>1263</v>
      </c>
    </row>
    <row r="232" spans="1:9" x14ac:dyDescent="0.35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9"/>
        <v>393.57142857142856</v>
      </c>
      <c r="F232">
        <f t="shared" si="10"/>
        <v>348.35714285714283</v>
      </c>
      <c r="G232">
        <f t="shared" si="11"/>
        <v>45.214285714285715</v>
      </c>
      <c r="H232" s="1">
        <v>23</v>
      </c>
      <c r="I232" s="1">
        <v>1303</v>
      </c>
    </row>
    <row r="233" spans="1:9" x14ac:dyDescent="0.35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9"/>
        <v>386.14285714285717</v>
      </c>
      <c r="F233">
        <f t="shared" si="10"/>
        <v>343.26190476190476</v>
      </c>
      <c r="G233">
        <f t="shared" si="11"/>
        <v>42.880952380952372</v>
      </c>
      <c r="H233" s="1">
        <v>19</v>
      </c>
      <c r="I233" s="1">
        <v>1412</v>
      </c>
    </row>
    <row r="234" spans="1:9" x14ac:dyDescent="0.35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9"/>
        <v>388.42857142857144</v>
      </c>
      <c r="F234">
        <f t="shared" si="10"/>
        <v>342.14285714285717</v>
      </c>
      <c r="G234">
        <f t="shared" si="11"/>
        <v>46.285714285714285</v>
      </c>
      <c r="H234" s="1">
        <v>22</v>
      </c>
      <c r="I234" s="1">
        <v>1203</v>
      </c>
    </row>
    <row r="235" spans="1:9" x14ac:dyDescent="0.35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9"/>
        <v>386.71428571428572</v>
      </c>
      <c r="F235">
        <f t="shared" si="10"/>
        <v>342.45238095238102</v>
      </c>
      <c r="G235">
        <f t="shared" si="11"/>
        <v>44.261904761904759</v>
      </c>
      <c r="H235" s="1">
        <v>22</v>
      </c>
      <c r="I235" s="1">
        <v>1309</v>
      </c>
    </row>
    <row r="236" spans="1:9" x14ac:dyDescent="0.35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9"/>
        <v>391.85714285714283</v>
      </c>
      <c r="F236">
        <f t="shared" si="10"/>
        <v>336.1904761904762</v>
      </c>
      <c r="G236">
        <f t="shared" si="11"/>
        <v>55.666666666666664</v>
      </c>
      <c r="H236" s="1">
        <v>19</v>
      </c>
      <c r="I236" s="1">
        <v>1217</v>
      </c>
    </row>
    <row r="237" spans="1:9" x14ac:dyDescent="0.35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9"/>
        <v>393.42857142857144</v>
      </c>
      <c r="F237">
        <f t="shared" si="10"/>
        <v>333.40476190476193</v>
      </c>
      <c r="G237">
        <f t="shared" si="11"/>
        <v>60.023809523809518</v>
      </c>
      <c r="H237" s="1">
        <v>18</v>
      </c>
      <c r="I237" s="1">
        <v>1443</v>
      </c>
    </row>
    <row r="238" spans="1:9" x14ac:dyDescent="0.35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9"/>
        <v>407.57142857142856</v>
      </c>
      <c r="F238">
        <f t="shared" si="10"/>
        <v>334.23809523809524</v>
      </c>
      <c r="G238">
        <f t="shared" si="11"/>
        <v>73.333333333333343</v>
      </c>
      <c r="H238" s="1">
        <v>24</v>
      </c>
      <c r="I238" s="1">
        <v>1502</v>
      </c>
    </row>
    <row r="239" spans="1:9" x14ac:dyDescent="0.35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9"/>
        <v>410.14285714285717</v>
      </c>
      <c r="F239">
        <f t="shared" si="10"/>
        <v>333.2380952380953</v>
      </c>
      <c r="G239">
        <f t="shared" si="11"/>
        <v>76.904761904761898</v>
      </c>
      <c r="H239" s="1">
        <v>20</v>
      </c>
      <c r="I239" s="1">
        <v>1313</v>
      </c>
    </row>
    <row r="240" spans="1:9" x14ac:dyDescent="0.35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9"/>
        <v>420.28571428571428</v>
      </c>
      <c r="F240">
        <f t="shared" si="10"/>
        <v>337.42857142857144</v>
      </c>
      <c r="G240">
        <f t="shared" si="11"/>
        <v>82.857142857142861</v>
      </c>
      <c r="H240" s="1">
        <v>26</v>
      </c>
      <c r="I240" s="1">
        <v>1491</v>
      </c>
    </row>
    <row r="241" spans="1:9" x14ac:dyDescent="0.35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9"/>
        <v>423.85714285714283</v>
      </c>
      <c r="F241">
        <f t="shared" si="10"/>
        <v>337.45238095238102</v>
      </c>
      <c r="G241">
        <f t="shared" si="11"/>
        <v>86.404761904761898</v>
      </c>
      <c r="H241" s="1">
        <v>36</v>
      </c>
      <c r="I241" s="1">
        <v>1517</v>
      </c>
    </row>
    <row r="242" spans="1:9" x14ac:dyDescent="0.35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9"/>
        <v>426.71428571428572</v>
      </c>
      <c r="F242">
        <f t="shared" si="10"/>
        <v>334.92857142857144</v>
      </c>
      <c r="G242">
        <f t="shared" si="11"/>
        <v>91.785714285714263</v>
      </c>
      <c r="H242" s="1">
        <v>39</v>
      </c>
      <c r="I242" s="1">
        <v>1549</v>
      </c>
    </row>
    <row r="243" spans="1:9" x14ac:dyDescent="0.35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9"/>
        <v>424.28571428571428</v>
      </c>
      <c r="F243">
        <f t="shared" si="10"/>
        <v>335.38095238095241</v>
      </c>
      <c r="G243">
        <f t="shared" si="11"/>
        <v>88.904761904761898</v>
      </c>
      <c r="H243" s="1">
        <v>42</v>
      </c>
      <c r="I243" s="1">
        <v>1482</v>
      </c>
    </row>
    <row r="244" spans="1:9" x14ac:dyDescent="0.35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9"/>
        <v>425.57142857142856</v>
      </c>
      <c r="F244">
        <f t="shared" si="10"/>
        <v>333.66666666666669</v>
      </c>
      <c r="G244">
        <f t="shared" si="11"/>
        <v>91.904761904761898</v>
      </c>
      <c r="H244" s="1">
        <v>44</v>
      </c>
      <c r="I244" s="1">
        <v>1587</v>
      </c>
    </row>
    <row r="245" spans="1:9" x14ac:dyDescent="0.35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9"/>
        <v>422.85714285714283</v>
      </c>
      <c r="F245">
        <f t="shared" si="10"/>
        <v>329.02380952380958</v>
      </c>
      <c r="G245">
        <f t="shared" si="11"/>
        <v>93.833333333333329</v>
      </c>
      <c r="H245" s="1">
        <v>47</v>
      </c>
      <c r="I245" s="1">
        <v>1572</v>
      </c>
    </row>
    <row r="246" spans="1:9" x14ac:dyDescent="0.35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9"/>
        <v>425.28571428571428</v>
      </c>
      <c r="F246">
        <f t="shared" si="10"/>
        <v>330.14285714285722</v>
      </c>
      <c r="G246">
        <f t="shared" si="11"/>
        <v>95.142857142857125</v>
      </c>
      <c r="H246" s="1">
        <v>45</v>
      </c>
      <c r="I246" s="1">
        <v>1596</v>
      </c>
    </row>
    <row r="247" spans="1:9" x14ac:dyDescent="0.35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9"/>
        <v>415.28571428571428</v>
      </c>
      <c r="F247">
        <f t="shared" si="10"/>
        <v>327.57142857142856</v>
      </c>
      <c r="G247">
        <f t="shared" si="11"/>
        <v>87.714285714285694</v>
      </c>
      <c r="H247" s="1">
        <v>49</v>
      </c>
      <c r="I247" s="1">
        <v>1642</v>
      </c>
    </row>
    <row r="248" spans="1:9" x14ac:dyDescent="0.35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9"/>
        <v>413</v>
      </c>
      <c r="F248">
        <f t="shared" si="10"/>
        <v>328.11904761904765</v>
      </c>
      <c r="G248">
        <f t="shared" si="11"/>
        <v>84.880952380952365</v>
      </c>
      <c r="H248" s="1">
        <v>53</v>
      </c>
      <c r="I248" s="1">
        <v>1612</v>
      </c>
    </row>
    <row r="249" spans="1:9" x14ac:dyDescent="0.35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9"/>
        <v>417.71428571428572</v>
      </c>
      <c r="F249">
        <f t="shared" si="10"/>
        <v>327.35714285714283</v>
      </c>
      <c r="G249">
        <f t="shared" si="11"/>
        <v>90.357142857142861</v>
      </c>
      <c r="H249" s="1">
        <v>56</v>
      </c>
      <c r="I249" s="1">
        <v>1673</v>
      </c>
    </row>
    <row r="250" spans="1:9" x14ac:dyDescent="0.35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331.83333333333337</v>
      </c>
      <c r="D250">
        <f>ToplamTablo[[#This Row],[Vefat2020]]-ToplamTablo[[#This Row],[Referans]]</f>
        <v>99.166666666666629</v>
      </c>
      <c r="E250">
        <f t="shared" si="9"/>
        <v>421.85714285714283</v>
      </c>
      <c r="F250">
        <f t="shared" si="10"/>
        <v>328.14285714285717</v>
      </c>
      <c r="G250">
        <f t="shared" si="11"/>
        <v>93.714285714285694</v>
      </c>
      <c r="H250" s="1">
        <v>53</v>
      </c>
      <c r="I250" s="1">
        <v>1578</v>
      </c>
    </row>
    <row r="251" spans="1:9" x14ac:dyDescent="0.35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460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324.16666666666669</v>
      </c>
      <c r="D251">
        <f>ToplamTablo[[#This Row],[Vefat2020]]-ToplamTablo[[#This Row],[Referans]]</f>
        <v>135.83333333333331</v>
      </c>
      <c r="E251">
        <f t="shared" si="9"/>
        <v>426.42857142857144</v>
      </c>
      <c r="F251">
        <f t="shared" si="10"/>
        <v>330.66666666666663</v>
      </c>
      <c r="G251">
        <f t="shared" si="11"/>
        <v>95.761904761904745</v>
      </c>
      <c r="H251" s="1">
        <v>57</v>
      </c>
      <c r="I251" s="1">
        <v>1703</v>
      </c>
    </row>
    <row r="252" spans="1:9" x14ac:dyDescent="0.35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331.33333333333337</v>
      </c>
      <c r="D252">
        <f>ToplamTablo[[#This Row],[Vefat2020]]-ToplamTablo[[#This Row],[Referans]]</f>
        <v>101.66666666666663</v>
      </c>
      <c r="E252">
        <f t="shared" si="9"/>
        <v>427.14285714285717</v>
      </c>
      <c r="F252">
        <f t="shared" si="10"/>
        <v>333.28571428571428</v>
      </c>
      <c r="G252">
        <f t="shared" si="11"/>
        <v>93.857142857142847</v>
      </c>
      <c r="H252" s="1">
        <v>52</v>
      </c>
      <c r="I252" s="1">
        <v>1761</v>
      </c>
    </row>
    <row r="253" spans="1:9" x14ac:dyDescent="0.35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3">
        <f>ToplamTablo[[#This Row],[Vefat2020]]-ToplamTablo[[#This Row],[Referans]]</f>
        <v>81.666666666666686</v>
      </c>
      <c r="E253">
        <f t="shared" si="9"/>
        <v>423.42857142857144</v>
      </c>
      <c r="F253">
        <f t="shared" si="10"/>
        <v>332.57142857142856</v>
      </c>
      <c r="G253">
        <f t="shared" si="11"/>
        <v>90.857142857142861</v>
      </c>
      <c r="H253" s="1">
        <v>55</v>
      </c>
      <c r="I253" s="1">
        <v>1673</v>
      </c>
    </row>
    <row r="254" spans="1:9" x14ac:dyDescent="0.35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</v>
      </c>
      <c r="D254">
        <f>ToplamTablo[[#This Row],[Vefat2020]]-ToplamTablo[[#This Row],[Referans]]</f>
        <v>74</v>
      </c>
      <c r="E254">
        <f t="shared" si="9"/>
        <v>428.71428571428572</v>
      </c>
      <c r="F254">
        <f t="shared" si="10"/>
        <v>333.85714285714283</v>
      </c>
      <c r="G254">
        <f t="shared" si="11"/>
        <v>94.857142857142861</v>
      </c>
      <c r="H254" s="1">
        <v>58</v>
      </c>
      <c r="I254" s="1">
        <v>1512</v>
      </c>
    </row>
    <row r="255" spans="1:9" x14ac:dyDescent="0.35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55">
        <f>ToplamTablo[[#This Row],[Vefat2020]]-ToplamTablo[[#This Row],[Referans]]</f>
        <v>78.166666666666686</v>
      </c>
      <c r="E255">
        <f t="shared" si="9"/>
        <v>428.71428571428572</v>
      </c>
      <c r="F255">
        <f t="shared" si="10"/>
        <v>331.21428571428572</v>
      </c>
      <c r="G255">
        <f t="shared" si="11"/>
        <v>97.5</v>
      </c>
      <c r="H255" s="1">
        <v>56</v>
      </c>
      <c r="I255" s="1">
        <v>1671</v>
      </c>
    </row>
    <row r="256" spans="1:9" x14ac:dyDescent="0.35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343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56">
        <f>ToplamTablo[[#This Row],[Vefat2020]]-ToplamTablo[[#This Row],[Referans]]</f>
        <v>3.3333333333333144</v>
      </c>
      <c r="E256">
        <f t="shared" si="9"/>
        <v>414</v>
      </c>
      <c r="F256">
        <f t="shared" si="10"/>
        <v>332.02380952380952</v>
      </c>
      <c r="G256">
        <f t="shared" si="11"/>
        <v>81.976190476190467</v>
      </c>
      <c r="H256" s="1">
        <v>48</v>
      </c>
      <c r="I256" s="1">
        <v>1509</v>
      </c>
    </row>
    <row r="257" spans="1:9" x14ac:dyDescent="0.35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</v>
      </c>
      <c r="D257">
        <f>ToplamTablo[[#This Row],[Vefat2020]]-ToplamTablo[[#This Row],[Referans]]</f>
        <v>31</v>
      </c>
      <c r="E257">
        <f t="shared" si="9"/>
        <v>405.71428571428572</v>
      </c>
      <c r="F257">
        <f t="shared" si="10"/>
        <v>333.47619047619042</v>
      </c>
      <c r="G257">
        <f t="shared" si="11"/>
        <v>72.238095238095227</v>
      </c>
      <c r="H257" s="1">
        <v>57</v>
      </c>
      <c r="I257" s="1">
        <v>1527</v>
      </c>
    </row>
    <row r="258" spans="1:9" x14ac:dyDescent="0.35">
      <c r="A258" t="s">
        <v>274</v>
      </c>
      <c r="B25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5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326.5</v>
      </c>
      <c r="D258" s="1">
        <f>ToplamTablo[[#This Row],[Vefat2020]]-ToplamTablo[[#This Row],[Referans]]</f>
        <v>123.5</v>
      </c>
      <c r="E258">
        <f t="shared" ref="E258:E268" si="12">AVERAGE(B252:B258)</f>
        <v>404.28571428571428</v>
      </c>
      <c r="F258">
        <f t="shared" ref="F258:F268" si="13">AVERAGE(C252:C258)</f>
        <v>333.80952380952385</v>
      </c>
      <c r="G258">
        <f t="shared" ref="G258:G268" si="14">AVERAGE(D252:D258)</f>
        <v>70.476190476190467</v>
      </c>
      <c r="H258">
        <v>63</v>
      </c>
      <c r="I258" s="1">
        <v>1716</v>
      </c>
    </row>
    <row r="259" spans="1:9" x14ac:dyDescent="0.35">
      <c r="A259" t="s">
        <v>275</v>
      </c>
      <c r="B25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5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</v>
      </c>
      <c r="D259" s="1">
        <f>ToplamTablo[[#This Row],[Vefat2020]]-ToplamTablo[[#This Row],[Referans]]</f>
        <v>51</v>
      </c>
      <c r="E259">
        <f t="shared" si="12"/>
        <v>396.85714285714283</v>
      </c>
      <c r="F259">
        <f t="shared" si="13"/>
        <v>333.61904761904759</v>
      </c>
      <c r="G259">
        <f t="shared" si="14"/>
        <v>63.238095238095241</v>
      </c>
      <c r="H259" s="1">
        <v>67</v>
      </c>
      <c r="I259" s="1">
        <v>1742</v>
      </c>
    </row>
    <row r="260" spans="1:9" x14ac:dyDescent="0.35">
      <c r="A260" t="s">
        <v>276</v>
      </c>
      <c r="B26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6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335.00000000000006</v>
      </c>
      <c r="D260" s="1">
        <f>ToplamTablo[[#This Row],[Vefat2020]]-ToplamTablo[[#This Row],[Referans]]</f>
        <v>96.999999999999943</v>
      </c>
      <c r="E260">
        <f t="shared" si="12"/>
        <v>400.57142857142856</v>
      </c>
      <c r="F260">
        <f t="shared" si="13"/>
        <v>335.14285714285717</v>
      </c>
      <c r="G260">
        <f t="shared" si="14"/>
        <v>65.428571428571416</v>
      </c>
      <c r="H260" s="1">
        <v>63</v>
      </c>
      <c r="I260" s="1">
        <v>1771</v>
      </c>
    </row>
    <row r="261" spans="1:9" x14ac:dyDescent="0.35">
      <c r="A261" t="s">
        <v>277</v>
      </c>
      <c r="B26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26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61" s="1">
        <f>ToplamTablo[[#This Row],[Vefat2020]]-ToplamTablo[[#This Row],[Referans]]</f>
        <v>79.333333333333314</v>
      </c>
      <c r="E261">
        <f t="shared" si="12"/>
        <v>402</v>
      </c>
      <c r="F261">
        <f t="shared" si="13"/>
        <v>335.8095238095238</v>
      </c>
      <c r="G261">
        <f t="shared" si="14"/>
        <v>66.190476190476176</v>
      </c>
      <c r="H261" s="1">
        <v>66</v>
      </c>
      <c r="I261" s="1">
        <v>1648</v>
      </c>
    </row>
    <row r="262" spans="1:9" x14ac:dyDescent="0.35">
      <c r="A262" t="s">
        <v>278</v>
      </c>
      <c r="B26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26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356.33333333333331</v>
      </c>
      <c r="D262" s="1">
        <f>ToplamTablo[[#This Row],[Vefat2020]]-ToplamTablo[[#This Row],[Referans]]</f>
        <v>80.666666666666686</v>
      </c>
      <c r="E262">
        <f t="shared" si="12"/>
        <v>406.14285714285717</v>
      </c>
      <c r="F262">
        <f t="shared" si="13"/>
        <v>339.59523809523813</v>
      </c>
      <c r="G262">
        <f t="shared" si="14"/>
        <v>66.547619047619037</v>
      </c>
      <c r="H262" s="1">
        <v>62</v>
      </c>
      <c r="I262" s="1">
        <v>1771</v>
      </c>
    </row>
    <row r="263" spans="1:9" x14ac:dyDescent="0.35">
      <c r="A263" t="s">
        <v>279</v>
      </c>
      <c r="B26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26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343.83333333333331</v>
      </c>
      <c r="D263" s="1">
        <f>ToplamTablo[[#This Row],[Vefat2020]]-ToplamTablo[[#This Row],[Referans]]</f>
        <v>77.166666666666686</v>
      </c>
      <c r="E263">
        <f t="shared" si="12"/>
        <v>417.28571428571428</v>
      </c>
      <c r="F263">
        <f t="shared" si="13"/>
        <v>340.1904761904762</v>
      </c>
      <c r="G263">
        <f t="shared" si="14"/>
        <v>77.095238095238088</v>
      </c>
      <c r="H263" s="1">
        <v>68</v>
      </c>
      <c r="I263" s="1">
        <v>1538</v>
      </c>
    </row>
    <row r="264" spans="1:9" x14ac:dyDescent="0.35">
      <c r="A264" t="s">
        <v>280</v>
      </c>
      <c r="B26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6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355.66666666666657</v>
      </c>
      <c r="D264" s="1">
        <f>ToplamTablo[[#This Row],[Vefat2020]]-ToplamTablo[[#This Row],[Referans]]</f>
        <v>27.333333333333428</v>
      </c>
      <c r="E264">
        <f t="shared" si="12"/>
        <v>418.71428571428572</v>
      </c>
      <c r="F264">
        <f t="shared" si="13"/>
        <v>342.14285714285717</v>
      </c>
      <c r="G264">
        <f t="shared" si="14"/>
        <v>76.571428571428569</v>
      </c>
      <c r="H264" s="1">
        <v>61</v>
      </c>
      <c r="I264" s="1">
        <v>1519</v>
      </c>
    </row>
    <row r="265" spans="1:9" x14ac:dyDescent="0.35">
      <c r="A265" t="s">
        <v>281</v>
      </c>
      <c r="B26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6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315.5</v>
      </c>
      <c r="D265" s="1">
        <f>ToplamTablo[[#This Row],[Vefat2020]]-ToplamTablo[[#This Row],[Referans]]</f>
        <v>115.5</v>
      </c>
      <c r="E265">
        <f t="shared" si="12"/>
        <v>416</v>
      </c>
      <c r="F265">
        <f t="shared" si="13"/>
        <v>340.57142857142856</v>
      </c>
      <c r="G265">
        <f t="shared" si="14"/>
        <v>75.428571428571431</v>
      </c>
      <c r="H265" s="1">
        <v>68</v>
      </c>
      <c r="I265" s="1">
        <v>1743</v>
      </c>
    </row>
    <row r="266" spans="1:9" x14ac:dyDescent="0.35">
      <c r="A266" t="s">
        <v>282</v>
      </c>
      <c r="B26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6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348.00000000000006</v>
      </c>
      <c r="D266" s="1">
        <f>ToplamTablo[[#This Row],[Vefat2020]]-ToplamTablo[[#This Row],[Referans]]</f>
        <v>50.999999999999943</v>
      </c>
      <c r="E266">
        <f t="shared" si="12"/>
        <v>418.57142857142856</v>
      </c>
      <c r="F266">
        <f t="shared" si="13"/>
        <v>343.14285714285717</v>
      </c>
      <c r="G266">
        <f t="shared" si="14"/>
        <v>75.428571428571431</v>
      </c>
      <c r="H266" s="1">
        <v>65</v>
      </c>
      <c r="I266" s="1">
        <v>1692</v>
      </c>
    </row>
    <row r="267" spans="1:9" x14ac:dyDescent="0.35">
      <c r="A267" t="s">
        <v>283</v>
      </c>
      <c r="B26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26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323.00000000000006</v>
      </c>
      <c r="D267" s="1">
        <f>ToplamTablo[[#This Row],[Vefat2020]]-ToplamTablo[[#This Row],[Referans]]</f>
        <v>87.999999999999943</v>
      </c>
      <c r="E267">
        <f t="shared" si="12"/>
        <v>415.57142857142856</v>
      </c>
      <c r="F267">
        <f t="shared" si="13"/>
        <v>341.42857142857144</v>
      </c>
      <c r="G267">
        <f t="shared" si="14"/>
        <v>74.142857142857139</v>
      </c>
      <c r="H267" s="1">
        <v>72</v>
      </c>
      <c r="I267" s="1">
        <v>1767</v>
      </c>
    </row>
    <row r="268" spans="1:9" x14ac:dyDescent="0.35">
      <c r="A268" t="s">
        <v>284</v>
      </c>
      <c r="B26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6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332.33333333333331</v>
      </c>
      <c r="D268" s="1">
        <f>ToplamTablo[[#This Row],[Vefat2020]]-ToplamTablo[[#This Row],[Referans]]</f>
        <v>49.666666666666686</v>
      </c>
      <c r="E268">
        <f t="shared" si="12"/>
        <v>409.14285714285717</v>
      </c>
      <c r="F268">
        <f t="shared" si="13"/>
        <v>339.23809523809524</v>
      </c>
      <c r="G268">
        <f t="shared" si="14"/>
        <v>69.904761904761912</v>
      </c>
      <c r="H268" s="1">
        <v>74</v>
      </c>
      <c r="I268" s="1">
        <v>1721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268"/>
  <sheetViews>
    <sheetView topLeftCell="H1" zoomScale="85" zoomScaleNormal="85" workbookViewId="0">
      <selection activeCell="N265" sqref="N265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 x14ac:dyDescent="0.35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 x14ac:dyDescent="0.35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 x14ac:dyDescent="0.35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 x14ac:dyDescent="0.35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 x14ac:dyDescent="0.35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 x14ac:dyDescent="0.35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 x14ac:dyDescent="0.35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 x14ac:dyDescent="0.35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 x14ac:dyDescent="0.35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 x14ac:dyDescent="0.35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 x14ac:dyDescent="0.35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 x14ac:dyDescent="0.35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 x14ac:dyDescent="0.35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 x14ac:dyDescent="0.35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 x14ac:dyDescent="0.35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 x14ac:dyDescent="0.35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 x14ac:dyDescent="0.35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 x14ac:dyDescent="0.35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 x14ac:dyDescent="0.35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 x14ac:dyDescent="0.35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 x14ac:dyDescent="0.35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 x14ac:dyDescent="0.35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 x14ac:dyDescent="0.35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5724.333333333333</v>
      </c>
    </row>
    <row r="26" spans="1:14" x14ac:dyDescent="0.35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 x14ac:dyDescent="0.35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 x14ac:dyDescent="0.35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 x14ac:dyDescent="0.35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 x14ac:dyDescent="0.35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 x14ac:dyDescent="0.35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 x14ac:dyDescent="0.35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 x14ac:dyDescent="0.35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 x14ac:dyDescent="0.35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 x14ac:dyDescent="0.35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 x14ac:dyDescent="0.35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 x14ac:dyDescent="0.35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 x14ac:dyDescent="0.35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 x14ac:dyDescent="0.35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 x14ac:dyDescent="0.35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 x14ac:dyDescent="0.35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 x14ac:dyDescent="0.35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 x14ac:dyDescent="0.35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 x14ac:dyDescent="0.35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 x14ac:dyDescent="0.35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 x14ac:dyDescent="0.35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 x14ac:dyDescent="0.35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 x14ac:dyDescent="0.35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 x14ac:dyDescent="0.35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 x14ac:dyDescent="0.35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 x14ac:dyDescent="0.35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 x14ac:dyDescent="0.35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 x14ac:dyDescent="0.35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 x14ac:dyDescent="0.35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 x14ac:dyDescent="0.35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 x14ac:dyDescent="0.35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 x14ac:dyDescent="0.35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 x14ac:dyDescent="0.35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 x14ac:dyDescent="0.35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 x14ac:dyDescent="0.35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 x14ac:dyDescent="0.35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 x14ac:dyDescent="0.35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 x14ac:dyDescent="0.35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 x14ac:dyDescent="0.35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 x14ac:dyDescent="0.35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 x14ac:dyDescent="0.35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 x14ac:dyDescent="0.35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 x14ac:dyDescent="0.35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 x14ac:dyDescent="0.35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 x14ac:dyDescent="0.35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 x14ac:dyDescent="0.35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 x14ac:dyDescent="0.35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 x14ac:dyDescent="0.35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 x14ac:dyDescent="0.35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 x14ac:dyDescent="0.35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 x14ac:dyDescent="0.35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 x14ac:dyDescent="0.35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 x14ac:dyDescent="0.35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 x14ac:dyDescent="0.35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 x14ac:dyDescent="0.35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 x14ac:dyDescent="0.35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 x14ac:dyDescent="0.35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 x14ac:dyDescent="0.35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 x14ac:dyDescent="0.35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 x14ac:dyDescent="0.35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 x14ac:dyDescent="0.35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 x14ac:dyDescent="0.35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 x14ac:dyDescent="0.35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 x14ac:dyDescent="0.35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 x14ac:dyDescent="0.35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 x14ac:dyDescent="0.35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 x14ac:dyDescent="0.35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 x14ac:dyDescent="0.35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 x14ac:dyDescent="0.35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 x14ac:dyDescent="0.35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 x14ac:dyDescent="0.35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 x14ac:dyDescent="0.35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 x14ac:dyDescent="0.35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 x14ac:dyDescent="0.35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 x14ac:dyDescent="0.35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 x14ac:dyDescent="0.35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 x14ac:dyDescent="0.35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 x14ac:dyDescent="0.35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 x14ac:dyDescent="0.35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 x14ac:dyDescent="0.35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 x14ac:dyDescent="0.35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 x14ac:dyDescent="0.35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 x14ac:dyDescent="0.35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 x14ac:dyDescent="0.35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 x14ac:dyDescent="0.35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 x14ac:dyDescent="0.35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 x14ac:dyDescent="0.35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 x14ac:dyDescent="0.35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 x14ac:dyDescent="0.35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 x14ac:dyDescent="0.35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 x14ac:dyDescent="0.35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 x14ac:dyDescent="0.35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 x14ac:dyDescent="0.35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 x14ac:dyDescent="0.35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 x14ac:dyDescent="0.35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 x14ac:dyDescent="0.35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 x14ac:dyDescent="0.35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 x14ac:dyDescent="0.35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 x14ac:dyDescent="0.35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 x14ac:dyDescent="0.35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 x14ac:dyDescent="0.35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 x14ac:dyDescent="0.35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 x14ac:dyDescent="0.35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 x14ac:dyDescent="0.35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 x14ac:dyDescent="0.35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 x14ac:dyDescent="0.35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 x14ac:dyDescent="0.35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 x14ac:dyDescent="0.35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 x14ac:dyDescent="0.35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 x14ac:dyDescent="0.35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 x14ac:dyDescent="0.35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 x14ac:dyDescent="0.35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 x14ac:dyDescent="0.35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 x14ac:dyDescent="0.35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 x14ac:dyDescent="0.35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 x14ac:dyDescent="0.35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 x14ac:dyDescent="0.35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 x14ac:dyDescent="0.35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 x14ac:dyDescent="0.35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 x14ac:dyDescent="0.35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 x14ac:dyDescent="0.35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 x14ac:dyDescent="0.35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 x14ac:dyDescent="0.35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 x14ac:dyDescent="0.35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 x14ac:dyDescent="0.35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 x14ac:dyDescent="0.35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 x14ac:dyDescent="0.35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 x14ac:dyDescent="0.35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 x14ac:dyDescent="0.35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 x14ac:dyDescent="0.35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 x14ac:dyDescent="0.35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 x14ac:dyDescent="0.35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 x14ac:dyDescent="0.35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 x14ac:dyDescent="0.35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 x14ac:dyDescent="0.35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 x14ac:dyDescent="0.35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 x14ac:dyDescent="0.35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 x14ac:dyDescent="0.35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 x14ac:dyDescent="0.35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 x14ac:dyDescent="0.35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 x14ac:dyDescent="0.35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 x14ac:dyDescent="0.35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 x14ac:dyDescent="0.35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 x14ac:dyDescent="0.35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 x14ac:dyDescent="0.35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 x14ac:dyDescent="0.35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 x14ac:dyDescent="0.35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 x14ac:dyDescent="0.35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 x14ac:dyDescent="0.35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 x14ac:dyDescent="0.35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 x14ac:dyDescent="0.35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 x14ac:dyDescent="0.35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 x14ac:dyDescent="0.35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 x14ac:dyDescent="0.35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 x14ac:dyDescent="0.35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 x14ac:dyDescent="0.35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 x14ac:dyDescent="0.35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 x14ac:dyDescent="0.35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 x14ac:dyDescent="0.35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 x14ac:dyDescent="0.35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 x14ac:dyDescent="0.35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 x14ac:dyDescent="0.35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 x14ac:dyDescent="0.35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 x14ac:dyDescent="0.35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 x14ac:dyDescent="0.35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 x14ac:dyDescent="0.35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 x14ac:dyDescent="0.35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 x14ac:dyDescent="0.35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 x14ac:dyDescent="0.35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 x14ac:dyDescent="0.35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 x14ac:dyDescent="0.35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 x14ac:dyDescent="0.35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 x14ac:dyDescent="0.35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 x14ac:dyDescent="0.35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 x14ac:dyDescent="0.35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 x14ac:dyDescent="0.35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 x14ac:dyDescent="0.35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 x14ac:dyDescent="0.35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 x14ac:dyDescent="0.35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 x14ac:dyDescent="0.35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 x14ac:dyDescent="0.35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 x14ac:dyDescent="0.35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 x14ac:dyDescent="0.35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 x14ac:dyDescent="0.35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 x14ac:dyDescent="0.35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 x14ac:dyDescent="0.35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 x14ac:dyDescent="0.35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 x14ac:dyDescent="0.35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 x14ac:dyDescent="0.35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 x14ac:dyDescent="0.35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 x14ac:dyDescent="0.35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 x14ac:dyDescent="0.35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 x14ac:dyDescent="0.35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 x14ac:dyDescent="0.35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 x14ac:dyDescent="0.35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 x14ac:dyDescent="0.35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 x14ac:dyDescent="0.35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 x14ac:dyDescent="0.35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 x14ac:dyDescent="0.35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 x14ac:dyDescent="0.35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 x14ac:dyDescent="0.35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 x14ac:dyDescent="0.35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 x14ac:dyDescent="0.35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 x14ac:dyDescent="0.35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 x14ac:dyDescent="0.35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 x14ac:dyDescent="0.35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 x14ac:dyDescent="0.35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 x14ac:dyDescent="0.35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 x14ac:dyDescent="0.35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 x14ac:dyDescent="0.35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 x14ac:dyDescent="0.35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 x14ac:dyDescent="0.35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 x14ac:dyDescent="0.35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 x14ac:dyDescent="0.35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 x14ac:dyDescent="0.35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 x14ac:dyDescent="0.35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 x14ac:dyDescent="0.35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 x14ac:dyDescent="0.35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 x14ac:dyDescent="0.35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 x14ac:dyDescent="0.35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 x14ac:dyDescent="0.35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 x14ac:dyDescent="0.35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 x14ac:dyDescent="0.35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 x14ac:dyDescent="0.35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 x14ac:dyDescent="0.35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 x14ac:dyDescent="0.35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 x14ac:dyDescent="0.35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 x14ac:dyDescent="0.35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 x14ac:dyDescent="0.35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 x14ac:dyDescent="0.35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 x14ac:dyDescent="0.35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 x14ac:dyDescent="0.35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  <row r="258" spans="1:12" x14ac:dyDescent="0.35">
      <c r="A258" t="s">
        <v>274</v>
      </c>
      <c r="B258">
        <v>205</v>
      </c>
      <c r="C258">
        <v>184</v>
      </c>
      <c r="D258">
        <v>161</v>
      </c>
      <c r="E258">
        <v>175</v>
      </c>
      <c r="F258" s="1">
        <f>AVERAGEIF(IstanbulTablo[[#This Row],[Vefat2019]:[Vefat2017]], "&gt;0")</f>
        <v>173.33333333333334</v>
      </c>
      <c r="G258" s="1">
        <f>IF(AND(IstanbulTablo[[#This Row],[Vefat2020]]&gt;-1,IstanbulTablo[[#This Row],[Referans]]&gt;-1), IstanbulTablo[[#This Row],[Vefat2020]]-IstanbulTablo[[#This Row],[Referans]], 0)</f>
        <v>31.666666666666657</v>
      </c>
      <c r="H258">
        <f t="shared" ref="H258:H268" si="25">AVERAGE(B252:B258)</f>
        <v>195</v>
      </c>
      <c r="I258">
        <f t="shared" ref="I258:I268" si="26">AVERAGE(C252:C258)</f>
        <v>184.42857142857142</v>
      </c>
      <c r="J258">
        <f t="shared" ref="J258:L258" si="27">AVERAGE(D252:D258)</f>
        <v>192.28571428571428</v>
      </c>
      <c r="K258">
        <f t="shared" si="27"/>
        <v>191.85714285714286</v>
      </c>
      <c r="L258">
        <f t="shared" si="27"/>
        <v>189.52380952380949</v>
      </c>
    </row>
    <row r="259" spans="1:12" x14ac:dyDescent="0.35">
      <c r="A259" t="s">
        <v>275</v>
      </c>
      <c r="B259">
        <v>189</v>
      </c>
      <c r="C259">
        <v>178</v>
      </c>
      <c r="D259">
        <v>160</v>
      </c>
      <c r="E259">
        <v>186</v>
      </c>
      <c r="F259" s="1">
        <f>AVERAGEIF(IstanbulTablo[[#This Row],[Vefat2019]:[Vefat2017]], "&gt;0")</f>
        <v>174.66666666666666</v>
      </c>
      <c r="G259" s="1">
        <f>IF(AND(IstanbulTablo[[#This Row],[Vefat2020]]&gt;-1,IstanbulTablo[[#This Row],[Referans]]&gt;-1), IstanbulTablo[[#This Row],[Vefat2020]]-IstanbulTablo[[#This Row],[Referans]], 0)</f>
        <v>14.333333333333343</v>
      </c>
      <c r="H259">
        <f t="shared" si="25"/>
        <v>190.85714285714286</v>
      </c>
      <c r="I259">
        <f t="shared" si="26"/>
        <v>184.85714285714286</v>
      </c>
      <c r="J259">
        <f t="shared" ref="J259:L259" si="28">AVERAGE(D253:D259)</f>
        <v>185</v>
      </c>
      <c r="K259">
        <f t="shared" si="28"/>
        <v>192.42857142857142</v>
      </c>
      <c r="L259">
        <f t="shared" si="28"/>
        <v>187.42857142857142</v>
      </c>
    </row>
    <row r="260" spans="1:12" x14ac:dyDescent="0.35">
      <c r="A260" t="s">
        <v>276</v>
      </c>
      <c r="B260">
        <v>226</v>
      </c>
      <c r="C260">
        <v>188</v>
      </c>
      <c r="D260">
        <v>160</v>
      </c>
      <c r="E260">
        <v>195</v>
      </c>
      <c r="F260" s="1">
        <f>AVERAGEIF(IstanbulTablo[[#This Row],[Vefat2019]:[Vefat2017]], "&gt;0")</f>
        <v>181</v>
      </c>
      <c r="G260" s="1">
        <f>IF(AND(IstanbulTablo[[#This Row],[Vefat2020]]&gt;-1,IstanbulTablo[[#This Row],[Referans]]&gt;-1), IstanbulTablo[[#This Row],[Vefat2020]]-IstanbulTablo[[#This Row],[Referans]], 0)</f>
        <v>45</v>
      </c>
      <c r="H260">
        <f t="shared" si="25"/>
        <v>196.28571428571428</v>
      </c>
      <c r="I260">
        <f t="shared" si="26"/>
        <v>184.14285714285714</v>
      </c>
      <c r="J260">
        <f t="shared" ref="J260:L260" si="29">AVERAGE(D254:D260)</f>
        <v>180.85714285714286</v>
      </c>
      <c r="K260">
        <f t="shared" si="29"/>
        <v>194.14285714285714</v>
      </c>
      <c r="L260">
        <f t="shared" si="29"/>
        <v>186.38095238095238</v>
      </c>
    </row>
    <row r="261" spans="1:12" x14ac:dyDescent="0.35">
      <c r="A261" t="s">
        <v>277</v>
      </c>
      <c r="B261">
        <v>202</v>
      </c>
      <c r="C261">
        <v>173</v>
      </c>
      <c r="D261">
        <v>189</v>
      </c>
      <c r="E261">
        <v>198</v>
      </c>
      <c r="F261" s="1">
        <f>AVERAGEIF(IstanbulTablo[[#This Row],[Vefat2019]:[Vefat2017]], "&gt;0")</f>
        <v>186.66666666666666</v>
      </c>
      <c r="G261" s="1">
        <f>IF(AND(IstanbulTablo[[#This Row],[Vefat2020]]&gt;-1,IstanbulTablo[[#This Row],[Referans]]&gt;-1), IstanbulTablo[[#This Row],[Vefat2020]]-IstanbulTablo[[#This Row],[Referans]], 0)</f>
        <v>15.333333333333343</v>
      </c>
      <c r="H261">
        <f t="shared" si="25"/>
        <v>197.14285714285714</v>
      </c>
      <c r="I261">
        <f t="shared" si="26"/>
        <v>182.57142857142858</v>
      </c>
      <c r="J261">
        <f t="shared" ref="J261:L261" si="30">AVERAGE(D255:D261)</f>
        <v>178.42857142857142</v>
      </c>
      <c r="K261">
        <f t="shared" si="30"/>
        <v>195.28571428571428</v>
      </c>
      <c r="L261">
        <f t="shared" si="30"/>
        <v>185.42857142857142</v>
      </c>
    </row>
    <row r="262" spans="1:12" x14ac:dyDescent="0.35">
      <c r="A262" t="s">
        <v>278</v>
      </c>
      <c r="B262">
        <v>225</v>
      </c>
      <c r="C262">
        <v>183</v>
      </c>
      <c r="D262">
        <v>180</v>
      </c>
      <c r="E262">
        <v>203</v>
      </c>
      <c r="F262" s="1">
        <f>AVERAGEIF(IstanbulTablo[[#This Row],[Vefat2019]:[Vefat2017]], "&gt;0")</f>
        <v>188.66666666666666</v>
      </c>
      <c r="G262" s="1">
        <f>IF(AND(IstanbulTablo[[#This Row],[Vefat2020]]&gt;-1,IstanbulTablo[[#This Row],[Referans]]&gt;-1), IstanbulTablo[[#This Row],[Vefat2020]]-IstanbulTablo[[#This Row],[Referans]], 0)</f>
        <v>36.333333333333343</v>
      </c>
      <c r="H262">
        <f t="shared" si="25"/>
        <v>200</v>
      </c>
      <c r="I262">
        <f t="shared" si="26"/>
        <v>184.14285714285714</v>
      </c>
      <c r="J262">
        <f t="shared" ref="J262:L262" si="31">AVERAGE(D256:D262)</f>
        <v>176</v>
      </c>
      <c r="K262">
        <f t="shared" si="31"/>
        <v>196.14285714285714</v>
      </c>
      <c r="L262">
        <f t="shared" si="31"/>
        <v>185.42857142857142</v>
      </c>
    </row>
    <row r="263" spans="1:12" x14ac:dyDescent="0.35">
      <c r="A263" t="s">
        <v>279</v>
      </c>
      <c r="B263">
        <v>209</v>
      </c>
      <c r="C263">
        <v>185</v>
      </c>
      <c r="D263">
        <v>217</v>
      </c>
      <c r="E263">
        <v>167</v>
      </c>
      <c r="F263" s="1">
        <f>AVERAGEIF(IstanbulTablo[[#This Row],[Vefat2019]:[Vefat2017]], "&gt;0")</f>
        <v>189.66666666666666</v>
      </c>
      <c r="G263" s="1">
        <f>IF(AND(IstanbulTablo[[#This Row],[Vefat2020]]&gt;-1,IstanbulTablo[[#This Row],[Referans]]&gt;-1), IstanbulTablo[[#This Row],[Vefat2020]]-IstanbulTablo[[#This Row],[Referans]], 0)</f>
        <v>19.333333333333343</v>
      </c>
      <c r="H263">
        <f t="shared" si="25"/>
        <v>204.57142857142858</v>
      </c>
      <c r="I263">
        <f t="shared" si="26"/>
        <v>182</v>
      </c>
      <c r="J263">
        <f t="shared" ref="J263:L263" si="32">AVERAGE(D257:D263)</f>
        <v>181.42857142857142</v>
      </c>
      <c r="K263">
        <f t="shared" si="32"/>
        <v>188.57142857142858</v>
      </c>
      <c r="L263">
        <f t="shared" si="32"/>
        <v>184</v>
      </c>
    </row>
    <row r="264" spans="1:12" x14ac:dyDescent="0.35">
      <c r="A264" t="s">
        <v>280</v>
      </c>
      <c r="B264">
        <v>199</v>
      </c>
      <c r="C264">
        <v>214</v>
      </c>
      <c r="D264">
        <v>190</v>
      </c>
      <c r="E264">
        <v>190</v>
      </c>
      <c r="F264" s="1">
        <f>AVERAGEIF(IstanbulTablo[[#This Row],[Vefat2019]:[Vefat2017]], "&gt;0")</f>
        <v>198</v>
      </c>
      <c r="G264" s="1">
        <f>IF(AND(IstanbulTablo[[#This Row],[Vefat2020]]&gt;-1,IstanbulTablo[[#This Row],[Referans]]&gt;-1), IstanbulTablo[[#This Row],[Vefat2020]]-IstanbulTablo[[#This Row],[Referans]], 0)</f>
        <v>1</v>
      </c>
      <c r="H264">
        <f t="shared" si="25"/>
        <v>207.85714285714286</v>
      </c>
      <c r="I264">
        <f t="shared" si="26"/>
        <v>186.42857142857142</v>
      </c>
      <c r="J264">
        <f t="shared" ref="J264:L264" si="33">AVERAGE(D258:D264)</f>
        <v>179.57142857142858</v>
      </c>
      <c r="K264">
        <f t="shared" si="33"/>
        <v>187.71428571428572</v>
      </c>
      <c r="L264">
        <f t="shared" si="33"/>
        <v>184.57142857142858</v>
      </c>
    </row>
    <row r="265" spans="1:12" x14ac:dyDescent="0.35">
      <c r="A265" t="s">
        <v>281</v>
      </c>
      <c r="B265">
        <v>223</v>
      </c>
      <c r="C265">
        <v>165</v>
      </c>
      <c r="D265">
        <v>171</v>
      </c>
      <c r="E265">
        <v>161</v>
      </c>
      <c r="F265" s="1">
        <f>AVERAGEIF(IstanbulTablo[[#This Row],[Vefat2019]:[Vefat2017]], "&gt;0")</f>
        <v>165.66666666666666</v>
      </c>
      <c r="G265" s="1">
        <f>IF(AND(IstanbulTablo[[#This Row],[Vefat2020]]&gt;-1,IstanbulTablo[[#This Row],[Referans]]&gt;-1), IstanbulTablo[[#This Row],[Vefat2020]]-IstanbulTablo[[#This Row],[Referans]], 0)</f>
        <v>57.333333333333343</v>
      </c>
      <c r="H265">
        <f t="shared" si="25"/>
        <v>210.42857142857142</v>
      </c>
      <c r="I265">
        <f t="shared" si="26"/>
        <v>183.71428571428572</v>
      </c>
      <c r="J265">
        <f t="shared" ref="J265:L265" si="34">AVERAGE(D259:D265)</f>
        <v>181</v>
      </c>
      <c r="K265">
        <f t="shared" si="34"/>
        <v>185.71428571428572</v>
      </c>
      <c r="L265">
        <f t="shared" si="34"/>
        <v>183.47619047619045</v>
      </c>
    </row>
    <row r="266" spans="1:12" x14ac:dyDescent="0.35">
      <c r="A266" t="s">
        <v>282</v>
      </c>
      <c r="B266">
        <v>215</v>
      </c>
      <c r="C266">
        <v>176</v>
      </c>
      <c r="D266">
        <v>198</v>
      </c>
      <c r="E266">
        <v>195</v>
      </c>
      <c r="F266" s="1">
        <f>AVERAGEIF(IstanbulTablo[[#This Row],[Vefat2019]:[Vefat2017]], "&gt;0")</f>
        <v>189.66666666666666</v>
      </c>
      <c r="G266" s="1">
        <f>IF(AND(IstanbulTablo[[#This Row],[Vefat2020]]&gt;-1,IstanbulTablo[[#This Row],[Referans]]&gt;-1), IstanbulTablo[[#This Row],[Vefat2020]]-IstanbulTablo[[#This Row],[Referans]], 0)</f>
        <v>25.333333333333343</v>
      </c>
      <c r="H266">
        <f t="shared" si="25"/>
        <v>214.14285714285714</v>
      </c>
      <c r="I266">
        <f t="shared" si="26"/>
        <v>183.42857142857142</v>
      </c>
      <c r="J266">
        <f t="shared" ref="J266:L266" si="35">AVERAGE(D260:D266)</f>
        <v>186.42857142857142</v>
      </c>
      <c r="K266">
        <f t="shared" si="35"/>
        <v>187</v>
      </c>
      <c r="L266">
        <f t="shared" si="35"/>
        <v>185.61904761904762</v>
      </c>
    </row>
    <row r="267" spans="1:12" x14ac:dyDescent="0.35">
      <c r="A267" t="s">
        <v>283</v>
      </c>
      <c r="B267">
        <v>211</v>
      </c>
      <c r="C267">
        <v>190</v>
      </c>
      <c r="D267">
        <v>174</v>
      </c>
      <c r="E267">
        <v>167</v>
      </c>
      <c r="F267" s="1">
        <f>AVERAGEIF(IstanbulTablo[[#This Row],[Vefat2019]:[Vefat2017]], "&gt;0")</f>
        <v>177</v>
      </c>
      <c r="G267" s="1">
        <f>IF(AND(IstanbulTablo[[#This Row],[Vefat2020]]&gt;-1,IstanbulTablo[[#This Row],[Referans]]&gt;-1), IstanbulTablo[[#This Row],[Vefat2020]]-IstanbulTablo[[#This Row],[Referans]], 0)</f>
        <v>34</v>
      </c>
      <c r="H267">
        <f t="shared" si="25"/>
        <v>212</v>
      </c>
      <c r="I267">
        <f t="shared" si="26"/>
        <v>183.71428571428572</v>
      </c>
      <c r="J267">
        <f t="shared" ref="J267:L267" si="36">AVERAGE(D261:D267)</f>
        <v>188.42857142857142</v>
      </c>
      <c r="K267">
        <f t="shared" si="36"/>
        <v>183</v>
      </c>
      <c r="L267">
        <f t="shared" si="36"/>
        <v>185.04761904761904</v>
      </c>
    </row>
    <row r="268" spans="1:12" x14ac:dyDescent="0.35">
      <c r="A268" t="s">
        <v>284</v>
      </c>
      <c r="B268">
        <v>212</v>
      </c>
      <c r="C268">
        <v>201</v>
      </c>
      <c r="D268">
        <v>188</v>
      </c>
      <c r="E268">
        <v>183</v>
      </c>
      <c r="F268" s="1">
        <f>AVERAGEIF(IstanbulTablo[[#This Row],[Vefat2019]:[Vefat2017]], "&gt;0")</f>
        <v>190.66666666666666</v>
      </c>
      <c r="G268" s="1">
        <f>IF(AND(IstanbulTablo[[#This Row],[Vefat2020]]&gt;-1,IstanbulTablo[[#This Row],[Referans]]&gt;-1), IstanbulTablo[[#This Row],[Vefat2020]]-IstanbulTablo[[#This Row],[Referans]], 0)</f>
        <v>21.333333333333343</v>
      </c>
      <c r="H268">
        <f t="shared" si="25"/>
        <v>213.42857142857142</v>
      </c>
      <c r="I268">
        <f t="shared" si="26"/>
        <v>187.71428571428572</v>
      </c>
      <c r="J268">
        <f t="shared" ref="J268:L268" si="37">AVERAGE(D262:D268)</f>
        <v>188.28571428571428</v>
      </c>
      <c r="K268">
        <f t="shared" si="37"/>
        <v>180.85714285714286</v>
      </c>
      <c r="L268">
        <f t="shared" si="37"/>
        <v>185.61904761904762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268"/>
  <sheetViews>
    <sheetView topLeftCell="H1" zoomScale="85" zoomScaleNormal="85" workbookViewId="0">
      <selection activeCell="N258" sqref="N258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 x14ac:dyDescent="0.35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 x14ac:dyDescent="0.35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 x14ac:dyDescent="0.35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 x14ac:dyDescent="0.35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 x14ac:dyDescent="0.35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 x14ac:dyDescent="0.35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 x14ac:dyDescent="0.35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 x14ac:dyDescent="0.35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 x14ac:dyDescent="0.35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 x14ac:dyDescent="0.35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 x14ac:dyDescent="0.35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 x14ac:dyDescent="0.35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 x14ac:dyDescent="0.35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 x14ac:dyDescent="0.35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 x14ac:dyDescent="0.35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 x14ac:dyDescent="0.35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 x14ac:dyDescent="0.35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 x14ac:dyDescent="0.35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 x14ac:dyDescent="0.35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 x14ac:dyDescent="0.35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 x14ac:dyDescent="0.35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 x14ac:dyDescent="0.35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1260.9999999999998</v>
      </c>
    </row>
    <row r="25" spans="1:14" x14ac:dyDescent="0.35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 x14ac:dyDescent="0.35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 x14ac:dyDescent="0.35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 x14ac:dyDescent="0.35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 x14ac:dyDescent="0.35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 x14ac:dyDescent="0.35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 x14ac:dyDescent="0.35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 x14ac:dyDescent="0.35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 x14ac:dyDescent="0.35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 x14ac:dyDescent="0.35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 x14ac:dyDescent="0.35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 x14ac:dyDescent="0.35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 x14ac:dyDescent="0.35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 x14ac:dyDescent="0.35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 x14ac:dyDescent="0.35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 x14ac:dyDescent="0.35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 x14ac:dyDescent="0.35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 x14ac:dyDescent="0.35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 x14ac:dyDescent="0.35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 x14ac:dyDescent="0.35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 x14ac:dyDescent="0.35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 x14ac:dyDescent="0.35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 x14ac:dyDescent="0.35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 x14ac:dyDescent="0.35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 x14ac:dyDescent="0.35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 x14ac:dyDescent="0.35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 x14ac:dyDescent="0.35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 x14ac:dyDescent="0.35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 x14ac:dyDescent="0.35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 x14ac:dyDescent="0.35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 x14ac:dyDescent="0.35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 x14ac:dyDescent="0.35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 x14ac:dyDescent="0.35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 x14ac:dyDescent="0.35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 x14ac:dyDescent="0.35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 x14ac:dyDescent="0.35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 x14ac:dyDescent="0.35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 x14ac:dyDescent="0.35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 x14ac:dyDescent="0.35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 x14ac:dyDescent="0.35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 x14ac:dyDescent="0.35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 x14ac:dyDescent="0.35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 x14ac:dyDescent="0.35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 x14ac:dyDescent="0.35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 x14ac:dyDescent="0.35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 x14ac:dyDescent="0.35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 x14ac:dyDescent="0.35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 x14ac:dyDescent="0.35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 x14ac:dyDescent="0.35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 x14ac:dyDescent="0.35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 x14ac:dyDescent="0.35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 x14ac:dyDescent="0.35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 x14ac:dyDescent="0.35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 x14ac:dyDescent="0.35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 x14ac:dyDescent="0.35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 x14ac:dyDescent="0.35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 x14ac:dyDescent="0.35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 x14ac:dyDescent="0.35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 x14ac:dyDescent="0.35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 x14ac:dyDescent="0.35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 x14ac:dyDescent="0.35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 x14ac:dyDescent="0.35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 x14ac:dyDescent="0.35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 x14ac:dyDescent="0.35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 x14ac:dyDescent="0.35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 x14ac:dyDescent="0.35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 x14ac:dyDescent="0.35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 x14ac:dyDescent="0.35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 x14ac:dyDescent="0.35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 x14ac:dyDescent="0.35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 x14ac:dyDescent="0.35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 x14ac:dyDescent="0.35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 x14ac:dyDescent="0.35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 x14ac:dyDescent="0.35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 x14ac:dyDescent="0.35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 x14ac:dyDescent="0.35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 x14ac:dyDescent="0.35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 x14ac:dyDescent="0.35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 x14ac:dyDescent="0.35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 x14ac:dyDescent="0.35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 x14ac:dyDescent="0.35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 x14ac:dyDescent="0.35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 x14ac:dyDescent="0.35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 x14ac:dyDescent="0.35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 x14ac:dyDescent="0.35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 x14ac:dyDescent="0.35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 x14ac:dyDescent="0.35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 x14ac:dyDescent="0.35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 x14ac:dyDescent="0.35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 x14ac:dyDescent="0.35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 x14ac:dyDescent="0.35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 x14ac:dyDescent="0.35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 x14ac:dyDescent="0.35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 x14ac:dyDescent="0.35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 x14ac:dyDescent="0.35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 x14ac:dyDescent="0.35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 x14ac:dyDescent="0.35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 x14ac:dyDescent="0.35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 x14ac:dyDescent="0.35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 x14ac:dyDescent="0.35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 x14ac:dyDescent="0.35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 x14ac:dyDescent="0.35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 x14ac:dyDescent="0.35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 x14ac:dyDescent="0.35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 x14ac:dyDescent="0.35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 x14ac:dyDescent="0.35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 x14ac:dyDescent="0.35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 x14ac:dyDescent="0.35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 x14ac:dyDescent="0.35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 x14ac:dyDescent="0.35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 x14ac:dyDescent="0.35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 x14ac:dyDescent="0.35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 x14ac:dyDescent="0.35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 x14ac:dyDescent="0.35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 x14ac:dyDescent="0.35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 x14ac:dyDescent="0.35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 x14ac:dyDescent="0.35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 x14ac:dyDescent="0.35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 x14ac:dyDescent="0.35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 x14ac:dyDescent="0.35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 x14ac:dyDescent="0.35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 x14ac:dyDescent="0.35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 x14ac:dyDescent="0.35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 x14ac:dyDescent="0.35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 x14ac:dyDescent="0.35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 x14ac:dyDescent="0.35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 x14ac:dyDescent="0.35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 x14ac:dyDescent="0.35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 x14ac:dyDescent="0.35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 x14ac:dyDescent="0.35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 x14ac:dyDescent="0.35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 x14ac:dyDescent="0.35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 x14ac:dyDescent="0.35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 x14ac:dyDescent="0.35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 x14ac:dyDescent="0.35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 x14ac:dyDescent="0.35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 x14ac:dyDescent="0.35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 x14ac:dyDescent="0.35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 x14ac:dyDescent="0.35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 x14ac:dyDescent="0.35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 x14ac:dyDescent="0.35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 x14ac:dyDescent="0.35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 x14ac:dyDescent="0.35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 x14ac:dyDescent="0.35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 x14ac:dyDescent="0.35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 x14ac:dyDescent="0.35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 x14ac:dyDescent="0.35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 x14ac:dyDescent="0.35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 x14ac:dyDescent="0.35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 x14ac:dyDescent="0.35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 x14ac:dyDescent="0.35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 x14ac:dyDescent="0.35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 x14ac:dyDescent="0.35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 x14ac:dyDescent="0.35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 x14ac:dyDescent="0.35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 x14ac:dyDescent="0.35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 x14ac:dyDescent="0.35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 x14ac:dyDescent="0.35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 x14ac:dyDescent="0.35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 x14ac:dyDescent="0.35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 x14ac:dyDescent="0.35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 x14ac:dyDescent="0.35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 x14ac:dyDescent="0.35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 x14ac:dyDescent="0.35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 x14ac:dyDescent="0.35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 x14ac:dyDescent="0.35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 x14ac:dyDescent="0.35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 x14ac:dyDescent="0.35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 x14ac:dyDescent="0.35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 x14ac:dyDescent="0.35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 x14ac:dyDescent="0.35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 x14ac:dyDescent="0.35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 x14ac:dyDescent="0.35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 x14ac:dyDescent="0.35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 x14ac:dyDescent="0.35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 x14ac:dyDescent="0.35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 x14ac:dyDescent="0.35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 x14ac:dyDescent="0.35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 x14ac:dyDescent="0.35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 x14ac:dyDescent="0.35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 x14ac:dyDescent="0.35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 x14ac:dyDescent="0.35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 x14ac:dyDescent="0.35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 x14ac:dyDescent="0.35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 x14ac:dyDescent="0.35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 x14ac:dyDescent="0.35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 x14ac:dyDescent="0.35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 x14ac:dyDescent="0.35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 x14ac:dyDescent="0.35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 x14ac:dyDescent="0.35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 x14ac:dyDescent="0.35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 x14ac:dyDescent="0.35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 x14ac:dyDescent="0.35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 x14ac:dyDescent="0.35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 x14ac:dyDescent="0.35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 x14ac:dyDescent="0.35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 x14ac:dyDescent="0.35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 x14ac:dyDescent="0.35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 x14ac:dyDescent="0.35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 x14ac:dyDescent="0.35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 x14ac:dyDescent="0.35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 x14ac:dyDescent="0.35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 x14ac:dyDescent="0.35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 x14ac:dyDescent="0.35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 x14ac:dyDescent="0.35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 x14ac:dyDescent="0.35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 x14ac:dyDescent="0.35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 x14ac:dyDescent="0.35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 x14ac:dyDescent="0.35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 x14ac:dyDescent="0.35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 x14ac:dyDescent="0.35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 x14ac:dyDescent="0.35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 x14ac:dyDescent="0.35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 x14ac:dyDescent="0.35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 x14ac:dyDescent="0.35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 x14ac:dyDescent="0.35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 x14ac:dyDescent="0.35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 x14ac:dyDescent="0.35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 x14ac:dyDescent="0.35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 x14ac:dyDescent="0.35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 x14ac:dyDescent="0.35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 x14ac:dyDescent="0.35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 x14ac:dyDescent="0.35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 x14ac:dyDescent="0.35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 x14ac:dyDescent="0.35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 x14ac:dyDescent="0.35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 x14ac:dyDescent="0.35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 x14ac:dyDescent="0.35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 x14ac:dyDescent="0.35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 x14ac:dyDescent="0.35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 x14ac:dyDescent="0.35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 x14ac:dyDescent="0.35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  <row r="258" spans="1:12" x14ac:dyDescent="0.35">
      <c r="A258" t="s">
        <v>274</v>
      </c>
      <c r="B258">
        <v>34</v>
      </c>
      <c r="C258">
        <v>20</v>
      </c>
      <c r="D258">
        <v>12</v>
      </c>
      <c r="E258">
        <v>18</v>
      </c>
      <c r="F258" s="1">
        <f>AVERAGEIF(KonyaTablo[[#This Row],[Vefat2019]:[Vefat2017]], "&gt;0")</f>
        <v>16.666666666666668</v>
      </c>
      <c r="G258" s="1">
        <f>IF(AND(KonyaTablo[[#This Row],[Vefat2020]]&gt;-1,KonyaTablo[[#This Row],[Referans]]&gt;-1), KonyaTablo[[#This Row],[Vefat2020]]-KonyaTablo[[#This Row],[Referans]], 0)</f>
        <v>17.333333333333332</v>
      </c>
      <c r="H258">
        <f t="shared" ref="H258:H268" si="21">AVERAGE(B252:B258)</f>
        <v>30.571428571428573</v>
      </c>
      <c r="I258">
        <f t="shared" ref="I258:I268" si="22">AVERAGE(C252:C258)</f>
        <v>13.285714285714286</v>
      </c>
      <c r="J258">
        <f t="shared" ref="J258:J268" si="23">AVERAGE(D252:D258)</f>
        <v>13.285714285714286</v>
      </c>
      <c r="K258">
        <f t="shared" ref="K258:K268" si="24">AVERAGE(E252:E258)</f>
        <v>15</v>
      </c>
      <c r="L258">
        <f t="shared" ref="L258:L268" si="25">AVERAGE(F252:F258)</f>
        <v>13.857142857142858</v>
      </c>
    </row>
    <row r="259" spans="1:12" x14ac:dyDescent="0.35">
      <c r="A259" t="s">
        <v>275</v>
      </c>
      <c r="B259">
        <v>30</v>
      </c>
      <c r="C259">
        <v>10</v>
      </c>
      <c r="D259">
        <v>14</v>
      </c>
      <c r="E259">
        <v>21</v>
      </c>
      <c r="F259" s="1">
        <f>AVERAGEIF(KonyaTablo[[#This Row],[Vefat2019]:[Vefat2017]], "&gt;0")</f>
        <v>15</v>
      </c>
      <c r="G259" s="1">
        <f>IF(AND(KonyaTablo[[#This Row],[Vefat2020]]&gt;-1,KonyaTablo[[#This Row],[Referans]]&gt;-1), KonyaTablo[[#This Row],[Vefat2020]]-KonyaTablo[[#This Row],[Referans]], 0)</f>
        <v>15</v>
      </c>
      <c r="H259">
        <f t="shared" si="21"/>
        <v>30.857142857142858</v>
      </c>
      <c r="I259">
        <f t="shared" si="22"/>
        <v>13.428571428571429</v>
      </c>
      <c r="J259">
        <f t="shared" si="23"/>
        <v>13.571428571428571</v>
      </c>
      <c r="K259">
        <f t="shared" si="24"/>
        <v>16.142857142857142</v>
      </c>
      <c r="L259">
        <f t="shared" si="25"/>
        <v>14.380952380952381</v>
      </c>
    </row>
    <row r="260" spans="1:12" x14ac:dyDescent="0.35">
      <c r="A260" t="s">
        <v>276</v>
      </c>
      <c r="B260">
        <v>23</v>
      </c>
      <c r="C260">
        <v>21</v>
      </c>
      <c r="D260">
        <v>11</v>
      </c>
      <c r="E260">
        <v>13</v>
      </c>
      <c r="F260" s="1">
        <f>AVERAGEIF(KonyaTablo[[#This Row],[Vefat2019]:[Vefat2017]], "&gt;0")</f>
        <v>15</v>
      </c>
      <c r="G260" s="1">
        <f>IF(AND(KonyaTablo[[#This Row],[Vefat2020]]&gt;-1,KonyaTablo[[#This Row],[Referans]]&gt;-1), KonyaTablo[[#This Row],[Vefat2020]]-KonyaTablo[[#This Row],[Referans]], 0)</f>
        <v>8</v>
      </c>
      <c r="H260">
        <f t="shared" si="21"/>
        <v>28.428571428571427</v>
      </c>
      <c r="I260">
        <f t="shared" si="22"/>
        <v>14.142857142857142</v>
      </c>
      <c r="J260">
        <f t="shared" si="23"/>
        <v>12.857142857142858</v>
      </c>
      <c r="K260">
        <f t="shared" si="24"/>
        <v>16.714285714285715</v>
      </c>
      <c r="L260">
        <f t="shared" si="25"/>
        <v>14.571428571428571</v>
      </c>
    </row>
    <row r="261" spans="1:12" x14ac:dyDescent="0.35">
      <c r="A261" t="s">
        <v>277</v>
      </c>
      <c r="B261">
        <v>44</v>
      </c>
      <c r="C261">
        <v>17</v>
      </c>
      <c r="D261">
        <v>13</v>
      </c>
      <c r="E261">
        <v>12</v>
      </c>
      <c r="F261" s="1">
        <f>AVERAGEIF(KonyaTablo[[#This Row],[Vefat2019]:[Vefat2017]], "&gt;0")</f>
        <v>14</v>
      </c>
      <c r="G261" s="1">
        <f>IF(AND(KonyaTablo[[#This Row],[Vefat2020]]&gt;-1,KonyaTablo[[#This Row],[Referans]]&gt;-1), KonyaTablo[[#This Row],[Vefat2020]]-KonyaTablo[[#This Row],[Referans]], 0)</f>
        <v>30</v>
      </c>
      <c r="H261">
        <f t="shared" si="21"/>
        <v>30.142857142857142</v>
      </c>
      <c r="I261">
        <f t="shared" si="22"/>
        <v>14.857142857142858</v>
      </c>
      <c r="J261">
        <f t="shared" si="23"/>
        <v>13.285714285714286</v>
      </c>
      <c r="K261">
        <f t="shared" si="24"/>
        <v>16</v>
      </c>
      <c r="L261">
        <f t="shared" si="25"/>
        <v>14.714285714285714</v>
      </c>
    </row>
    <row r="262" spans="1:12" x14ac:dyDescent="0.35">
      <c r="A262" t="s">
        <v>278</v>
      </c>
      <c r="B262">
        <v>20</v>
      </c>
      <c r="C262">
        <v>10</v>
      </c>
      <c r="D262">
        <v>12</v>
      </c>
      <c r="E262">
        <v>7</v>
      </c>
      <c r="F262" s="1">
        <f>AVERAGEIF(KonyaTablo[[#This Row],[Vefat2019]:[Vefat2017]], "&gt;0")</f>
        <v>9.6666666666666661</v>
      </c>
      <c r="G262" s="1">
        <f>IF(AND(KonyaTablo[[#This Row],[Vefat2020]]&gt;-1,KonyaTablo[[#This Row],[Referans]]&gt;-1), KonyaTablo[[#This Row],[Vefat2020]]-KonyaTablo[[#This Row],[Referans]], 0)</f>
        <v>10.333333333333334</v>
      </c>
      <c r="H262">
        <f t="shared" si="21"/>
        <v>29.857142857142858</v>
      </c>
      <c r="I262">
        <f t="shared" si="22"/>
        <v>13.857142857142858</v>
      </c>
      <c r="J262">
        <f t="shared" si="23"/>
        <v>13.285714285714286</v>
      </c>
      <c r="K262">
        <f t="shared" si="24"/>
        <v>14.857142857142858</v>
      </c>
      <c r="L262">
        <f t="shared" si="25"/>
        <v>14</v>
      </c>
    </row>
    <row r="263" spans="1:12" x14ac:dyDescent="0.35">
      <c r="A263" t="s">
        <v>279</v>
      </c>
      <c r="B263">
        <v>29</v>
      </c>
      <c r="C263">
        <v>12</v>
      </c>
      <c r="D263">
        <v>16</v>
      </c>
      <c r="E263">
        <v>16</v>
      </c>
      <c r="F263" s="1">
        <f>AVERAGEIF(KonyaTablo[[#This Row],[Vefat2019]:[Vefat2017]], "&gt;0")</f>
        <v>14.666666666666666</v>
      </c>
      <c r="G263" s="1">
        <f>IF(AND(KonyaTablo[[#This Row],[Vefat2020]]&gt;-1,KonyaTablo[[#This Row],[Referans]]&gt;-1), KonyaTablo[[#This Row],[Vefat2020]]-KonyaTablo[[#This Row],[Referans]], 0)</f>
        <v>14.333333333333334</v>
      </c>
      <c r="H263">
        <f t="shared" si="21"/>
        <v>30.714285714285715</v>
      </c>
      <c r="I263">
        <f t="shared" si="22"/>
        <v>14.142857142857142</v>
      </c>
      <c r="J263">
        <f t="shared" si="23"/>
        <v>14.142857142857142</v>
      </c>
      <c r="K263">
        <f t="shared" si="24"/>
        <v>15</v>
      </c>
      <c r="L263">
        <f t="shared" si="25"/>
        <v>14.428571428571431</v>
      </c>
    </row>
    <row r="264" spans="1:12" x14ac:dyDescent="0.35">
      <c r="A264" t="s">
        <v>280</v>
      </c>
      <c r="B264">
        <v>27</v>
      </c>
      <c r="C264">
        <v>12</v>
      </c>
      <c r="D264">
        <v>10</v>
      </c>
      <c r="E264">
        <v>16</v>
      </c>
      <c r="F264" s="1">
        <f>AVERAGEIF(KonyaTablo[[#This Row],[Vefat2019]:[Vefat2017]], "&gt;0")</f>
        <v>12.666666666666666</v>
      </c>
      <c r="G264" s="1">
        <f>IF(AND(KonyaTablo[[#This Row],[Vefat2020]]&gt;-1,KonyaTablo[[#This Row],[Referans]]&gt;-1), KonyaTablo[[#This Row],[Vefat2020]]-KonyaTablo[[#This Row],[Referans]], 0)</f>
        <v>14.333333333333334</v>
      </c>
      <c r="H264">
        <f t="shared" si="21"/>
        <v>29.571428571428573</v>
      </c>
      <c r="I264">
        <f t="shared" si="22"/>
        <v>14.571428571428571</v>
      </c>
      <c r="J264">
        <f t="shared" si="23"/>
        <v>12.571428571428571</v>
      </c>
      <c r="K264">
        <f t="shared" si="24"/>
        <v>14.714285714285714</v>
      </c>
      <c r="L264">
        <f t="shared" si="25"/>
        <v>13.952380952380954</v>
      </c>
    </row>
    <row r="265" spans="1:12" x14ac:dyDescent="0.35">
      <c r="A265" t="s">
        <v>281</v>
      </c>
      <c r="B265">
        <v>19</v>
      </c>
      <c r="C265">
        <v>10</v>
      </c>
      <c r="D265">
        <v>18</v>
      </c>
      <c r="E265">
        <v>21</v>
      </c>
      <c r="F265" s="1">
        <f>AVERAGEIF(KonyaTablo[[#This Row],[Vefat2019]:[Vefat2017]], "&gt;0")</f>
        <v>16.333333333333332</v>
      </c>
      <c r="G265" s="1">
        <f>IF(AND(KonyaTablo[[#This Row],[Vefat2020]]&gt;-1,KonyaTablo[[#This Row],[Referans]]&gt;-1), KonyaTablo[[#This Row],[Vefat2020]]-KonyaTablo[[#This Row],[Referans]], 0)</f>
        <v>2.6666666666666679</v>
      </c>
      <c r="H265">
        <f t="shared" si="21"/>
        <v>27.428571428571427</v>
      </c>
      <c r="I265">
        <f t="shared" si="22"/>
        <v>13.142857142857142</v>
      </c>
      <c r="J265">
        <f t="shared" si="23"/>
        <v>13.428571428571429</v>
      </c>
      <c r="K265">
        <f t="shared" si="24"/>
        <v>15.142857142857142</v>
      </c>
      <c r="L265">
        <f t="shared" si="25"/>
        <v>13.904761904761903</v>
      </c>
    </row>
    <row r="266" spans="1:12" x14ac:dyDescent="0.35">
      <c r="A266" t="s">
        <v>282</v>
      </c>
      <c r="B266">
        <v>24</v>
      </c>
      <c r="C266">
        <v>6</v>
      </c>
      <c r="D266">
        <v>9</v>
      </c>
      <c r="E266">
        <v>16</v>
      </c>
      <c r="F266" s="1">
        <f>AVERAGEIF(KonyaTablo[[#This Row],[Vefat2019]:[Vefat2017]], "&gt;0")</f>
        <v>10.333333333333334</v>
      </c>
      <c r="G266" s="1">
        <f>IF(AND(KonyaTablo[[#This Row],[Vefat2020]]&gt;-1,KonyaTablo[[#This Row],[Referans]]&gt;-1), KonyaTablo[[#This Row],[Vefat2020]]-KonyaTablo[[#This Row],[Referans]], 0)</f>
        <v>13.666666666666666</v>
      </c>
      <c r="H266">
        <f t="shared" si="21"/>
        <v>26.571428571428573</v>
      </c>
      <c r="I266">
        <f t="shared" si="22"/>
        <v>12.571428571428571</v>
      </c>
      <c r="J266">
        <f t="shared" si="23"/>
        <v>12.714285714285714</v>
      </c>
      <c r="K266">
        <f t="shared" si="24"/>
        <v>14.428571428571429</v>
      </c>
      <c r="L266">
        <f t="shared" si="25"/>
        <v>13.238095238095237</v>
      </c>
    </row>
    <row r="267" spans="1:12" x14ac:dyDescent="0.35">
      <c r="A267" t="s">
        <v>283</v>
      </c>
      <c r="B267">
        <v>26</v>
      </c>
      <c r="C267">
        <v>13</v>
      </c>
      <c r="D267">
        <v>7</v>
      </c>
      <c r="E267">
        <v>11</v>
      </c>
      <c r="F267" s="1">
        <f>AVERAGEIF(KonyaTablo[[#This Row],[Vefat2019]:[Vefat2017]], "&gt;0")</f>
        <v>10.333333333333334</v>
      </c>
      <c r="G267" s="1">
        <f>IF(AND(KonyaTablo[[#This Row],[Vefat2020]]&gt;-1,KonyaTablo[[#This Row],[Referans]]&gt;-1), KonyaTablo[[#This Row],[Vefat2020]]-KonyaTablo[[#This Row],[Referans]], 0)</f>
        <v>15.666666666666666</v>
      </c>
      <c r="H267">
        <f t="shared" si="21"/>
        <v>27</v>
      </c>
      <c r="I267">
        <f t="shared" si="22"/>
        <v>11.428571428571429</v>
      </c>
      <c r="J267">
        <f t="shared" si="23"/>
        <v>12.142857142857142</v>
      </c>
      <c r="K267">
        <f t="shared" si="24"/>
        <v>14.142857142857142</v>
      </c>
      <c r="L267">
        <f t="shared" si="25"/>
        <v>12.571428571428569</v>
      </c>
    </row>
    <row r="268" spans="1:12" x14ac:dyDescent="0.35">
      <c r="A268" t="s">
        <v>284</v>
      </c>
      <c r="B268">
        <v>22</v>
      </c>
      <c r="C268">
        <v>8</v>
      </c>
      <c r="D268">
        <v>16</v>
      </c>
      <c r="E268">
        <v>10</v>
      </c>
      <c r="F268" s="1">
        <f>AVERAGEIF(KonyaTablo[[#This Row],[Vefat2019]:[Vefat2017]], "&gt;0")</f>
        <v>11.333333333333334</v>
      </c>
      <c r="G268" s="1">
        <f>IF(AND(KonyaTablo[[#This Row],[Vefat2020]]&gt;-1,KonyaTablo[[#This Row],[Referans]]&gt;-1), KonyaTablo[[#This Row],[Vefat2020]]-KonyaTablo[[#This Row],[Referans]], 0)</f>
        <v>10.666666666666666</v>
      </c>
      <c r="H268">
        <f t="shared" si="21"/>
        <v>23.857142857142858</v>
      </c>
      <c r="I268">
        <f t="shared" si="22"/>
        <v>10.142857142857142</v>
      </c>
      <c r="J268">
        <f t="shared" si="23"/>
        <v>12.571428571428571</v>
      </c>
      <c r="K268">
        <f t="shared" si="24"/>
        <v>13.857142857142858</v>
      </c>
      <c r="L268">
        <f t="shared" si="25"/>
        <v>12.19047619047619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268"/>
  <sheetViews>
    <sheetView topLeftCell="H1" zoomScale="85" zoomScaleNormal="85" workbookViewId="0">
      <selection activeCell="T15" sqref="T15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 x14ac:dyDescent="0.35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 x14ac:dyDescent="0.35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 x14ac:dyDescent="0.35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 x14ac:dyDescent="0.35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 x14ac:dyDescent="0.35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 x14ac:dyDescent="0.35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 x14ac:dyDescent="0.35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 x14ac:dyDescent="0.35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 x14ac:dyDescent="0.35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 x14ac:dyDescent="0.35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 x14ac:dyDescent="0.35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 x14ac:dyDescent="0.35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 x14ac:dyDescent="0.35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 x14ac:dyDescent="0.35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 x14ac:dyDescent="0.35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 x14ac:dyDescent="0.35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 x14ac:dyDescent="0.35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 x14ac:dyDescent="0.35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 x14ac:dyDescent="0.35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 x14ac:dyDescent="0.35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 x14ac:dyDescent="0.35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 x14ac:dyDescent="0.35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 x14ac:dyDescent="0.35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 x14ac:dyDescent="0.35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639.33333333333326</v>
      </c>
    </row>
    <row r="27" spans="1:14" x14ac:dyDescent="0.35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 x14ac:dyDescent="0.35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 x14ac:dyDescent="0.35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 x14ac:dyDescent="0.35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 x14ac:dyDescent="0.35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 x14ac:dyDescent="0.35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 x14ac:dyDescent="0.35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 x14ac:dyDescent="0.35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 x14ac:dyDescent="0.35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 x14ac:dyDescent="0.35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 x14ac:dyDescent="0.35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 x14ac:dyDescent="0.35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 x14ac:dyDescent="0.35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 x14ac:dyDescent="0.35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 x14ac:dyDescent="0.35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 x14ac:dyDescent="0.35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 x14ac:dyDescent="0.35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 x14ac:dyDescent="0.35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 x14ac:dyDescent="0.35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 x14ac:dyDescent="0.35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 x14ac:dyDescent="0.35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 x14ac:dyDescent="0.35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 x14ac:dyDescent="0.35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 x14ac:dyDescent="0.35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 x14ac:dyDescent="0.35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 x14ac:dyDescent="0.35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 x14ac:dyDescent="0.35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 x14ac:dyDescent="0.35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 x14ac:dyDescent="0.35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 x14ac:dyDescent="0.35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 x14ac:dyDescent="0.35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 x14ac:dyDescent="0.35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 x14ac:dyDescent="0.35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 x14ac:dyDescent="0.35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 x14ac:dyDescent="0.35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 x14ac:dyDescent="0.35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 x14ac:dyDescent="0.35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 x14ac:dyDescent="0.35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 x14ac:dyDescent="0.35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 x14ac:dyDescent="0.35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 x14ac:dyDescent="0.35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 x14ac:dyDescent="0.35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 x14ac:dyDescent="0.35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 x14ac:dyDescent="0.35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 x14ac:dyDescent="0.35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 x14ac:dyDescent="0.35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 x14ac:dyDescent="0.35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 x14ac:dyDescent="0.35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 x14ac:dyDescent="0.35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 x14ac:dyDescent="0.35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 x14ac:dyDescent="0.35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 x14ac:dyDescent="0.35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 x14ac:dyDescent="0.35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 x14ac:dyDescent="0.35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 x14ac:dyDescent="0.35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 x14ac:dyDescent="0.35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 x14ac:dyDescent="0.35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 x14ac:dyDescent="0.35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 x14ac:dyDescent="0.35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 x14ac:dyDescent="0.35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 x14ac:dyDescent="0.35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 x14ac:dyDescent="0.35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 x14ac:dyDescent="0.35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 x14ac:dyDescent="0.35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 x14ac:dyDescent="0.35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 x14ac:dyDescent="0.35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 x14ac:dyDescent="0.35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 x14ac:dyDescent="0.35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 x14ac:dyDescent="0.35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 x14ac:dyDescent="0.35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 x14ac:dyDescent="0.35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 x14ac:dyDescent="0.35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 x14ac:dyDescent="0.35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 x14ac:dyDescent="0.35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 x14ac:dyDescent="0.35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 x14ac:dyDescent="0.35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 x14ac:dyDescent="0.35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 x14ac:dyDescent="0.35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 x14ac:dyDescent="0.35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 x14ac:dyDescent="0.35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 x14ac:dyDescent="0.35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 x14ac:dyDescent="0.35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 x14ac:dyDescent="0.35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 x14ac:dyDescent="0.35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 x14ac:dyDescent="0.35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 x14ac:dyDescent="0.35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 x14ac:dyDescent="0.35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 x14ac:dyDescent="0.35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 x14ac:dyDescent="0.35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 x14ac:dyDescent="0.35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 x14ac:dyDescent="0.35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 x14ac:dyDescent="0.35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 x14ac:dyDescent="0.35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 x14ac:dyDescent="0.35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 x14ac:dyDescent="0.35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 x14ac:dyDescent="0.35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 x14ac:dyDescent="0.35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 x14ac:dyDescent="0.35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 x14ac:dyDescent="0.35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 x14ac:dyDescent="0.35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 x14ac:dyDescent="0.35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 x14ac:dyDescent="0.35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 x14ac:dyDescent="0.35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 x14ac:dyDescent="0.35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 x14ac:dyDescent="0.35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 x14ac:dyDescent="0.35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 x14ac:dyDescent="0.35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 x14ac:dyDescent="0.35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 x14ac:dyDescent="0.35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 x14ac:dyDescent="0.35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 x14ac:dyDescent="0.35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 x14ac:dyDescent="0.35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 x14ac:dyDescent="0.35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 x14ac:dyDescent="0.35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 x14ac:dyDescent="0.35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 x14ac:dyDescent="0.35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 x14ac:dyDescent="0.35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 x14ac:dyDescent="0.35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 x14ac:dyDescent="0.35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 x14ac:dyDescent="0.35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 x14ac:dyDescent="0.35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 x14ac:dyDescent="0.35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 x14ac:dyDescent="0.35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 x14ac:dyDescent="0.35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 x14ac:dyDescent="0.35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 x14ac:dyDescent="0.35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 x14ac:dyDescent="0.35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 x14ac:dyDescent="0.35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 x14ac:dyDescent="0.35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 x14ac:dyDescent="0.35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 x14ac:dyDescent="0.35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 x14ac:dyDescent="0.35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 x14ac:dyDescent="0.35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 x14ac:dyDescent="0.35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 x14ac:dyDescent="0.35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 x14ac:dyDescent="0.35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 x14ac:dyDescent="0.35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 x14ac:dyDescent="0.35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 x14ac:dyDescent="0.35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 x14ac:dyDescent="0.35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 x14ac:dyDescent="0.35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 x14ac:dyDescent="0.35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 x14ac:dyDescent="0.35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 x14ac:dyDescent="0.35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 x14ac:dyDescent="0.35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 x14ac:dyDescent="0.35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 x14ac:dyDescent="0.35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 x14ac:dyDescent="0.35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 x14ac:dyDescent="0.35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 x14ac:dyDescent="0.35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 x14ac:dyDescent="0.35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 x14ac:dyDescent="0.35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 x14ac:dyDescent="0.35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 x14ac:dyDescent="0.35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 x14ac:dyDescent="0.35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 x14ac:dyDescent="0.35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 x14ac:dyDescent="0.35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 x14ac:dyDescent="0.35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 x14ac:dyDescent="0.35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 x14ac:dyDescent="0.35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 x14ac:dyDescent="0.35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 x14ac:dyDescent="0.35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 x14ac:dyDescent="0.35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 x14ac:dyDescent="0.35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 x14ac:dyDescent="0.35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 x14ac:dyDescent="0.35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 x14ac:dyDescent="0.35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 x14ac:dyDescent="0.35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 x14ac:dyDescent="0.35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 x14ac:dyDescent="0.35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 x14ac:dyDescent="0.35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 x14ac:dyDescent="0.35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 x14ac:dyDescent="0.35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 x14ac:dyDescent="0.35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 x14ac:dyDescent="0.35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 x14ac:dyDescent="0.35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 x14ac:dyDescent="0.35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 x14ac:dyDescent="0.35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 x14ac:dyDescent="0.35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 x14ac:dyDescent="0.35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 x14ac:dyDescent="0.35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 x14ac:dyDescent="0.35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 x14ac:dyDescent="0.35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 x14ac:dyDescent="0.35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 x14ac:dyDescent="0.35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 x14ac:dyDescent="0.35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 x14ac:dyDescent="0.35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 x14ac:dyDescent="0.35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 x14ac:dyDescent="0.35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 x14ac:dyDescent="0.35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 x14ac:dyDescent="0.35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 x14ac:dyDescent="0.35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 x14ac:dyDescent="0.35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 x14ac:dyDescent="0.35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 x14ac:dyDescent="0.35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 x14ac:dyDescent="0.35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 x14ac:dyDescent="0.35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 x14ac:dyDescent="0.35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 x14ac:dyDescent="0.35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 x14ac:dyDescent="0.35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 x14ac:dyDescent="0.35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 x14ac:dyDescent="0.35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 x14ac:dyDescent="0.35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 x14ac:dyDescent="0.35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 x14ac:dyDescent="0.35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 x14ac:dyDescent="0.35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 x14ac:dyDescent="0.35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 x14ac:dyDescent="0.35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 x14ac:dyDescent="0.35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 x14ac:dyDescent="0.35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 x14ac:dyDescent="0.35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 x14ac:dyDescent="0.35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 x14ac:dyDescent="0.35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 x14ac:dyDescent="0.35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 x14ac:dyDescent="0.35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 x14ac:dyDescent="0.35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 x14ac:dyDescent="0.35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 x14ac:dyDescent="0.35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 x14ac:dyDescent="0.35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 x14ac:dyDescent="0.35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 x14ac:dyDescent="0.35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 x14ac:dyDescent="0.35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 x14ac:dyDescent="0.35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 x14ac:dyDescent="0.35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 x14ac:dyDescent="0.35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 x14ac:dyDescent="0.35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 x14ac:dyDescent="0.35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 x14ac:dyDescent="0.35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 x14ac:dyDescent="0.35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 x14ac:dyDescent="0.35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 x14ac:dyDescent="0.35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 x14ac:dyDescent="0.35">
      <c r="A258" t="s">
        <v>274</v>
      </c>
      <c r="B258">
        <v>31</v>
      </c>
      <c r="C258">
        <v>6</v>
      </c>
      <c r="D258">
        <v>6</v>
      </c>
      <c r="E258">
        <v>4</v>
      </c>
      <c r="F258" s="1">
        <f>AVERAGEIF(MalatyaTablo[[#This Row],[Vefat2019]:[Vefat2017]], "&gt;0")</f>
        <v>5.333333333333333</v>
      </c>
      <c r="G258" s="1">
        <f>IF(AND(MalatyaTablo[[#This Row],[Vefat2020]]&gt;-1,MalatyaTablo[[#This Row],[Referans]]&gt;-1), MalatyaTablo[[#This Row],[Vefat2020]]-MalatyaTablo[[#This Row],[Referans]], 0)</f>
        <v>25.666666666666668</v>
      </c>
      <c r="H258">
        <f t="shared" ref="H258:H268" si="23">AVERAGE(B252:B258)</f>
        <v>23.142857142857142</v>
      </c>
      <c r="I258">
        <f t="shared" ref="I258:I268" si="24">AVERAGE(C252:C258)</f>
        <v>8.4285714285714288</v>
      </c>
      <c r="J258">
        <f t="shared" ref="J258:J268" si="25">AVERAGE(D252:D258)</f>
        <v>8.5714285714285712</v>
      </c>
      <c r="K258">
        <f t="shared" ref="K258:K268" si="26">AVERAGE(E252:E258)</f>
        <v>9.1428571428571423</v>
      </c>
      <c r="L258">
        <f t="shared" ref="L258:L268" si="27">AVERAGE(F252:F258)</f>
        <v>8.7142857142857135</v>
      </c>
    </row>
    <row r="259" spans="1:12" x14ac:dyDescent="0.35">
      <c r="A259" t="s">
        <v>275</v>
      </c>
      <c r="B259">
        <v>30</v>
      </c>
      <c r="C259">
        <v>16</v>
      </c>
      <c r="D259">
        <v>14</v>
      </c>
      <c r="E259">
        <v>11</v>
      </c>
      <c r="F259" s="1">
        <f>AVERAGEIF(MalatyaTablo[[#This Row],[Vefat2019]:[Vefat2017]], "&gt;0")</f>
        <v>13.666666666666666</v>
      </c>
      <c r="G259" s="1">
        <f>IF(AND(MalatyaTablo[[#This Row],[Vefat2020]]&gt;-1,MalatyaTablo[[#This Row],[Referans]]&gt;-1), MalatyaTablo[[#This Row],[Vefat2020]]-MalatyaTablo[[#This Row],[Referans]], 0)</f>
        <v>16.333333333333336</v>
      </c>
      <c r="H259">
        <f t="shared" si="23"/>
        <v>24</v>
      </c>
      <c r="I259">
        <f t="shared" si="24"/>
        <v>9.1428571428571423</v>
      </c>
      <c r="J259">
        <f t="shared" si="25"/>
        <v>8.8571428571428577</v>
      </c>
      <c r="K259">
        <f t="shared" si="26"/>
        <v>8.7142857142857135</v>
      </c>
      <c r="L259">
        <f t="shared" si="27"/>
        <v>8.9047619047619033</v>
      </c>
    </row>
    <row r="260" spans="1:12" x14ac:dyDescent="0.35">
      <c r="A260" t="s">
        <v>276</v>
      </c>
      <c r="B260">
        <v>22</v>
      </c>
      <c r="C260">
        <v>7</v>
      </c>
      <c r="D260">
        <v>11</v>
      </c>
      <c r="E260">
        <v>16</v>
      </c>
      <c r="F260" s="1">
        <f>AVERAGEIF(MalatyaTablo[[#This Row],[Vefat2019]:[Vefat2017]], "&gt;0")</f>
        <v>11.333333333333334</v>
      </c>
      <c r="G260" s="1">
        <f>IF(AND(MalatyaTablo[[#This Row],[Vefat2020]]&gt;-1,MalatyaTablo[[#This Row],[Referans]]&gt;-1), MalatyaTablo[[#This Row],[Vefat2020]]-MalatyaTablo[[#This Row],[Referans]], 0)</f>
        <v>10.666666666666666</v>
      </c>
      <c r="H260">
        <f t="shared" si="23"/>
        <v>24.428571428571427</v>
      </c>
      <c r="I260">
        <f t="shared" si="24"/>
        <v>8.4285714285714288</v>
      </c>
      <c r="J260">
        <f t="shared" si="25"/>
        <v>9</v>
      </c>
      <c r="K260">
        <f t="shared" si="26"/>
        <v>9.5714285714285712</v>
      </c>
      <c r="L260">
        <f t="shared" si="27"/>
        <v>9</v>
      </c>
    </row>
    <row r="261" spans="1:12" x14ac:dyDescent="0.35">
      <c r="A261" t="s">
        <v>277</v>
      </c>
      <c r="B261">
        <v>19</v>
      </c>
      <c r="C261">
        <v>12</v>
      </c>
      <c r="D261">
        <v>12</v>
      </c>
      <c r="E261">
        <v>15</v>
      </c>
      <c r="F261" s="1">
        <f>AVERAGEIF(MalatyaTablo[[#This Row],[Vefat2019]:[Vefat2017]], "&gt;0")</f>
        <v>13</v>
      </c>
      <c r="G261" s="1">
        <f>IF(AND(MalatyaTablo[[#This Row],[Vefat2020]]&gt;-1,MalatyaTablo[[#This Row],[Referans]]&gt;-1), MalatyaTablo[[#This Row],[Vefat2020]]-MalatyaTablo[[#This Row],[Referans]], 0)</f>
        <v>6</v>
      </c>
      <c r="H261">
        <f t="shared" si="23"/>
        <v>22.714285714285715</v>
      </c>
      <c r="I261">
        <f t="shared" si="24"/>
        <v>8.5714285714285712</v>
      </c>
      <c r="J261">
        <f t="shared" si="25"/>
        <v>9.1428571428571423</v>
      </c>
      <c r="K261">
        <f t="shared" si="26"/>
        <v>10.142857142857142</v>
      </c>
      <c r="L261">
        <f t="shared" si="27"/>
        <v>9.2857142857142865</v>
      </c>
    </row>
    <row r="262" spans="1:12" x14ac:dyDescent="0.35">
      <c r="A262" t="s">
        <v>278</v>
      </c>
      <c r="B262">
        <v>26</v>
      </c>
      <c r="C262">
        <v>4</v>
      </c>
      <c r="D262">
        <v>7</v>
      </c>
      <c r="E262">
        <v>7</v>
      </c>
      <c r="F262" s="1">
        <f>AVERAGEIF(MalatyaTablo[[#This Row],[Vefat2019]:[Vefat2017]], "&gt;0")</f>
        <v>6</v>
      </c>
      <c r="G262" s="1">
        <f>IF(AND(MalatyaTablo[[#This Row],[Vefat2020]]&gt;-1,MalatyaTablo[[#This Row],[Referans]]&gt;-1), MalatyaTablo[[#This Row],[Vefat2020]]-MalatyaTablo[[#This Row],[Referans]], 0)</f>
        <v>20</v>
      </c>
      <c r="H262">
        <f t="shared" si="23"/>
        <v>22.571428571428573</v>
      </c>
      <c r="I262">
        <f t="shared" si="24"/>
        <v>8</v>
      </c>
      <c r="J262">
        <f t="shared" si="25"/>
        <v>9</v>
      </c>
      <c r="K262">
        <f t="shared" si="26"/>
        <v>9.7142857142857135</v>
      </c>
      <c r="L262">
        <f t="shared" si="27"/>
        <v>8.9047619047619051</v>
      </c>
    </row>
    <row r="263" spans="1:12" x14ac:dyDescent="0.35">
      <c r="A263" t="s">
        <v>279</v>
      </c>
      <c r="B263">
        <v>26</v>
      </c>
      <c r="C263">
        <v>6</v>
      </c>
      <c r="D263">
        <v>7</v>
      </c>
      <c r="E263">
        <v>7</v>
      </c>
      <c r="F263" s="1">
        <f>AVERAGEIF(MalatyaTablo[[#This Row],[Vefat2019]:[Vefat2017]], "&gt;0")</f>
        <v>6.666666666666667</v>
      </c>
      <c r="G263" s="1">
        <f>IF(AND(MalatyaTablo[[#This Row],[Vefat2020]]&gt;-1,MalatyaTablo[[#This Row],[Referans]]&gt;-1), MalatyaTablo[[#This Row],[Vefat2020]]-MalatyaTablo[[#This Row],[Referans]], 0)</f>
        <v>19.333333333333332</v>
      </c>
      <c r="H263">
        <f t="shared" si="23"/>
        <v>24.571428571428573</v>
      </c>
      <c r="I263">
        <f t="shared" si="24"/>
        <v>8.4285714285714288</v>
      </c>
      <c r="J263">
        <f t="shared" si="25"/>
        <v>9.1428571428571423</v>
      </c>
      <c r="K263">
        <f t="shared" si="26"/>
        <v>9</v>
      </c>
      <c r="L263">
        <f t="shared" si="27"/>
        <v>8.8571428571428577</v>
      </c>
    </row>
    <row r="264" spans="1:12" x14ac:dyDescent="0.35">
      <c r="A264" t="s">
        <v>280</v>
      </c>
      <c r="B264">
        <v>22</v>
      </c>
      <c r="C264">
        <v>7</v>
      </c>
      <c r="D264">
        <v>5</v>
      </c>
      <c r="E264">
        <v>9</v>
      </c>
      <c r="F264" s="1">
        <f>AVERAGEIF(MalatyaTablo[[#This Row],[Vefat2019]:[Vefat2017]], "&gt;0")</f>
        <v>7</v>
      </c>
      <c r="G264" s="1">
        <f>IF(AND(MalatyaTablo[[#This Row],[Vefat2020]]&gt;-1,MalatyaTablo[[#This Row],[Referans]]&gt;-1), MalatyaTablo[[#This Row],[Vefat2020]]-MalatyaTablo[[#This Row],[Referans]], 0)</f>
        <v>15</v>
      </c>
      <c r="H264">
        <f t="shared" si="23"/>
        <v>25.142857142857142</v>
      </c>
      <c r="I264">
        <f t="shared" si="24"/>
        <v>8.2857142857142865</v>
      </c>
      <c r="J264">
        <f t="shared" si="25"/>
        <v>8.8571428571428577</v>
      </c>
      <c r="K264">
        <f t="shared" si="26"/>
        <v>9.8571428571428577</v>
      </c>
      <c r="L264">
        <f t="shared" si="27"/>
        <v>9</v>
      </c>
    </row>
    <row r="265" spans="1:12" x14ac:dyDescent="0.35">
      <c r="A265" t="s">
        <v>281</v>
      </c>
      <c r="B265">
        <v>32</v>
      </c>
      <c r="C265">
        <v>10</v>
      </c>
      <c r="D265">
        <v>14</v>
      </c>
      <c r="E265">
        <v>9</v>
      </c>
      <c r="F265" s="1">
        <f>AVERAGEIF(MalatyaTablo[[#This Row],[Vefat2019]:[Vefat2017]], "&gt;0")</f>
        <v>11</v>
      </c>
      <c r="G265" s="1">
        <f>IF(AND(MalatyaTablo[[#This Row],[Vefat2020]]&gt;-1,MalatyaTablo[[#This Row],[Referans]]&gt;-1), MalatyaTablo[[#This Row],[Vefat2020]]-MalatyaTablo[[#This Row],[Referans]], 0)</f>
        <v>21</v>
      </c>
      <c r="H265">
        <f t="shared" si="23"/>
        <v>25.285714285714285</v>
      </c>
      <c r="I265">
        <f t="shared" si="24"/>
        <v>8.8571428571428577</v>
      </c>
      <c r="J265">
        <f t="shared" si="25"/>
        <v>10</v>
      </c>
      <c r="K265">
        <f t="shared" si="26"/>
        <v>10.571428571428571</v>
      </c>
      <c r="L265">
        <f t="shared" si="27"/>
        <v>9.8095238095238084</v>
      </c>
    </row>
    <row r="266" spans="1:12" x14ac:dyDescent="0.35">
      <c r="A266" t="s">
        <v>282</v>
      </c>
      <c r="B266">
        <v>16</v>
      </c>
      <c r="C266">
        <v>6</v>
      </c>
      <c r="D266">
        <v>9</v>
      </c>
      <c r="E266">
        <v>4</v>
      </c>
      <c r="F266" s="1">
        <f>AVERAGEIF(MalatyaTablo[[#This Row],[Vefat2019]:[Vefat2017]], "&gt;0")</f>
        <v>6.333333333333333</v>
      </c>
      <c r="G266" s="1">
        <f>IF(AND(MalatyaTablo[[#This Row],[Vefat2020]]&gt;-1,MalatyaTablo[[#This Row],[Referans]]&gt;-1), MalatyaTablo[[#This Row],[Vefat2020]]-MalatyaTablo[[#This Row],[Referans]], 0)</f>
        <v>9.6666666666666679</v>
      </c>
      <c r="H266">
        <f t="shared" si="23"/>
        <v>23.285714285714285</v>
      </c>
      <c r="I266">
        <f t="shared" si="24"/>
        <v>7.4285714285714288</v>
      </c>
      <c r="J266">
        <f t="shared" si="25"/>
        <v>9.2857142857142865</v>
      </c>
      <c r="K266">
        <f t="shared" si="26"/>
        <v>9.5714285714285712</v>
      </c>
      <c r="L266">
        <f t="shared" si="27"/>
        <v>8.7619047619047628</v>
      </c>
    </row>
    <row r="267" spans="1:12" x14ac:dyDescent="0.35">
      <c r="A267" t="s">
        <v>283</v>
      </c>
      <c r="B267">
        <v>18</v>
      </c>
      <c r="C267">
        <v>13</v>
      </c>
      <c r="D267">
        <v>4</v>
      </c>
      <c r="E267">
        <v>8</v>
      </c>
      <c r="F267" s="1">
        <f>AVERAGEIF(MalatyaTablo[[#This Row],[Vefat2019]:[Vefat2017]], "&gt;0")</f>
        <v>8.3333333333333339</v>
      </c>
      <c r="G267" s="1">
        <f>IF(AND(MalatyaTablo[[#This Row],[Vefat2020]]&gt;-1,MalatyaTablo[[#This Row],[Referans]]&gt;-1), MalatyaTablo[[#This Row],[Vefat2020]]-MalatyaTablo[[#This Row],[Referans]], 0)</f>
        <v>9.6666666666666661</v>
      </c>
      <c r="H267">
        <f t="shared" si="23"/>
        <v>22.714285714285715</v>
      </c>
      <c r="I267">
        <f t="shared" si="24"/>
        <v>8.2857142857142865</v>
      </c>
      <c r="J267">
        <f t="shared" si="25"/>
        <v>8.2857142857142865</v>
      </c>
      <c r="K267">
        <f t="shared" si="26"/>
        <v>8.4285714285714288</v>
      </c>
      <c r="L267">
        <f t="shared" si="27"/>
        <v>8.3333333333333339</v>
      </c>
    </row>
    <row r="268" spans="1:12" x14ac:dyDescent="0.35">
      <c r="A268" t="s">
        <v>284</v>
      </c>
      <c r="B268">
        <v>10</v>
      </c>
      <c r="C268">
        <v>7</v>
      </c>
      <c r="D268">
        <v>7</v>
      </c>
      <c r="E268">
        <v>4</v>
      </c>
      <c r="F268" s="1">
        <f>AVERAGEIF(MalatyaTablo[[#This Row],[Vefat2019]:[Vefat2017]], "&gt;0")</f>
        <v>6</v>
      </c>
      <c r="G268" s="1">
        <f>IF(AND(MalatyaTablo[[#This Row],[Vefat2020]]&gt;-1,MalatyaTablo[[#This Row],[Referans]]&gt;-1), MalatyaTablo[[#This Row],[Vefat2020]]-MalatyaTablo[[#This Row],[Referans]], 0)</f>
        <v>4</v>
      </c>
      <c r="H268">
        <f t="shared" si="23"/>
        <v>21.428571428571427</v>
      </c>
      <c r="I268">
        <f t="shared" si="24"/>
        <v>7.5714285714285712</v>
      </c>
      <c r="J268">
        <f t="shared" si="25"/>
        <v>7.5714285714285712</v>
      </c>
      <c r="K268">
        <f t="shared" si="26"/>
        <v>6.8571428571428568</v>
      </c>
      <c r="L268">
        <f t="shared" si="27"/>
        <v>7.3333333333333339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268"/>
  <sheetViews>
    <sheetView topLeftCell="H1" zoomScale="85" zoomScaleNormal="85" workbookViewId="0">
      <selection activeCell="R15" sqref="R15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 x14ac:dyDescent="0.35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 x14ac:dyDescent="0.35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 x14ac:dyDescent="0.35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 x14ac:dyDescent="0.35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 x14ac:dyDescent="0.35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 x14ac:dyDescent="0.35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 x14ac:dyDescent="0.35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 x14ac:dyDescent="0.35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 x14ac:dyDescent="0.35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 x14ac:dyDescent="0.35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 x14ac:dyDescent="0.35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 x14ac:dyDescent="0.35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 x14ac:dyDescent="0.35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 x14ac:dyDescent="0.35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 x14ac:dyDescent="0.35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 x14ac:dyDescent="0.35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 x14ac:dyDescent="0.35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 x14ac:dyDescent="0.35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 x14ac:dyDescent="0.35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 x14ac:dyDescent="0.35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 x14ac:dyDescent="0.35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 x14ac:dyDescent="0.35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 x14ac:dyDescent="0.35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 x14ac:dyDescent="0.35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436</v>
      </c>
    </row>
    <row r="27" spans="1:14" x14ac:dyDescent="0.35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 x14ac:dyDescent="0.35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 x14ac:dyDescent="0.35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 x14ac:dyDescent="0.35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 x14ac:dyDescent="0.35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 x14ac:dyDescent="0.35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 x14ac:dyDescent="0.35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 x14ac:dyDescent="0.35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 x14ac:dyDescent="0.35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 x14ac:dyDescent="0.35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 x14ac:dyDescent="0.35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 x14ac:dyDescent="0.35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 x14ac:dyDescent="0.35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 x14ac:dyDescent="0.35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 x14ac:dyDescent="0.35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 x14ac:dyDescent="0.35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 x14ac:dyDescent="0.35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 x14ac:dyDescent="0.35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 x14ac:dyDescent="0.35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 x14ac:dyDescent="0.35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 x14ac:dyDescent="0.35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 x14ac:dyDescent="0.35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 x14ac:dyDescent="0.35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 x14ac:dyDescent="0.35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 x14ac:dyDescent="0.35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 x14ac:dyDescent="0.35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 x14ac:dyDescent="0.35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 x14ac:dyDescent="0.35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 x14ac:dyDescent="0.35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 x14ac:dyDescent="0.35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 x14ac:dyDescent="0.35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 x14ac:dyDescent="0.35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 x14ac:dyDescent="0.35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 x14ac:dyDescent="0.35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 x14ac:dyDescent="0.35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 x14ac:dyDescent="0.35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 x14ac:dyDescent="0.35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 x14ac:dyDescent="0.35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 x14ac:dyDescent="0.35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 x14ac:dyDescent="0.35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 x14ac:dyDescent="0.35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 x14ac:dyDescent="0.35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 x14ac:dyDescent="0.35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 x14ac:dyDescent="0.35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 x14ac:dyDescent="0.35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 x14ac:dyDescent="0.35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 x14ac:dyDescent="0.35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 x14ac:dyDescent="0.35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 x14ac:dyDescent="0.35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 x14ac:dyDescent="0.35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 x14ac:dyDescent="0.35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 x14ac:dyDescent="0.35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 x14ac:dyDescent="0.35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 x14ac:dyDescent="0.35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 x14ac:dyDescent="0.35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 x14ac:dyDescent="0.35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 x14ac:dyDescent="0.35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 x14ac:dyDescent="0.35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 x14ac:dyDescent="0.35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 x14ac:dyDescent="0.35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 x14ac:dyDescent="0.35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 x14ac:dyDescent="0.35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 x14ac:dyDescent="0.35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 x14ac:dyDescent="0.35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 x14ac:dyDescent="0.35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 x14ac:dyDescent="0.35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 x14ac:dyDescent="0.35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 x14ac:dyDescent="0.35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 x14ac:dyDescent="0.35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 x14ac:dyDescent="0.35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 x14ac:dyDescent="0.35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 x14ac:dyDescent="0.35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 x14ac:dyDescent="0.35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 x14ac:dyDescent="0.35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 x14ac:dyDescent="0.35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 x14ac:dyDescent="0.35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 x14ac:dyDescent="0.35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 x14ac:dyDescent="0.35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 x14ac:dyDescent="0.35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 x14ac:dyDescent="0.35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 x14ac:dyDescent="0.35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 x14ac:dyDescent="0.35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 x14ac:dyDescent="0.35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 x14ac:dyDescent="0.35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 x14ac:dyDescent="0.35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 x14ac:dyDescent="0.35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 x14ac:dyDescent="0.35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 x14ac:dyDescent="0.35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 x14ac:dyDescent="0.35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 x14ac:dyDescent="0.35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 x14ac:dyDescent="0.35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 x14ac:dyDescent="0.35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 x14ac:dyDescent="0.35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 x14ac:dyDescent="0.35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 x14ac:dyDescent="0.35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 x14ac:dyDescent="0.35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 x14ac:dyDescent="0.35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 x14ac:dyDescent="0.35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 x14ac:dyDescent="0.35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 x14ac:dyDescent="0.35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 x14ac:dyDescent="0.35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 x14ac:dyDescent="0.35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 x14ac:dyDescent="0.35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 x14ac:dyDescent="0.35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 x14ac:dyDescent="0.35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 x14ac:dyDescent="0.35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 x14ac:dyDescent="0.35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 x14ac:dyDescent="0.35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 x14ac:dyDescent="0.35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 x14ac:dyDescent="0.35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 x14ac:dyDescent="0.35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 x14ac:dyDescent="0.35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 x14ac:dyDescent="0.35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 x14ac:dyDescent="0.35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 x14ac:dyDescent="0.35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 x14ac:dyDescent="0.35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 x14ac:dyDescent="0.35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 x14ac:dyDescent="0.35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 x14ac:dyDescent="0.35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 x14ac:dyDescent="0.35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 x14ac:dyDescent="0.35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 x14ac:dyDescent="0.35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 x14ac:dyDescent="0.35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 x14ac:dyDescent="0.35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 x14ac:dyDescent="0.35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 x14ac:dyDescent="0.35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 x14ac:dyDescent="0.35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 x14ac:dyDescent="0.35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 x14ac:dyDescent="0.35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 x14ac:dyDescent="0.35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 x14ac:dyDescent="0.35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 x14ac:dyDescent="0.35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 x14ac:dyDescent="0.35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 x14ac:dyDescent="0.35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 x14ac:dyDescent="0.35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 x14ac:dyDescent="0.35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 x14ac:dyDescent="0.35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 x14ac:dyDescent="0.35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 x14ac:dyDescent="0.35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 x14ac:dyDescent="0.35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 x14ac:dyDescent="0.35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 x14ac:dyDescent="0.35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 x14ac:dyDescent="0.35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 x14ac:dyDescent="0.35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 x14ac:dyDescent="0.35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 x14ac:dyDescent="0.35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 x14ac:dyDescent="0.35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 x14ac:dyDescent="0.35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 x14ac:dyDescent="0.35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 x14ac:dyDescent="0.35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 x14ac:dyDescent="0.35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 x14ac:dyDescent="0.35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 x14ac:dyDescent="0.35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 x14ac:dyDescent="0.35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 x14ac:dyDescent="0.35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 x14ac:dyDescent="0.35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 x14ac:dyDescent="0.35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 x14ac:dyDescent="0.35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 x14ac:dyDescent="0.35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 x14ac:dyDescent="0.35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 x14ac:dyDescent="0.35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 x14ac:dyDescent="0.35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 x14ac:dyDescent="0.35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 x14ac:dyDescent="0.35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 x14ac:dyDescent="0.35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 x14ac:dyDescent="0.35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 x14ac:dyDescent="0.35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 x14ac:dyDescent="0.35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 x14ac:dyDescent="0.35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 x14ac:dyDescent="0.35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 x14ac:dyDescent="0.35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 x14ac:dyDescent="0.35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 x14ac:dyDescent="0.35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 x14ac:dyDescent="0.35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 x14ac:dyDescent="0.35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 x14ac:dyDescent="0.35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 x14ac:dyDescent="0.35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 x14ac:dyDescent="0.35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 x14ac:dyDescent="0.35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 x14ac:dyDescent="0.35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 x14ac:dyDescent="0.35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 x14ac:dyDescent="0.35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 x14ac:dyDescent="0.35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 x14ac:dyDescent="0.35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 x14ac:dyDescent="0.35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 x14ac:dyDescent="0.35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 x14ac:dyDescent="0.35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 x14ac:dyDescent="0.35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 x14ac:dyDescent="0.35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 x14ac:dyDescent="0.35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 x14ac:dyDescent="0.35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 x14ac:dyDescent="0.35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 x14ac:dyDescent="0.35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 x14ac:dyDescent="0.35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 x14ac:dyDescent="0.35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 x14ac:dyDescent="0.35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 x14ac:dyDescent="0.35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 x14ac:dyDescent="0.35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 x14ac:dyDescent="0.35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 x14ac:dyDescent="0.35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 x14ac:dyDescent="0.35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 x14ac:dyDescent="0.35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 x14ac:dyDescent="0.35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 x14ac:dyDescent="0.35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 x14ac:dyDescent="0.35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 x14ac:dyDescent="0.35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 x14ac:dyDescent="0.35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 x14ac:dyDescent="0.35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 x14ac:dyDescent="0.35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 x14ac:dyDescent="0.35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 x14ac:dyDescent="0.35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 x14ac:dyDescent="0.35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 x14ac:dyDescent="0.35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 x14ac:dyDescent="0.35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 x14ac:dyDescent="0.35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 x14ac:dyDescent="0.35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 x14ac:dyDescent="0.35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 x14ac:dyDescent="0.35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 x14ac:dyDescent="0.35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 x14ac:dyDescent="0.35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 x14ac:dyDescent="0.35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 x14ac:dyDescent="0.35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 x14ac:dyDescent="0.35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 x14ac:dyDescent="0.35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 x14ac:dyDescent="0.35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 x14ac:dyDescent="0.35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 x14ac:dyDescent="0.35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 x14ac:dyDescent="0.35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 x14ac:dyDescent="0.35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 x14ac:dyDescent="0.35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 x14ac:dyDescent="0.35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 x14ac:dyDescent="0.35">
      <c r="A258" t="s">
        <v>274</v>
      </c>
      <c r="B258">
        <v>24</v>
      </c>
      <c r="C258">
        <v>15</v>
      </c>
      <c r="D258">
        <v>9</v>
      </c>
      <c r="E258">
        <v>5</v>
      </c>
      <c r="F258" s="1">
        <f>SakaryaTablo[[#This Row],[Vefat2019]]</f>
        <v>15</v>
      </c>
      <c r="G258" s="1">
        <f>IF(AND(SakaryaTablo[[#This Row],[Vefat2020]]&gt;-1,SakaryaTablo[[#This Row],[Referans]]&gt;-1), SakaryaTablo[[#This Row],[Vefat2020]]-SakaryaTablo[[#This Row],[Referans]], 0)</f>
        <v>9</v>
      </c>
      <c r="H258">
        <f t="shared" ref="H258:H268" si="21">AVERAGE(B252:B258)</f>
        <v>21.142857142857142</v>
      </c>
      <c r="I258">
        <f t="shared" ref="I258:I268" si="22">AVERAGE(C252:C258)</f>
        <v>17.571428571428573</v>
      </c>
      <c r="J258">
        <f t="shared" ref="J258:J268" si="23">AVERAGE(D252:D258)</f>
        <v>13.857142857142858</v>
      </c>
      <c r="K258">
        <f t="shared" ref="K258:K268" si="24">AVERAGE(E252:E258)</f>
        <v>8</v>
      </c>
      <c r="L258">
        <f t="shared" ref="L258:L268" si="25">AVERAGE(F252:F258)</f>
        <v>17.571428571428573</v>
      </c>
    </row>
    <row r="259" spans="1:12" x14ac:dyDescent="0.35">
      <c r="A259" t="s">
        <v>275</v>
      </c>
      <c r="B259">
        <v>26</v>
      </c>
      <c r="C259">
        <v>16</v>
      </c>
      <c r="D259">
        <v>21</v>
      </c>
      <c r="E259">
        <v>10</v>
      </c>
      <c r="F259" s="1">
        <f>SakaryaTablo[[#This Row],[Vefat2019]]</f>
        <v>16</v>
      </c>
      <c r="G259" s="1">
        <f>IF(AND(SakaryaTablo[[#This Row],[Vefat2020]]&gt;-1,SakaryaTablo[[#This Row],[Referans]]&gt;-1), SakaryaTablo[[#This Row],[Vefat2020]]-SakaryaTablo[[#This Row],[Referans]], 0)</f>
        <v>10</v>
      </c>
      <c r="H259">
        <f t="shared" si="21"/>
        <v>21.285714285714285</v>
      </c>
      <c r="I259">
        <f t="shared" si="22"/>
        <v>17.714285714285715</v>
      </c>
      <c r="J259">
        <f t="shared" si="23"/>
        <v>14.714285714285714</v>
      </c>
      <c r="K259">
        <f t="shared" si="24"/>
        <v>8.2857142857142865</v>
      </c>
      <c r="L259">
        <f t="shared" si="25"/>
        <v>17.714285714285715</v>
      </c>
    </row>
    <row r="260" spans="1:12" x14ac:dyDescent="0.35">
      <c r="A260" t="s">
        <v>276</v>
      </c>
      <c r="B260">
        <v>19</v>
      </c>
      <c r="C260">
        <v>18</v>
      </c>
      <c r="D260">
        <v>9</v>
      </c>
      <c r="E260">
        <v>8</v>
      </c>
      <c r="F260" s="1">
        <f>SakaryaTablo[[#This Row],[Vefat2019]]</f>
        <v>18</v>
      </c>
      <c r="G260" s="1">
        <f>IF(AND(SakaryaTablo[[#This Row],[Vefat2020]]&gt;-1,SakaryaTablo[[#This Row],[Referans]]&gt;-1), SakaryaTablo[[#This Row],[Vefat2020]]-SakaryaTablo[[#This Row],[Referans]], 0)</f>
        <v>1</v>
      </c>
      <c r="H260">
        <f t="shared" si="21"/>
        <v>21.142857142857142</v>
      </c>
      <c r="I260">
        <f t="shared" si="22"/>
        <v>18</v>
      </c>
      <c r="J260">
        <f t="shared" si="23"/>
        <v>13.428571428571429</v>
      </c>
      <c r="K260">
        <f t="shared" si="24"/>
        <v>7.8571428571428568</v>
      </c>
      <c r="L260">
        <f t="shared" si="25"/>
        <v>18</v>
      </c>
    </row>
    <row r="261" spans="1:12" x14ac:dyDescent="0.35">
      <c r="A261" t="s">
        <v>277</v>
      </c>
      <c r="B261">
        <v>26</v>
      </c>
      <c r="C261">
        <v>17</v>
      </c>
      <c r="D261">
        <v>16</v>
      </c>
      <c r="E261">
        <v>13</v>
      </c>
      <c r="F261" s="1">
        <f>SakaryaTablo[[#This Row],[Vefat2019]]</f>
        <v>17</v>
      </c>
      <c r="G261" s="1">
        <f>IF(AND(SakaryaTablo[[#This Row],[Vefat2020]]&gt;-1,SakaryaTablo[[#This Row],[Referans]]&gt;-1), SakaryaTablo[[#This Row],[Vefat2020]]-SakaryaTablo[[#This Row],[Referans]], 0)</f>
        <v>9</v>
      </c>
      <c r="H261">
        <f t="shared" si="21"/>
        <v>22.142857142857142</v>
      </c>
      <c r="I261">
        <f t="shared" si="22"/>
        <v>17.714285714285715</v>
      </c>
      <c r="J261">
        <f t="shared" si="23"/>
        <v>13.857142857142858</v>
      </c>
      <c r="K261">
        <f t="shared" si="24"/>
        <v>9.1428571428571423</v>
      </c>
      <c r="L261">
        <f t="shared" si="25"/>
        <v>17.714285714285715</v>
      </c>
    </row>
    <row r="262" spans="1:12" x14ac:dyDescent="0.35">
      <c r="A262" t="s">
        <v>278</v>
      </c>
      <c r="B262">
        <v>20</v>
      </c>
      <c r="C262">
        <v>19</v>
      </c>
      <c r="D262">
        <v>15</v>
      </c>
      <c r="E262">
        <v>8</v>
      </c>
      <c r="F262" s="1">
        <f>SakaryaTablo[[#This Row],[Vefat2019]]</f>
        <v>19</v>
      </c>
      <c r="G262" s="1">
        <f>IF(AND(SakaryaTablo[[#This Row],[Vefat2020]]&gt;-1,SakaryaTablo[[#This Row],[Referans]]&gt;-1), SakaryaTablo[[#This Row],[Vefat2020]]-SakaryaTablo[[#This Row],[Referans]], 0)</f>
        <v>1</v>
      </c>
      <c r="H262">
        <f t="shared" si="21"/>
        <v>21.428571428571427</v>
      </c>
      <c r="I262">
        <f t="shared" si="22"/>
        <v>18</v>
      </c>
      <c r="J262">
        <f t="shared" si="23"/>
        <v>14.857142857142858</v>
      </c>
      <c r="K262">
        <f t="shared" si="24"/>
        <v>9.8571428571428577</v>
      </c>
      <c r="L262">
        <f t="shared" si="25"/>
        <v>18</v>
      </c>
    </row>
    <row r="263" spans="1:12" x14ac:dyDescent="0.35">
      <c r="A263" t="s">
        <v>279</v>
      </c>
      <c r="B263">
        <v>20</v>
      </c>
      <c r="C263">
        <v>11</v>
      </c>
      <c r="D263">
        <v>7</v>
      </c>
      <c r="E263">
        <v>5</v>
      </c>
      <c r="F263" s="1">
        <f>SakaryaTablo[[#This Row],[Vefat2019]]</f>
        <v>11</v>
      </c>
      <c r="G263" s="1">
        <f>IF(AND(SakaryaTablo[[#This Row],[Vefat2020]]&gt;-1,SakaryaTablo[[#This Row],[Referans]]&gt;-1), SakaryaTablo[[#This Row],[Vefat2020]]-SakaryaTablo[[#This Row],[Referans]], 0)</f>
        <v>9</v>
      </c>
      <c r="H263">
        <f t="shared" si="21"/>
        <v>22.142857142857142</v>
      </c>
      <c r="I263">
        <f t="shared" si="22"/>
        <v>16.285714285714285</v>
      </c>
      <c r="J263">
        <f t="shared" si="23"/>
        <v>13.714285714285714</v>
      </c>
      <c r="K263">
        <f t="shared" si="24"/>
        <v>8.7142857142857135</v>
      </c>
      <c r="L263">
        <f t="shared" si="25"/>
        <v>16.285714285714285</v>
      </c>
    </row>
    <row r="264" spans="1:12" x14ac:dyDescent="0.35">
      <c r="A264" t="s">
        <v>280</v>
      </c>
      <c r="B264">
        <v>20</v>
      </c>
      <c r="C264">
        <v>16</v>
      </c>
      <c r="D264">
        <v>16</v>
      </c>
      <c r="E264">
        <v>9</v>
      </c>
      <c r="F264" s="1">
        <f>SakaryaTablo[[#This Row],[Vefat2019]]</f>
        <v>16</v>
      </c>
      <c r="G264" s="1">
        <f>IF(AND(SakaryaTablo[[#This Row],[Vefat2020]]&gt;-1,SakaryaTablo[[#This Row],[Referans]]&gt;-1), SakaryaTablo[[#This Row],[Vefat2020]]-SakaryaTablo[[#This Row],[Referans]], 0)</f>
        <v>4</v>
      </c>
      <c r="H264">
        <f t="shared" si="21"/>
        <v>22.142857142857142</v>
      </c>
      <c r="I264">
        <f t="shared" si="22"/>
        <v>16</v>
      </c>
      <c r="J264">
        <f t="shared" si="23"/>
        <v>13.285714285714286</v>
      </c>
      <c r="K264">
        <f t="shared" si="24"/>
        <v>8.2857142857142865</v>
      </c>
      <c r="L264">
        <f t="shared" si="25"/>
        <v>16</v>
      </c>
    </row>
    <row r="265" spans="1:12" x14ac:dyDescent="0.35">
      <c r="A265" t="s">
        <v>281</v>
      </c>
      <c r="B265">
        <v>16</v>
      </c>
      <c r="C265">
        <v>14</v>
      </c>
      <c r="D265">
        <v>17</v>
      </c>
      <c r="E265">
        <v>13</v>
      </c>
      <c r="F265" s="1">
        <f>SakaryaTablo[[#This Row],[Vefat2019]]</f>
        <v>14</v>
      </c>
      <c r="G265" s="1">
        <f>IF(AND(SakaryaTablo[[#This Row],[Vefat2020]]&gt;-1,SakaryaTablo[[#This Row],[Referans]]&gt;-1), SakaryaTablo[[#This Row],[Vefat2020]]-SakaryaTablo[[#This Row],[Referans]], 0)</f>
        <v>2</v>
      </c>
      <c r="H265">
        <f t="shared" si="21"/>
        <v>21</v>
      </c>
      <c r="I265">
        <f t="shared" si="22"/>
        <v>15.857142857142858</v>
      </c>
      <c r="J265">
        <f t="shared" si="23"/>
        <v>14.428571428571429</v>
      </c>
      <c r="K265">
        <f t="shared" si="24"/>
        <v>9.4285714285714288</v>
      </c>
      <c r="L265">
        <f t="shared" si="25"/>
        <v>15.857142857142858</v>
      </c>
    </row>
    <row r="266" spans="1:12" x14ac:dyDescent="0.35">
      <c r="A266" t="s">
        <v>282</v>
      </c>
      <c r="B266">
        <v>18</v>
      </c>
      <c r="C266">
        <v>25</v>
      </c>
      <c r="D266">
        <v>15</v>
      </c>
      <c r="E266">
        <v>9</v>
      </c>
      <c r="F266" s="1">
        <f>SakaryaTablo[[#This Row],[Vefat2019]]</f>
        <v>25</v>
      </c>
      <c r="G266" s="1">
        <f>IF(AND(SakaryaTablo[[#This Row],[Vefat2020]]&gt;-1,SakaryaTablo[[#This Row],[Referans]]&gt;-1), SakaryaTablo[[#This Row],[Vefat2020]]-SakaryaTablo[[#This Row],[Referans]], 0)</f>
        <v>-7</v>
      </c>
      <c r="H266">
        <f t="shared" si="21"/>
        <v>19.857142857142858</v>
      </c>
      <c r="I266">
        <f t="shared" si="22"/>
        <v>17.142857142857142</v>
      </c>
      <c r="J266">
        <f t="shared" si="23"/>
        <v>13.571428571428571</v>
      </c>
      <c r="K266">
        <f t="shared" si="24"/>
        <v>9.2857142857142865</v>
      </c>
      <c r="L266">
        <f t="shared" si="25"/>
        <v>17.142857142857142</v>
      </c>
    </row>
    <row r="267" spans="1:12" x14ac:dyDescent="0.35">
      <c r="A267" t="s">
        <v>283</v>
      </c>
      <c r="B267">
        <v>16</v>
      </c>
      <c r="C267">
        <v>24</v>
      </c>
      <c r="D267">
        <v>13</v>
      </c>
      <c r="E267">
        <v>9</v>
      </c>
      <c r="F267" s="1">
        <f>SakaryaTablo[[#This Row],[Vefat2019]]</f>
        <v>24</v>
      </c>
      <c r="G267" s="1">
        <f>IF(AND(SakaryaTablo[[#This Row],[Vefat2020]]&gt;-1,SakaryaTablo[[#This Row],[Referans]]&gt;-1), SakaryaTablo[[#This Row],[Vefat2020]]-SakaryaTablo[[#This Row],[Referans]], 0)</f>
        <v>-8</v>
      </c>
      <c r="H267">
        <f t="shared" si="21"/>
        <v>19.428571428571427</v>
      </c>
      <c r="I267">
        <f t="shared" si="22"/>
        <v>18</v>
      </c>
      <c r="J267">
        <f t="shared" si="23"/>
        <v>14.142857142857142</v>
      </c>
      <c r="K267">
        <f t="shared" si="24"/>
        <v>9.4285714285714288</v>
      </c>
      <c r="L267">
        <f t="shared" si="25"/>
        <v>18</v>
      </c>
    </row>
    <row r="268" spans="1:12" x14ac:dyDescent="0.35">
      <c r="A268" t="s">
        <v>284</v>
      </c>
      <c r="B268">
        <v>15</v>
      </c>
      <c r="C268">
        <v>17</v>
      </c>
      <c r="D268">
        <v>14</v>
      </c>
      <c r="E268">
        <v>14</v>
      </c>
      <c r="F268" s="1">
        <f>SakaryaTablo[[#This Row],[Vefat2019]]</f>
        <v>17</v>
      </c>
      <c r="G268" s="1">
        <f>IF(AND(SakaryaTablo[[#This Row],[Vefat2020]]&gt;-1,SakaryaTablo[[#This Row],[Referans]]&gt;-1), SakaryaTablo[[#This Row],[Vefat2020]]-SakaryaTablo[[#This Row],[Referans]], 0)</f>
        <v>-2</v>
      </c>
      <c r="H268">
        <f t="shared" si="21"/>
        <v>17.857142857142858</v>
      </c>
      <c r="I268">
        <f t="shared" si="22"/>
        <v>18</v>
      </c>
      <c r="J268">
        <f t="shared" si="23"/>
        <v>13.857142857142858</v>
      </c>
      <c r="K268">
        <f t="shared" si="24"/>
        <v>9.5714285714285712</v>
      </c>
      <c r="L268">
        <f t="shared" si="25"/>
        <v>18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268"/>
  <sheetViews>
    <sheetView topLeftCell="D1" zoomScale="70" zoomScaleNormal="70" workbookViewId="0">
      <selection activeCell="Q24" sqref="Q24"/>
    </sheetView>
  </sheetViews>
  <sheetFormatPr defaultRowHeight="14.5" x14ac:dyDescent="0.3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 x14ac:dyDescent="0.35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 x14ac:dyDescent="0.35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 x14ac:dyDescent="0.35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 x14ac:dyDescent="0.35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 x14ac:dyDescent="0.35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 x14ac:dyDescent="0.35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 x14ac:dyDescent="0.35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 x14ac:dyDescent="0.35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 x14ac:dyDescent="0.35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 x14ac:dyDescent="0.35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 x14ac:dyDescent="0.35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 x14ac:dyDescent="0.35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 x14ac:dyDescent="0.35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 x14ac:dyDescent="0.35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 x14ac:dyDescent="0.35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 x14ac:dyDescent="0.35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 x14ac:dyDescent="0.35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 x14ac:dyDescent="0.35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 x14ac:dyDescent="0.35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 x14ac:dyDescent="0.35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 x14ac:dyDescent="0.35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 x14ac:dyDescent="0.35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 x14ac:dyDescent="0.35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 x14ac:dyDescent="0.35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373.16666666666697</v>
      </c>
    </row>
    <row r="27" spans="1:14" x14ac:dyDescent="0.35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 x14ac:dyDescent="0.35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 x14ac:dyDescent="0.35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 x14ac:dyDescent="0.35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 x14ac:dyDescent="0.35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 x14ac:dyDescent="0.35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 x14ac:dyDescent="0.35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 x14ac:dyDescent="0.35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 x14ac:dyDescent="0.35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 x14ac:dyDescent="0.35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 x14ac:dyDescent="0.35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 x14ac:dyDescent="0.35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 x14ac:dyDescent="0.35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 x14ac:dyDescent="0.35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 x14ac:dyDescent="0.35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 x14ac:dyDescent="0.35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 x14ac:dyDescent="0.35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 x14ac:dyDescent="0.35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 x14ac:dyDescent="0.35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 x14ac:dyDescent="0.35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 x14ac:dyDescent="0.35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 x14ac:dyDescent="0.35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 x14ac:dyDescent="0.35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 x14ac:dyDescent="0.35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 x14ac:dyDescent="0.35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 x14ac:dyDescent="0.35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 x14ac:dyDescent="0.35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 x14ac:dyDescent="0.35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 x14ac:dyDescent="0.35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 x14ac:dyDescent="0.35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 x14ac:dyDescent="0.35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 x14ac:dyDescent="0.35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 x14ac:dyDescent="0.35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 x14ac:dyDescent="0.35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 x14ac:dyDescent="0.35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 x14ac:dyDescent="0.35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 x14ac:dyDescent="0.35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 x14ac:dyDescent="0.35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 x14ac:dyDescent="0.35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 x14ac:dyDescent="0.35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 x14ac:dyDescent="0.35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 x14ac:dyDescent="0.35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 x14ac:dyDescent="0.35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 x14ac:dyDescent="0.35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 x14ac:dyDescent="0.35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 x14ac:dyDescent="0.35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 x14ac:dyDescent="0.35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 x14ac:dyDescent="0.35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 x14ac:dyDescent="0.35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 x14ac:dyDescent="0.35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 x14ac:dyDescent="0.35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 x14ac:dyDescent="0.35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 x14ac:dyDescent="0.35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 x14ac:dyDescent="0.35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 x14ac:dyDescent="0.35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 x14ac:dyDescent="0.35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 x14ac:dyDescent="0.35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 x14ac:dyDescent="0.35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 x14ac:dyDescent="0.35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 x14ac:dyDescent="0.35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 x14ac:dyDescent="0.35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 x14ac:dyDescent="0.35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 x14ac:dyDescent="0.35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 x14ac:dyDescent="0.35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 x14ac:dyDescent="0.35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 x14ac:dyDescent="0.35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 x14ac:dyDescent="0.35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 x14ac:dyDescent="0.35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 x14ac:dyDescent="0.35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 x14ac:dyDescent="0.35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 x14ac:dyDescent="0.35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 x14ac:dyDescent="0.35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 x14ac:dyDescent="0.35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 x14ac:dyDescent="0.35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 x14ac:dyDescent="0.35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 x14ac:dyDescent="0.35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 x14ac:dyDescent="0.35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 x14ac:dyDescent="0.35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 x14ac:dyDescent="0.35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 x14ac:dyDescent="0.35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 x14ac:dyDescent="0.35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 x14ac:dyDescent="0.35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 x14ac:dyDescent="0.35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 x14ac:dyDescent="0.35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 x14ac:dyDescent="0.35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 x14ac:dyDescent="0.35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 x14ac:dyDescent="0.35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 x14ac:dyDescent="0.35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 x14ac:dyDescent="0.35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 x14ac:dyDescent="0.35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 x14ac:dyDescent="0.35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 x14ac:dyDescent="0.35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 x14ac:dyDescent="0.35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 x14ac:dyDescent="0.35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 x14ac:dyDescent="0.35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 x14ac:dyDescent="0.35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 x14ac:dyDescent="0.35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 x14ac:dyDescent="0.35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 x14ac:dyDescent="0.35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 x14ac:dyDescent="0.35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 x14ac:dyDescent="0.35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 x14ac:dyDescent="0.35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 x14ac:dyDescent="0.35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 x14ac:dyDescent="0.35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 x14ac:dyDescent="0.35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 x14ac:dyDescent="0.35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 x14ac:dyDescent="0.35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 x14ac:dyDescent="0.35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 x14ac:dyDescent="0.35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 x14ac:dyDescent="0.35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 x14ac:dyDescent="0.35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 x14ac:dyDescent="0.35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 x14ac:dyDescent="0.35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 x14ac:dyDescent="0.35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 x14ac:dyDescent="0.35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 x14ac:dyDescent="0.35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 x14ac:dyDescent="0.35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 x14ac:dyDescent="0.35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 x14ac:dyDescent="0.35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 x14ac:dyDescent="0.35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 x14ac:dyDescent="0.35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 x14ac:dyDescent="0.35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 x14ac:dyDescent="0.35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 x14ac:dyDescent="0.35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 x14ac:dyDescent="0.35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 x14ac:dyDescent="0.35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 x14ac:dyDescent="0.35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 x14ac:dyDescent="0.35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 x14ac:dyDescent="0.35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 x14ac:dyDescent="0.35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 x14ac:dyDescent="0.35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 x14ac:dyDescent="0.35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 x14ac:dyDescent="0.35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 x14ac:dyDescent="0.35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 x14ac:dyDescent="0.35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 x14ac:dyDescent="0.35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 x14ac:dyDescent="0.35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 x14ac:dyDescent="0.35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 x14ac:dyDescent="0.35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 x14ac:dyDescent="0.35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 x14ac:dyDescent="0.35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 x14ac:dyDescent="0.35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 x14ac:dyDescent="0.35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 x14ac:dyDescent="0.35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 x14ac:dyDescent="0.35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 x14ac:dyDescent="0.35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 x14ac:dyDescent="0.35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 x14ac:dyDescent="0.35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 x14ac:dyDescent="0.35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 x14ac:dyDescent="0.35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 x14ac:dyDescent="0.35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 x14ac:dyDescent="0.35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 x14ac:dyDescent="0.35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 x14ac:dyDescent="0.35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 x14ac:dyDescent="0.35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 x14ac:dyDescent="0.35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 x14ac:dyDescent="0.35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 x14ac:dyDescent="0.35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 x14ac:dyDescent="0.35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 x14ac:dyDescent="0.35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 x14ac:dyDescent="0.35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 x14ac:dyDescent="0.35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 x14ac:dyDescent="0.35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 x14ac:dyDescent="0.35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 x14ac:dyDescent="0.35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 x14ac:dyDescent="0.35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 x14ac:dyDescent="0.35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 x14ac:dyDescent="0.35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 x14ac:dyDescent="0.35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 x14ac:dyDescent="0.35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 x14ac:dyDescent="0.35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 x14ac:dyDescent="0.35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 x14ac:dyDescent="0.35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 x14ac:dyDescent="0.35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 x14ac:dyDescent="0.35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 x14ac:dyDescent="0.35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 x14ac:dyDescent="0.35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 x14ac:dyDescent="0.35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 x14ac:dyDescent="0.35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 x14ac:dyDescent="0.35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 x14ac:dyDescent="0.35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 x14ac:dyDescent="0.35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 x14ac:dyDescent="0.35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 x14ac:dyDescent="0.35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 x14ac:dyDescent="0.35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 x14ac:dyDescent="0.35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 x14ac:dyDescent="0.35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 x14ac:dyDescent="0.35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 x14ac:dyDescent="0.35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 x14ac:dyDescent="0.35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 x14ac:dyDescent="0.35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 x14ac:dyDescent="0.35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 x14ac:dyDescent="0.35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 x14ac:dyDescent="0.35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 x14ac:dyDescent="0.35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 x14ac:dyDescent="0.35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 x14ac:dyDescent="0.35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 x14ac:dyDescent="0.35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 x14ac:dyDescent="0.35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 x14ac:dyDescent="0.35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 x14ac:dyDescent="0.35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 x14ac:dyDescent="0.35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 x14ac:dyDescent="0.35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 x14ac:dyDescent="0.35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 x14ac:dyDescent="0.35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 x14ac:dyDescent="0.35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 x14ac:dyDescent="0.35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 x14ac:dyDescent="0.35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 x14ac:dyDescent="0.35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 x14ac:dyDescent="0.35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 x14ac:dyDescent="0.35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 x14ac:dyDescent="0.35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 x14ac:dyDescent="0.35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 x14ac:dyDescent="0.35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 x14ac:dyDescent="0.35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 x14ac:dyDescent="0.35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 x14ac:dyDescent="0.35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 x14ac:dyDescent="0.35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 x14ac:dyDescent="0.35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 x14ac:dyDescent="0.35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 x14ac:dyDescent="0.35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 x14ac:dyDescent="0.35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 x14ac:dyDescent="0.35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 x14ac:dyDescent="0.35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 x14ac:dyDescent="0.35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 x14ac:dyDescent="0.35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 x14ac:dyDescent="0.35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 x14ac:dyDescent="0.35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 x14ac:dyDescent="0.35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 x14ac:dyDescent="0.35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 x14ac:dyDescent="0.35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 x14ac:dyDescent="0.35">
      <c r="A258" t="s">
        <v>274</v>
      </c>
      <c r="B258">
        <v>16</v>
      </c>
      <c r="C258">
        <v>16</v>
      </c>
      <c r="D258">
        <v>21</v>
      </c>
      <c r="E258">
        <v>19</v>
      </c>
      <c r="F258" s="1">
        <f>AVERAGE(KocaeliTablo[[#This Row],[Vefat2019]:[Vefat2017]])</f>
        <v>18.666666666666668</v>
      </c>
      <c r="G258" s="1">
        <f>IF(AND(KocaeliTablo[[#This Row],[Vefat2020]]&gt;-1,KocaeliTablo[[#This Row],[Referans]]&gt;-1), KocaeliTablo[[#This Row],[Vefat2020]]-KocaeliTablo[[#This Row],[Referans]], 0)</f>
        <v>-2.6666666666666679</v>
      </c>
      <c r="H258">
        <f t="shared" ref="H258:H268" si="22">AVERAGE(B252:B258)</f>
        <v>22</v>
      </c>
      <c r="I258">
        <f t="shared" ref="I258:I268" si="23">AVERAGE(C252:C258)</f>
        <v>21.857142857142858</v>
      </c>
      <c r="J258">
        <f t="shared" ref="J258:J268" si="24">AVERAGE(D252:D258)</f>
        <v>22</v>
      </c>
      <c r="K258">
        <f t="shared" ref="K258:K268" si="25">AVERAGE(E252:E258)</f>
        <v>21.142857142857142</v>
      </c>
      <c r="L258">
        <f t="shared" ref="L258:L268" si="26">AVERAGE(F252:F258)</f>
        <v>21.666666666666664</v>
      </c>
    </row>
    <row r="259" spans="1:12" x14ac:dyDescent="0.35">
      <c r="A259" t="s">
        <v>275</v>
      </c>
      <c r="B259">
        <v>15</v>
      </c>
      <c r="C259">
        <v>18</v>
      </c>
      <c r="D259">
        <v>23</v>
      </c>
      <c r="E259">
        <v>27</v>
      </c>
      <c r="F259" s="1">
        <f>AVERAGE(KocaeliTablo[[#This Row],[Vefat2019]:[Vefat2017]])</f>
        <v>22.666666666666668</v>
      </c>
      <c r="G259" s="1">
        <f>IF(AND(KocaeliTablo[[#This Row],[Vefat2020]]&gt;-1,KocaeliTablo[[#This Row],[Referans]]&gt;-1), KocaeliTablo[[#This Row],[Vefat2020]]-KocaeliTablo[[#This Row],[Referans]], 0)</f>
        <v>-7.6666666666666679</v>
      </c>
      <c r="H259">
        <f t="shared" si="22"/>
        <v>20.285714285714285</v>
      </c>
      <c r="I259">
        <f t="shared" si="23"/>
        <v>20.285714285714285</v>
      </c>
      <c r="J259">
        <f t="shared" si="24"/>
        <v>22.714285714285715</v>
      </c>
      <c r="K259">
        <f t="shared" si="25"/>
        <v>22.571428571428573</v>
      </c>
      <c r="L259">
        <f t="shared" si="26"/>
        <v>21.857142857142858</v>
      </c>
    </row>
    <row r="260" spans="1:12" x14ac:dyDescent="0.35">
      <c r="A260" t="s">
        <v>276</v>
      </c>
      <c r="B260">
        <v>28</v>
      </c>
      <c r="C260">
        <v>30</v>
      </c>
      <c r="D260">
        <v>19</v>
      </c>
      <c r="E260">
        <v>12</v>
      </c>
      <c r="F260" s="1">
        <f>AVERAGE(KocaeliTablo[[#This Row],[Vefat2019]:[Vefat2017]])</f>
        <v>20.333333333333332</v>
      </c>
      <c r="G260" s="1">
        <f>IF(AND(KocaeliTablo[[#This Row],[Vefat2020]]&gt;-1,KocaeliTablo[[#This Row],[Referans]]&gt;-1), KocaeliTablo[[#This Row],[Vefat2020]]-KocaeliTablo[[#This Row],[Referans]], 0)</f>
        <v>7.6666666666666679</v>
      </c>
      <c r="H260">
        <f t="shared" si="22"/>
        <v>19.857142857142858</v>
      </c>
      <c r="I260">
        <f t="shared" si="23"/>
        <v>20.714285714285715</v>
      </c>
      <c r="J260">
        <f t="shared" si="24"/>
        <v>23</v>
      </c>
      <c r="K260">
        <f t="shared" si="25"/>
        <v>22.142857142857142</v>
      </c>
      <c r="L260">
        <f t="shared" si="26"/>
        <v>21.952380952380956</v>
      </c>
    </row>
    <row r="261" spans="1:12" x14ac:dyDescent="0.35">
      <c r="A261" t="s">
        <v>277</v>
      </c>
      <c r="B261">
        <v>30</v>
      </c>
      <c r="C261">
        <v>24</v>
      </c>
      <c r="D261">
        <v>21</v>
      </c>
      <c r="E261">
        <v>20</v>
      </c>
      <c r="F261" s="1">
        <f>AVERAGE(KocaeliTablo[[#This Row],[Vefat2019]:[Vefat2017]])</f>
        <v>21.666666666666668</v>
      </c>
      <c r="G261" s="1">
        <f>IF(AND(KocaeliTablo[[#This Row],[Vefat2020]]&gt;-1,KocaeliTablo[[#This Row],[Referans]]&gt;-1), KocaeliTablo[[#This Row],[Vefat2020]]-KocaeliTablo[[#This Row],[Referans]], 0)</f>
        <v>8.3333333333333321</v>
      </c>
      <c r="H261">
        <f t="shared" si="22"/>
        <v>20.571428571428573</v>
      </c>
      <c r="I261">
        <f t="shared" si="23"/>
        <v>21</v>
      </c>
      <c r="J261">
        <f t="shared" si="24"/>
        <v>23.714285714285715</v>
      </c>
      <c r="K261">
        <f t="shared" si="25"/>
        <v>22</v>
      </c>
      <c r="L261">
        <f t="shared" si="26"/>
        <v>22.238095238095237</v>
      </c>
    </row>
    <row r="262" spans="1:12" x14ac:dyDescent="0.35">
      <c r="A262" t="s">
        <v>278</v>
      </c>
      <c r="B262">
        <v>25</v>
      </c>
      <c r="C262">
        <v>20</v>
      </c>
      <c r="D262">
        <v>21</v>
      </c>
      <c r="E262">
        <v>17</v>
      </c>
      <c r="F262" s="1">
        <f>AVERAGE(KocaeliTablo[[#This Row],[Vefat2019]:[Vefat2017]])</f>
        <v>19.333333333333332</v>
      </c>
      <c r="G262" s="1">
        <f>IF(AND(KocaeliTablo[[#This Row],[Vefat2020]]&gt;-1,KocaeliTablo[[#This Row],[Referans]]&gt;-1), KocaeliTablo[[#This Row],[Vefat2020]]-KocaeliTablo[[#This Row],[Referans]], 0)</f>
        <v>5.6666666666666679</v>
      </c>
      <c r="H262">
        <f t="shared" si="22"/>
        <v>21.428571428571427</v>
      </c>
      <c r="I262">
        <f t="shared" si="23"/>
        <v>20.714285714285715</v>
      </c>
      <c r="J262">
        <f t="shared" si="24"/>
        <v>23.714285714285715</v>
      </c>
      <c r="K262">
        <f t="shared" si="25"/>
        <v>21.428571428571427</v>
      </c>
      <c r="L262">
        <f t="shared" si="26"/>
        <v>21.952380952380956</v>
      </c>
    </row>
    <row r="263" spans="1:12" x14ac:dyDescent="0.35">
      <c r="A263" t="s">
        <v>279</v>
      </c>
      <c r="B263">
        <v>19</v>
      </c>
      <c r="C263">
        <v>22</v>
      </c>
      <c r="D263">
        <v>32</v>
      </c>
      <c r="E263">
        <v>28</v>
      </c>
      <c r="F263" s="1">
        <f>AVERAGE(KocaeliTablo[[#This Row],[Vefat2019]:[Vefat2017]])</f>
        <v>27.333333333333332</v>
      </c>
      <c r="G263" s="1">
        <f>IF(AND(KocaeliTablo[[#This Row],[Vefat2020]]&gt;-1,KocaeliTablo[[#This Row],[Referans]]&gt;-1), KocaeliTablo[[#This Row],[Vefat2020]]-KocaeliTablo[[#This Row],[Referans]], 0)</f>
        <v>-8.3333333333333321</v>
      </c>
      <c r="H263">
        <f t="shared" si="22"/>
        <v>22.428571428571427</v>
      </c>
      <c r="I263">
        <f t="shared" si="23"/>
        <v>21.285714285714285</v>
      </c>
      <c r="J263">
        <f t="shared" si="24"/>
        <v>23.857142857142858</v>
      </c>
      <c r="K263">
        <f t="shared" si="25"/>
        <v>21.857142857142858</v>
      </c>
      <c r="L263">
        <f t="shared" si="26"/>
        <v>22.333333333333336</v>
      </c>
    </row>
    <row r="264" spans="1:12" x14ac:dyDescent="0.35">
      <c r="A264" t="s">
        <v>280</v>
      </c>
      <c r="B264">
        <v>21</v>
      </c>
      <c r="C264">
        <v>24</v>
      </c>
      <c r="D264">
        <v>23</v>
      </c>
      <c r="E264">
        <v>22</v>
      </c>
      <c r="F264" s="1">
        <f>AVERAGE(KocaeliTablo[[#This Row],[Vefat2019]:[Vefat2017]])</f>
        <v>23</v>
      </c>
      <c r="G264" s="1">
        <f>IF(AND(KocaeliTablo[[#This Row],[Vefat2020]]&gt;-1,KocaeliTablo[[#This Row],[Referans]]&gt;-1), KocaeliTablo[[#This Row],[Vefat2020]]-KocaeliTablo[[#This Row],[Referans]], 0)</f>
        <v>-2</v>
      </c>
      <c r="H264">
        <f t="shared" si="22"/>
        <v>22</v>
      </c>
      <c r="I264">
        <f t="shared" si="23"/>
        <v>22</v>
      </c>
      <c r="J264">
        <f t="shared" si="24"/>
        <v>22.857142857142858</v>
      </c>
      <c r="K264">
        <f t="shared" si="25"/>
        <v>20.714285714285715</v>
      </c>
      <c r="L264">
        <f t="shared" si="26"/>
        <v>21.857142857142858</v>
      </c>
    </row>
    <row r="265" spans="1:12" x14ac:dyDescent="0.35">
      <c r="A265" t="s">
        <v>281</v>
      </c>
      <c r="B265">
        <v>20</v>
      </c>
      <c r="C265">
        <v>16</v>
      </c>
      <c r="D265">
        <v>16</v>
      </c>
      <c r="E265">
        <v>22</v>
      </c>
      <c r="F265" s="1">
        <f>AVERAGE(KocaeliTablo[[#This Row],[Vefat2019]:[Vefat2017]])</f>
        <v>18</v>
      </c>
      <c r="G265" s="1">
        <f>IF(AND(KocaeliTablo[[#This Row],[Vefat2020]]&gt;-1,KocaeliTablo[[#This Row],[Referans]]&gt;-1), KocaeliTablo[[#This Row],[Vefat2020]]-KocaeliTablo[[#This Row],[Referans]], 0)</f>
        <v>2</v>
      </c>
      <c r="H265">
        <f t="shared" si="22"/>
        <v>22.571428571428573</v>
      </c>
      <c r="I265">
        <f t="shared" si="23"/>
        <v>22</v>
      </c>
      <c r="J265">
        <f t="shared" si="24"/>
        <v>22.142857142857142</v>
      </c>
      <c r="K265">
        <f t="shared" si="25"/>
        <v>21.142857142857142</v>
      </c>
      <c r="L265">
        <f t="shared" si="26"/>
        <v>21.761904761904759</v>
      </c>
    </row>
    <row r="266" spans="1:12" x14ac:dyDescent="0.35">
      <c r="A266" t="s">
        <v>282</v>
      </c>
      <c r="B266">
        <v>15</v>
      </c>
      <c r="C266">
        <v>33</v>
      </c>
      <c r="D266">
        <v>23</v>
      </c>
      <c r="E266">
        <v>41</v>
      </c>
      <c r="F266" s="1">
        <f>AVERAGE(KocaeliTablo[[#This Row],[Vefat2019]:[Vefat2017]])</f>
        <v>32.333333333333336</v>
      </c>
      <c r="G266" s="1">
        <f>IF(AND(KocaeliTablo[[#This Row],[Vefat2020]]&gt;-1,KocaeliTablo[[#This Row],[Referans]]&gt;-1), KocaeliTablo[[#This Row],[Vefat2020]]-KocaeliTablo[[#This Row],[Referans]], 0)</f>
        <v>-17.333333333333336</v>
      </c>
      <c r="H266">
        <f t="shared" si="22"/>
        <v>22.571428571428573</v>
      </c>
      <c r="I266">
        <f t="shared" si="23"/>
        <v>24.142857142857142</v>
      </c>
      <c r="J266">
        <f t="shared" si="24"/>
        <v>22.142857142857142</v>
      </c>
      <c r="K266">
        <f t="shared" si="25"/>
        <v>23.142857142857142</v>
      </c>
      <c r="L266">
        <f t="shared" si="26"/>
        <v>23.142857142857142</v>
      </c>
    </row>
    <row r="267" spans="1:12" x14ac:dyDescent="0.35">
      <c r="A267" t="s">
        <v>283</v>
      </c>
      <c r="B267">
        <v>33</v>
      </c>
      <c r="C267">
        <v>24</v>
      </c>
      <c r="D267">
        <v>22</v>
      </c>
      <c r="E267">
        <v>14</v>
      </c>
      <c r="F267" s="1">
        <f>AVERAGE(KocaeliTablo[[#This Row],[Vefat2019]:[Vefat2017]])</f>
        <v>20</v>
      </c>
      <c r="G267" s="1">
        <f>IF(AND(KocaeliTablo[[#This Row],[Vefat2020]]&gt;-1,KocaeliTablo[[#This Row],[Referans]]&gt;-1), KocaeliTablo[[#This Row],[Vefat2020]]-KocaeliTablo[[#This Row],[Referans]], 0)</f>
        <v>13</v>
      </c>
      <c r="H267">
        <f t="shared" si="22"/>
        <v>23.285714285714285</v>
      </c>
      <c r="I267">
        <f t="shared" si="23"/>
        <v>23.285714285714285</v>
      </c>
      <c r="J267">
        <f t="shared" si="24"/>
        <v>22.571428571428573</v>
      </c>
      <c r="K267">
        <f t="shared" si="25"/>
        <v>23.428571428571427</v>
      </c>
      <c r="L267">
        <f t="shared" si="26"/>
        <v>23.095238095238095</v>
      </c>
    </row>
    <row r="268" spans="1:12" x14ac:dyDescent="0.35">
      <c r="A268" t="s">
        <v>284</v>
      </c>
      <c r="B268">
        <v>25</v>
      </c>
      <c r="C268">
        <v>30</v>
      </c>
      <c r="D268">
        <v>24</v>
      </c>
      <c r="E268">
        <v>8</v>
      </c>
      <c r="F268" s="1">
        <f>AVERAGE(KocaeliTablo[[#This Row],[Vefat2019]:[Vefat2017]])</f>
        <v>20.666666666666668</v>
      </c>
      <c r="G268" s="1">
        <f>IF(AND(KocaeliTablo[[#This Row],[Vefat2020]]&gt;-1,KocaeliTablo[[#This Row],[Referans]]&gt;-1), KocaeliTablo[[#This Row],[Vefat2020]]-KocaeliTablo[[#This Row],[Referans]], 0)</f>
        <v>4.3333333333333321</v>
      </c>
      <c r="H268">
        <f t="shared" si="22"/>
        <v>22.571428571428573</v>
      </c>
      <c r="I268">
        <f t="shared" si="23"/>
        <v>24.142857142857142</v>
      </c>
      <c r="J268">
        <f t="shared" si="24"/>
        <v>23</v>
      </c>
      <c r="K268">
        <f t="shared" si="25"/>
        <v>21.714285714285715</v>
      </c>
      <c r="L268">
        <f t="shared" si="26"/>
        <v>22.952380952380953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268"/>
  <sheetViews>
    <sheetView topLeftCell="G1" zoomScale="85" zoomScaleNormal="85" workbookViewId="0">
      <selection activeCell="R19" sqref="R19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 x14ac:dyDescent="0.35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 x14ac:dyDescent="0.35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 x14ac:dyDescent="0.35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 x14ac:dyDescent="0.35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 x14ac:dyDescent="0.35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 x14ac:dyDescent="0.35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 x14ac:dyDescent="0.35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 x14ac:dyDescent="0.35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 x14ac:dyDescent="0.35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 x14ac:dyDescent="0.35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 x14ac:dyDescent="0.35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 x14ac:dyDescent="0.35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 x14ac:dyDescent="0.35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 x14ac:dyDescent="0.35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 x14ac:dyDescent="0.35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 x14ac:dyDescent="0.35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 x14ac:dyDescent="0.35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 x14ac:dyDescent="0.35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 x14ac:dyDescent="0.35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 x14ac:dyDescent="0.35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 x14ac:dyDescent="0.35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 x14ac:dyDescent="0.35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596.99999999999989</v>
      </c>
    </row>
    <row r="25" spans="1:14" x14ac:dyDescent="0.35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 x14ac:dyDescent="0.35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 x14ac:dyDescent="0.35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 x14ac:dyDescent="0.35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 x14ac:dyDescent="0.35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 x14ac:dyDescent="0.35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 x14ac:dyDescent="0.35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 x14ac:dyDescent="0.35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 x14ac:dyDescent="0.35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 x14ac:dyDescent="0.35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 x14ac:dyDescent="0.35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 x14ac:dyDescent="0.35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 x14ac:dyDescent="0.35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 x14ac:dyDescent="0.35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 x14ac:dyDescent="0.35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 x14ac:dyDescent="0.35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 x14ac:dyDescent="0.35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 x14ac:dyDescent="0.35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 x14ac:dyDescent="0.35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 x14ac:dyDescent="0.35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 x14ac:dyDescent="0.35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 x14ac:dyDescent="0.35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 x14ac:dyDescent="0.35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 x14ac:dyDescent="0.35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 x14ac:dyDescent="0.35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 x14ac:dyDescent="0.35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 x14ac:dyDescent="0.35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 x14ac:dyDescent="0.35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 x14ac:dyDescent="0.35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 x14ac:dyDescent="0.35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 x14ac:dyDescent="0.35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 x14ac:dyDescent="0.35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 x14ac:dyDescent="0.35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 x14ac:dyDescent="0.35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 x14ac:dyDescent="0.35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 x14ac:dyDescent="0.35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 x14ac:dyDescent="0.35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 x14ac:dyDescent="0.35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 x14ac:dyDescent="0.35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 x14ac:dyDescent="0.35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 x14ac:dyDescent="0.35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 x14ac:dyDescent="0.35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 x14ac:dyDescent="0.35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 x14ac:dyDescent="0.35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 x14ac:dyDescent="0.35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 x14ac:dyDescent="0.35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 x14ac:dyDescent="0.35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 x14ac:dyDescent="0.35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 x14ac:dyDescent="0.35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 x14ac:dyDescent="0.35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 x14ac:dyDescent="0.35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 x14ac:dyDescent="0.35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 x14ac:dyDescent="0.35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 x14ac:dyDescent="0.35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 x14ac:dyDescent="0.35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 x14ac:dyDescent="0.35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 x14ac:dyDescent="0.35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 x14ac:dyDescent="0.35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 x14ac:dyDescent="0.35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 x14ac:dyDescent="0.35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 x14ac:dyDescent="0.35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 x14ac:dyDescent="0.35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 x14ac:dyDescent="0.35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 x14ac:dyDescent="0.35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 x14ac:dyDescent="0.35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 x14ac:dyDescent="0.35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 x14ac:dyDescent="0.35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 x14ac:dyDescent="0.35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 x14ac:dyDescent="0.35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 x14ac:dyDescent="0.35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 x14ac:dyDescent="0.35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 x14ac:dyDescent="0.35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 x14ac:dyDescent="0.35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 x14ac:dyDescent="0.35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 x14ac:dyDescent="0.35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 x14ac:dyDescent="0.35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 x14ac:dyDescent="0.35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 x14ac:dyDescent="0.35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 x14ac:dyDescent="0.35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 x14ac:dyDescent="0.35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 x14ac:dyDescent="0.35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 x14ac:dyDescent="0.35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 x14ac:dyDescent="0.35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 x14ac:dyDescent="0.35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 x14ac:dyDescent="0.35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 x14ac:dyDescent="0.35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 x14ac:dyDescent="0.35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 x14ac:dyDescent="0.35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 x14ac:dyDescent="0.35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 x14ac:dyDescent="0.35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 x14ac:dyDescent="0.35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 x14ac:dyDescent="0.35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 x14ac:dyDescent="0.35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 x14ac:dyDescent="0.35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 x14ac:dyDescent="0.35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 x14ac:dyDescent="0.35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 x14ac:dyDescent="0.35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 x14ac:dyDescent="0.35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 x14ac:dyDescent="0.35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 x14ac:dyDescent="0.35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 x14ac:dyDescent="0.35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 x14ac:dyDescent="0.35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 x14ac:dyDescent="0.35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 x14ac:dyDescent="0.35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 x14ac:dyDescent="0.35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 x14ac:dyDescent="0.35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 x14ac:dyDescent="0.35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 x14ac:dyDescent="0.35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 x14ac:dyDescent="0.35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 x14ac:dyDescent="0.35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 x14ac:dyDescent="0.35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 x14ac:dyDescent="0.35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 x14ac:dyDescent="0.35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 x14ac:dyDescent="0.35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 x14ac:dyDescent="0.35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 x14ac:dyDescent="0.35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 x14ac:dyDescent="0.35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 x14ac:dyDescent="0.35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 x14ac:dyDescent="0.35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 x14ac:dyDescent="0.35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 x14ac:dyDescent="0.35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 x14ac:dyDescent="0.35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 x14ac:dyDescent="0.35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 x14ac:dyDescent="0.35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 x14ac:dyDescent="0.35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 x14ac:dyDescent="0.35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 x14ac:dyDescent="0.35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 x14ac:dyDescent="0.35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 x14ac:dyDescent="0.35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 x14ac:dyDescent="0.35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 x14ac:dyDescent="0.35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 x14ac:dyDescent="0.35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 x14ac:dyDescent="0.35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 x14ac:dyDescent="0.35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 x14ac:dyDescent="0.35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 x14ac:dyDescent="0.35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 x14ac:dyDescent="0.35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 x14ac:dyDescent="0.35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 x14ac:dyDescent="0.35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 x14ac:dyDescent="0.35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 x14ac:dyDescent="0.35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 x14ac:dyDescent="0.35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 x14ac:dyDescent="0.35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 x14ac:dyDescent="0.35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 x14ac:dyDescent="0.35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 x14ac:dyDescent="0.35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 x14ac:dyDescent="0.35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 x14ac:dyDescent="0.35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 x14ac:dyDescent="0.35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 x14ac:dyDescent="0.35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 x14ac:dyDescent="0.35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 x14ac:dyDescent="0.35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 x14ac:dyDescent="0.35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 x14ac:dyDescent="0.35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 x14ac:dyDescent="0.35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 x14ac:dyDescent="0.35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 x14ac:dyDescent="0.35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 x14ac:dyDescent="0.35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 x14ac:dyDescent="0.35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 x14ac:dyDescent="0.35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 x14ac:dyDescent="0.35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 x14ac:dyDescent="0.35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 x14ac:dyDescent="0.35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 x14ac:dyDescent="0.35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 x14ac:dyDescent="0.35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 x14ac:dyDescent="0.35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 x14ac:dyDescent="0.35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 x14ac:dyDescent="0.35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 x14ac:dyDescent="0.35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 x14ac:dyDescent="0.35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 x14ac:dyDescent="0.35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 x14ac:dyDescent="0.35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 x14ac:dyDescent="0.35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 x14ac:dyDescent="0.35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 x14ac:dyDescent="0.35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 x14ac:dyDescent="0.35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 x14ac:dyDescent="0.35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 x14ac:dyDescent="0.35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 x14ac:dyDescent="0.35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 x14ac:dyDescent="0.35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 x14ac:dyDescent="0.35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 x14ac:dyDescent="0.35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 x14ac:dyDescent="0.35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 x14ac:dyDescent="0.35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 x14ac:dyDescent="0.35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 x14ac:dyDescent="0.35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 x14ac:dyDescent="0.35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 x14ac:dyDescent="0.35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 x14ac:dyDescent="0.35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 x14ac:dyDescent="0.35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 x14ac:dyDescent="0.35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 x14ac:dyDescent="0.35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 x14ac:dyDescent="0.35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 x14ac:dyDescent="0.35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 x14ac:dyDescent="0.35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 x14ac:dyDescent="0.35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 x14ac:dyDescent="0.35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 x14ac:dyDescent="0.35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 x14ac:dyDescent="0.35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 x14ac:dyDescent="0.35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 x14ac:dyDescent="0.35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 x14ac:dyDescent="0.35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 x14ac:dyDescent="0.35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 x14ac:dyDescent="0.35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 x14ac:dyDescent="0.35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 x14ac:dyDescent="0.35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 x14ac:dyDescent="0.35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 x14ac:dyDescent="0.35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 x14ac:dyDescent="0.35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 x14ac:dyDescent="0.35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 x14ac:dyDescent="0.35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 x14ac:dyDescent="0.35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 x14ac:dyDescent="0.35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 x14ac:dyDescent="0.35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 x14ac:dyDescent="0.35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 x14ac:dyDescent="0.35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 x14ac:dyDescent="0.35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 x14ac:dyDescent="0.35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 x14ac:dyDescent="0.35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 x14ac:dyDescent="0.35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 x14ac:dyDescent="0.35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 x14ac:dyDescent="0.35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 x14ac:dyDescent="0.35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 x14ac:dyDescent="0.35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 x14ac:dyDescent="0.35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 x14ac:dyDescent="0.35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 x14ac:dyDescent="0.35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 x14ac:dyDescent="0.35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 x14ac:dyDescent="0.35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 x14ac:dyDescent="0.35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 x14ac:dyDescent="0.35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 x14ac:dyDescent="0.35">
      <c r="A258" t="s">
        <v>274</v>
      </c>
      <c r="B258">
        <v>24</v>
      </c>
      <c r="C258">
        <v>12</v>
      </c>
      <c r="D258">
        <v>18</v>
      </c>
      <c r="E258">
        <v>17</v>
      </c>
      <c r="F258" s="1">
        <f>AVERAGEIF(KahramanmarasTablo[[#This Row],[Vefat2019]:[Vefat2017]], "&gt;0")</f>
        <v>15.666666666666666</v>
      </c>
      <c r="G258" s="1">
        <f>IF(KahramanmarasTablo[[#This Row],[Vefat2020]]&gt;-1, KahramanmarasTablo[[#This Row],[Vefat2020]]-KahramanmarasTablo[[#This Row],[Referans]], 0)</f>
        <v>8.3333333333333339</v>
      </c>
      <c r="H258">
        <f t="shared" ref="H258:H268" si="26">AVERAGE(B252:B258)</f>
        <v>22.285714285714285</v>
      </c>
      <c r="I258">
        <f t="shared" ref="I258:I268" si="27">AVERAGE(C252:C258)</f>
        <v>14.285714285714286</v>
      </c>
      <c r="J258">
        <f t="shared" ref="J258:J268" si="28">AVERAGE(D252:D258)</f>
        <v>15</v>
      </c>
      <c r="K258">
        <f t="shared" ref="K258:K268" si="29">AVERAGE(E252:E258)</f>
        <v>16</v>
      </c>
      <c r="L258">
        <f t="shared" ref="L258:L268" si="30">AVERAGE(F252:F258)</f>
        <v>15.095238095238097</v>
      </c>
    </row>
    <row r="259" spans="1:12" x14ac:dyDescent="0.35">
      <c r="A259" t="s">
        <v>275</v>
      </c>
      <c r="B259">
        <v>25</v>
      </c>
      <c r="C259">
        <v>13</v>
      </c>
      <c r="D259">
        <v>14</v>
      </c>
      <c r="E259">
        <v>21</v>
      </c>
      <c r="F259" s="1">
        <f>AVERAGEIF(KahramanmarasTablo[[#This Row],[Vefat2019]:[Vefat2017]], "&gt;0")</f>
        <v>16</v>
      </c>
      <c r="G259" s="1">
        <f>IF(KahramanmarasTablo[[#This Row],[Vefat2020]]&gt;-1, KahramanmarasTablo[[#This Row],[Vefat2020]]-KahramanmarasTablo[[#This Row],[Referans]], 0)</f>
        <v>9</v>
      </c>
      <c r="H259">
        <f t="shared" si="26"/>
        <v>23.428571428571427</v>
      </c>
      <c r="I259">
        <f t="shared" si="27"/>
        <v>13.714285714285714</v>
      </c>
      <c r="J259">
        <f t="shared" si="28"/>
        <v>15.857142857142858</v>
      </c>
      <c r="K259">
        <f t="shared" si="29"/>
        <v>16.857142857142858</v>
      </c>
      <c r="L259">
        <f t="shared" si="30"/>
        <v>15.476190476190478</v>
      </c>
    </row>
    <row r="260" spans="1:12" x14ac:dyDescent="0.35">
      <c r="A260" t="s">
        <v>276</v>
      </c>
      <c r="B260">
        <v>24</v>
      </c>
      <c r="C260">
        <v>19</v>
      </c>
      <c r="D260">
        <v>15</v>
      </c>
      <c r="E260">
        <v>8</v>
      </c>
      <c r="F260" s="1">
        <f>AVERAGEIF(KahramanmarasTablo[[#This Row],[Vefat2019]:[Vefat2017]], "&gt;0")</f>
        <v>14</v>
      </c>
      <c r="G260" s="1">
        <f>IF(KahramanmarasTablo[[#This Row],[Vefat2020]]&gt;-1, KahramanmarasTablo[[#This Row],[Vefat2020]]-KahramanmarasTablo[[#This Row],[Referans]], 0)</f>
        <v>10</v>
      </c>
      <c r="H260">
        <f t="shared" si="26"/>
        <v>23.714285714285715</v>
      </c>
      <c r="I260">
        <f t="shared" si="27"/>
        <v>14.142857142857142</v>
      </c>
      <c r="J260">
        <f t="shared" si="28"/>
        <v>15.571428571428571</v>
      </c>
      <c r="K260">
        <f t="shared" si="29"/>
        <v>16.285714285714285</v>
      </c>
      <c r="L260">
        <f t="shared" si="30"/>
        <v>15.333333333333334</v>
      </c>
    </row>
    <row r="261" spans="1:12" x14ac:dyDescent="0.35">
      <c r="A261" t="s">
        <v>277</v>
      </c>
      <c r="B261">
        <v>18</v>
      </c>
      <c r="C261">
        <v>10</v>
      </c>
      <c r="D261">
        <v>20</v>
      </c>
      <c r="E261">
        <v>5</v>
      </c>
      <c r="F261" s="1">
        <f>AVERAGEIF(KahramanmarasTablo[[#This Row],[Vefat2019]:[Vefat2017]], "&gt;0")</f>
        <v>11.666666666666666</v>
      </c>
      <c r="G261" s="1">
        <f>IF(KahramanmarasTablo[[#This Row],[Vefat2020]]&gt;-1, KahramanmarasTablo[[#This Row],[Vefat2020]]-KahramanmarasTablo[[#This Row],[Referans]], 0)</f>
        <v>6.3333333333333339</v>
      </c>
      <c r="H261">
        <f t="shared" si="26"/>
        <v>22.857142857142858</v>
      </c>
      <c r="I261">
        <f t="shared" si="27"/>
        <v>13.428571428571429</v>
      </c>
      <c r="J261">
        <f t="shared" si="28"/>
        <v>16</v>
      </c>
      <c r="K261">
        <f t="shared" si="29"/>
        <v>14</v>
      </c>
      <c r="L261">
        <f t="shared" si="30"/>
        <v>14.476190476190476</v>
      </c>
    </row>
    <row r="262" spans="1:12" x14ac:dyDescent="0.35">
      <c r="A262" t="s">
        <v>278</v>
      </c>
      <c r="B262">
        <v>20</v>
      </c>
      <c r="C262">
        <v>14</v>
      </c>
      <c r="D262">
        <v>25</v>
      </c>
      <c r="E262">
        <v>13</v>
      </c>
      <c r="F262" s="1">
        <f>AVERAGEIF(KahramanmarasTablo[[#This Row],[Vefat2019]:[Vefat2017]], "&gt;0")</f>
        <v>17.333333333333332</v>
      </c>
      <c r="G262" s="1">
        <f>IF(KahramanmarasTablo[[#This Row],[Vefat2020]]&gt;-1, KahramanmarasTablo[[#This Row],[Vefat2020]]-KahramanmarasTablo[[#This Row],[Referans]], 0)</f>
        <v>2.6666666666666679</v>
      </c>
      <c r="H262">
        <f t="shared" si="26"/>
        <v>21.714285714285715</v>
      </c>
      <c r="I262">
        <f t="shared" si="27"/>
        <v>13.571428571428571</v>
      </c>
      <c r="J262">
        <f t="shared" si="28"/>
        <v>18</v>
      </c>
      <c r="K262">
        <f t="shared" si="29"/>
        <v>13.571428571428571</v>
      </c>
      <c r="L262">
        <f t="shared" si="30"/>
        <v>15.047619047619049</v>
      </c>
    </row>
    <row r="263" spans="1:12" x14ac:dyDescent="0.35">
      <c r="A263" t="s">
        <v>279</v>
      </c>
      <c r="B263">
        <v>25</v>
      </c>
      <c r="C263">
        <v>12</v>
      </c>
      <c r="D263">
        <v>18</v>
      </c>
      <c r="E263">
        <v>14</v>
      </c>
      <c r="F263" s="1">
        <f>AVERAGEIF(KahramanmarasTablo[[#This Row],[Vefat2019]:[Vefat2017]], "&gt;0")</f>
        <v>14.666666666666666</v>
      </c>
      <c r="G263" s="1">
        <f>IF(KahramanmarasTablo[[#This Row],[Vefat2020]]&gt;-1, KahramanmarasTablo[[#This Row],[Vefat2020]]-KahramanmarasTablo[[#This Row],[Referans]], 0)</f>
        <v>10.333333333333334</v>
      </c>
      <c r="H263">
        <f t="shared" si="26"/>
        <v>21.857142857142858</v>
      </c>
      <c r="I263">
        <f t="shared" si="27"/>
        <v>12.714285714285714</v>
      </c>
      <c r="J263">
        <f t="shared" si="28"/>
        <v>18</v>
      </c>
      <c r="K263">
        <f t="shared" si="29"/>
        <v>13.142857142857142</v>
      </c>
      <c r="L263">
        <f t="shared" si="30"/>
        <v>14.619047619047619</v>
      </c>
    </row>
    <row r="264" spans="1:12" x14ac:dyDescent="0.35">
      <c r="A264" t="s">
        <v>280</v>
      </c>
      <c r="B264">
        <v>24</v>
      </c>
      <c r="C264">
        <v>14</v>
      </c>
      <c r="D264">
        <v>15</v>
      </c>
      <c r="E264">
        <v>20</v>
      </c>
      <c r="F264" s="1">
        <f>AVERAGEIF(KahramanmarasTablo[[#This Row],[Vefat2019]:[Vefat2017]], "&gt;0")</f>
        <v>16.333333333333332</v>
      </c>
      <c r="G264" s="1">
        <f>IF(KahramanmarasTablo[[#This Row],[Vefat2020]]&gt;-1, KahramanmarasTablo[[#This Row],[Vefat2020]]-KahramanmarasTablo[[#This Row],[Referans]], 0)</f>
        <v>7.6666666666666679</v>
      </c>
      <c r="H264">
        <f t="shared" si="26"/>
        <v>22.857142857142858</v>
      </c>
      <c r="I264">
        <f t="shared" si="27"/>
        <v>13.428571428571429</v>
      </c>
      <c r="J264">
        <f t="shared" si="28"/>
        <v>17.857142857142858</v>
      </c>
      <c r="K264">
        <f t="shared" si="29"/>
        <v>14</v>
      </c>
      <c r="L264">
        <f t="shared" si="30"/>
        <v>15.095238095238093</v>
      </c>
    </row>
    <row r="265" spans="1:12" x14ac:dyDescent="0.35">
      <c r="A265" t="s">
        <v>281</v>
      </c>
      <c r="B265">
        <v>31</v>
      </c>
      <c r="C265">
        <v>16</v>
      </c>
      <c r="D265">
        <v>15</v>
      </c>
      <c r="E265">
        <v>18</v>
      </c>
      <c r="F265" s="1">
        <f>AVERAGEIF(KahramanmarasTablo[[#This Row],[Vefat2019]:[Vefat2017]], "&gt;0")</f>
        <v>16.333333333333332</v>
      </c>
      <c r="G265" s="1">
        <f>IF(KahramanmarasTablo[[#This Row],[Vefat2020]]&gt;-1, KahramanmarasTablo[[#This Row],[Vefat2020]]-KahramanmarasTablo[[#This Row],[Referans]], 0)</f>
        <v>14.666666666666668</v>
      </c>
      <c r="H265">
        <f t="shared" si="26"/>
        <v>23.857142857142858</v>
      </c>
      <c r="I265">
        <f t="shared" si="27"/>
        <v>14</v>
      </c>
      <c r="J265">
        <f t="shared" si="28"/>
        <v>17.428571428571427</v>
      </c>
      <c r="K265">
        <f t="shared" si="29"/>
        <v>14.142857142857142</v>
      </c>
      <c r="L265">
        <f t="shared" si="30"/>
        <v>15.19047619047619</v>
      </c>
    </row>
    <row r="266" spans="1:12" x14ac:dyDescent="0.35">
      <c r="A266" t="s">
        <v>282</v>
      </c>
      <c r="B266">
        <v>24</v>
      </c>
      <c r="C266">
        <v>5</v>
      </c>
      <c r="D266">
        <v>16</v>
      </c>
      <c r="E266">
        <v>14</v>
      </c>
      <c r="F266" s="1">
        <f>AVERAGEIF(KahramanmarasTablo[[#This Row],[Vefat2019]:[Vefat2017]], "&gt;0")</f>
        <v>11.666666666666666</v>
      </c>
      <c r="G266" s="1">
        <f>IF(KahramanmarasTablo[[#This Row],[Vefat2020]]&gt;-1, KahramanmarasTablo[[#This Row],[Vefat2020]]-KahramanmarasTablo[[#This Row],[Referans]], 0)</f>
        <v>12.333333333333334</v>
      </c>
      <c r="H266">
        <f t="shared" si="26"/>
        <v>23.714285714285715</v>
      </c>
      <c r="I266">
        <f t="shared" si="27"/>
        <v>12.857142857142858</v>
      </c>
      <c r="J266">
        <f t="shared" si="28"/>
        <v>17.714285714285715</v>
      </c>
      <c r="K266">
        <f t="shared" si="29"/>
        <v>13.142857142857142</v>
      </c>
      <c r="L266">
        <f t="shared" si="30"/>
        <v>14.571428571428571</v>
      </c>
    </row>
    <row r="267" spans="1:12" x14ac:dyDescent="0.35">
      <c r="A267" t="s">
        <v>283</v>
      </c>
      <c r="B267">
        <v>22</v>
      </c>
      <c r="C267">
        <v>14</v>
      </c>
      <c r="D267">
        <v>15</v>
      </c>
      <c r="E267">
        <v>17</v>
      </c>
      <c r="F267" s="1">
        <f>AVERAGEIF(KahramanmarasTablo[[#This Row],[Vefat2019]:[Vefat2017]], "&gt;0")</f>
        <v>15.333333333333334</v>
      </c>
      <c r="G267" s="1">
        <f>IF(KahramanmarasTablo[[#This Row],[Vefat2020]]&gt;-1, KahramanmarasTablo[[#This Row],[Vefat2020]]-KahramanmarasTablo[[#This Row],[Referans]], 0)</f>
        <v>6.6666666666666661</v>
      </c>
      <c r="H267">
        <f t="shared" si="26"/>
        <v>23.428571428571427</v>
      </c>
      <c r="I267">
        <f t="shared" si="27"/>
        <v>12.142857142857142</v>
      </c>
      <c r="J267">
        <f t="shared" si="28"/>
        <v>17.714285714285715</v>
      </c>
      <c r="K267">
        <f t="shared" si="29"/>
        <v>14.428571428571429</v>
      </c>
      <c r="L267">
        <f t="shared" si="30"/>
        <v>14.761904761904761</v>
      </c>
    </row>
    <row r="268" spans="1:12" x14ac:dyDescent="0.35">
      <c r="A268" t="s">
        <v>284</v>
      </c>
      <c r="B268">
        <v>19</v>
      </c>
      <c r="C268">
        <v>14</v>
      </c>
      <c r="D268">
        <v>17</v>
      </c>
      <c r="E268">
        <v>13</v>
      </c>
      <c r="F268" s="1">
        <f>AVERAGEIF(KahramanmarasTablo[[#This Row],[Vefat2019]:[Vefat2017]], "&gt;0")</f>
        <v>14.666666666666666</v>
      </c>
      <c r="G268" s="1">
        <f>IF(KahramanmarasTablo[[#This Row],[Vefat2020]]&gt;-1, KahramanmarasTablo[[#This Row],[Vefat2020]]-KahramanmarasTablo[[#This Row],[Referans]], 0)</f>
        <v>4.3333333333333339</v>
      </c>
      <c r="H268">
        <f t="shared" si="26"/>
        <v>23.571428571428573</v>
      </c>
      <c r="I268">
        <f t="shared" si="27"/>
        <v>12.714285714285714</v>
      </c>
      <c r="J268">
        <f t="shared" si="28"/>
        <v>17.285714285714285</v>
      </c>
      <c r="K268">
        <f t="shared" si="29"/>
        <v>15.571428571428571</v>
      </c>
      <c r="L268">
        <f t="shared" si="30"/>
        <v>15.19047619047619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268"/>
  <sheetViews>
    <sheetView topLeftCell="D1" zoomScale="70" zoomScaleNormal="70" workbookViewId="0">
      <selection activeCell="R23" sqref="R23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 x14ac:dyDescent="0.35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 x14ac:dyDescent="0.35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 x14ac:dyDescent="0.35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 x14ac:dyDescent="0.35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 x14ac:dyDescent="0.35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 x14ac:dyDescent="0.35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 x14ac:dyDescent="0.35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 x14ac:dyDescent="0.35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 x14ac:dyDescent="0.35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 x14ac:dyDescent="0.35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 x14ac:dyDescent="0.35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 x14ac:dyDescent="0.35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 x14ac:dyDescent="0.35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 x14ac:dyDescent="0.35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 x14ac:dyDescent="0.35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 x14ac:dyDescent="0.35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 x14ac:dyDescent="0.35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 x14ac:dyDescent="0.35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 x14ac:dyDescent="0.35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 x14ac:dyDescent="0.35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 x14ac:dyDescent="0.35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 x14ac:dyDescent="0.35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 x14ac:dyDescent="0.35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 x14ac:dyDescent="0.35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328.66666666666663</v>
      </c>
    </row>
    <row r="27" spans="1:14" x14ac:dyDescent="0.35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 x14ac:dyDescent="0.35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 x14ac:dyDescent="0.35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 x14ac:dyDescent="0.35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 x14ac:dyDescent="0.35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 x14ac:dyDescent="0.35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 x14ac:dyDescent="0.35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 x14ac:dyDescent="0.35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 x14ac:dyDescent="0.35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 x14ac:dyDescent="0.35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 x14ac:dyDescent="0.35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 x14ac:dyDescent="0.35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 x14ac:dyDescent="0.35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 x14ac:dyDescent="0.35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 x14ac:dyDescent="0.35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 x14ac:dyDescent="0.35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 x14ac:dyDescent="0.35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 x14ac:dyDescent="0.35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 x14ac:dyDescent="0.35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 x14ac:dyDescent="0.35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 x14ac:dyDescent="0.35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 x14ac:dyDescent="0.35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 x14ac:dyDescent="0.35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 x14ac:dyDescent="0.35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 x14ac:dyDescent="0.35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 x14ac:dyDescent="0.35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 x14ac:dyDescent="0.35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 x14ac:dyDescent="0.35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 x14ac:dyDescent="0.35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 x14ac:dyDescent="0.35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 x14ac:dyDescent="0.35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 x14ac:dyDescent="0.35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 x14ac:dyDescent="0.35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 x14ac:dyDescent="0.35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 x14ac:dyDescent="0.35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 x14ac:dyDescent="0.35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 x14ac:dyDescent="0.35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 x14ac:dyDescent="0.35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 x14ac:dyDescent="0.35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 x14ac:dyDescent="0.35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 x14ac:dyDescent="0.35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 x14ac:dyDescent="0.35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 x14ac:dyDescent="0.35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 x14ac:dyDescent="0.35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 x14ac:dyDescent="0.35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 x14ac:dyDescent="0.35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 x14ac:dyDescent="0.35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 x14ac:dyDescent="0.35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 x14ac:dyDescent="0.35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 x14ac:dyDescent="0.35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 x14ac:dyDescent="0.35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 x14ac:dyDescent="0.35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 x14ac:dyDescent="0.35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 x14ac:dyDescent="0.35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 x14ac:dyDescent="0.35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 x14ac:dyDescent="0.35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 x14ac:dyDescent="0.35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 x14ac:dyDescent="0.35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 x14ac:dyDescent="0.35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 x14ac:dyDescent="0.35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 x14ac:dyDescent="0.35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 x14ac:dyDescent="0.35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 x14ac:dyDescent="0.35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 x14ac:dyDescent="0.35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 x14ac:dyDescent="0.35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 x14ac:dyDescent="0.35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 x14ac:dyDescent="0.35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 x14ac:dyDescent="0.35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 x14ac:dyDescent="0.35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 x14ac:dyDescent="0.35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 x14ac:dyDescent="0.35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 x14ac:dyDescent="0.35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 x14ac:dyDescent="0.35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 x14ac:dyDescent="0.35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 x14ac:dyDescent="0.35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 x14ac:dyDescent="0.35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 x14ac:dyDescent="0.35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 x14ac:dyDescent="0.35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 x14ac:dyDescent="0.35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 x14ac:dyDescent="0.35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 x14ac:dyDescent="0.35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 x14ac:dyDescent="0.35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 x14ac:dyDescent="0.35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 x14ac:dyDescent="0.35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 x14ac:dyDescent="0.35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 x14ac:dyDescent="0.35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 x14ac:dyDescent="0.35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 x14ac:dyDescent="0.35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 x14ac:dyDescent="0.35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 x14ac:dyDescent="0.35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 x14ac:dyDescent="0.35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 x14ac:dyDescent="0.35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 x14ac:dyDescent="0.35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 x14ac:dyDescent="0.35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 x14ac:dyDescent="0.35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 x14ac:dyDescent="0.35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 x14ac:dyDescent="0.35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 x14ac:dyDescent="0.35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 x14ac:dyDescent="0.35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 x14ac:dyDescent="0.35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 x14ac:dyDescent="0.35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 x14ac:dyDescent="0.35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 x14ac:dyDescent="0.35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 x14ac:dyDescent="0.35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 x14ac:dyDescent="0.35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 x14ac:dyDescent="0.35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 x14ac:dyDescent="0.35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 x14ac:dyDescent="0.35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 x14ac:dyDescent="0.35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 x14ac:dyDescent="0.35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 x14ac:dyDescent="0.35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 x14ac:dyDescent="0.35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 x14ac:dyDescent="0.35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 x14ac:dyDescent="0.35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 x14ac:dyDescent="0.35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 x14ac:dyDescent="0.35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 x14ac:dyDescent="0.35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 x14ac:dyDescent="0.35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 x14ac:dyDescent="0.35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 x14ac:dyDescent="0.35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 x14ac:dyDescent="0.35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 x14ac:dyDescent="0.35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 x14ac:dyDescent="0.35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 x14ac:dyDescent="0.35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 x14ac:dyDescent="0.35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 x14ac:dyDescent="0.35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 x14ac:dyDescent="0.35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 x14ac:dyDescent="0.35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 x14ac:dyDescent="0.35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 x14ac:dyDescent="0.35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 x14ac:dyDescent="0.35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 x14ac:dyDescent="0.35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 x14ac:dyDescent="0.35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 x14ac:dyDescent="0.35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 x14ac:dyDescent="0.35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 x14ac:dyDescent="0.35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 x14ac:dyDescent="0.35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 x14ac:dyDescent="0.35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 x14ac:dyDescent="0.35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 x14ac:dyDescent="0.35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 x14ac:dyDescent="0.35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 x14ac:dyDescent="0.35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 x14ac:dyDescent="0.35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 x14ac:dyDescent="0.35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 x14ac:dyDescent="0.35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 x14ac:dyDescent="0.35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 x14ac:dyDescent="0.35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 x14ac:dyDescent="0.35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 x14ac:dyDescent="0.35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 x14ac:dyDescent="0.35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 x14ac:dyDescent="0.35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 x14ac:dyDescent="0.35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 x14ac:dyDescent="0.35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 x14ac:dyDescent="0.35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 x14ac:dyDescent="0.35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 x14ac:dyDescent="0.35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 x14ac:dyDescent="0.35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 x14ac:dyDescent="0.35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 x14ac:dyDescent="0.35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 x14ac:dyDescent="0.35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 x14ac:dyDescent="0.35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 x14ac:dyDescent="0.35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 x14ac:dyDescent="0.35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 x14ac:dyDescent="0.35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 x14ac:dyDescent="0.35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 x14ac:dyDescent="0.35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 x14ac:dyDescent="0.35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 x14ac:dyDescent="0.35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 x14ac:dyDescent="0.35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 x14ac:dyDescent="0.35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 x14ac:dyDescent="0.35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 x14ac:dyDescent="0.35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 x14ac:dyDescent="0.35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 x14ac:dyDescent="0.35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 x14ac:dyDescent="0.35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 x14ac:dyDescent="0.35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 x14ac:dyDescent="0.35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 x14ac:dyDescent="0.35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 x14ac:dyDescent="0.35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 x14ac:dyDescent="0.35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 x14ac:dyDescent="0.35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 x14ac:dyDescent="0.35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 x14ac:dyDescent="0.35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 x14ac:dyDescent="0.35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 x14ac:dyDescent="0.35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 x14ac:dyDescent="0.35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 x14ac:dyDescent="0.35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 x14ac:dyDescent="0.35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 x14ac:dyDescent="0.35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 x14ac:dyDescent="0.35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 x14ac:dyDescent="0.35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 x14ac:dyDescent="0.35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 x14ac:dyDescent="0.35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 x14ac:dyDescent="0.35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 x14ac:dyDescent="0.35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 x14ac:dyDescent="0.35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 x14ac:dyDescent="0.35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 x14ac:dyDescent="0.35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 x14ac:dyDescent="0.35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 x14ac:dyDescent="0.35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 x14ac:dyDescent="0.35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 x14ac:dyDescent="0.35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 x14ac:dyDescent="0.35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 x14ac:dyDescent="0.35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 x14ac:dyDescent="0.35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 x14ac:dyDescent="0.35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 x14ac:dyDescent="0.35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49" si="21">AVERAGEIF(B227:B233, "&gt;0")</f>
        <v>22</v>
      </c>
      <c r="I233">
        <f t="shared" ref="I233:I249" si="22">AVERAGEIF(C227:C233, "&gt;0")</f>
        <v>17.428571428571427</v>
      </c>
      <c r="J233">
        <f t="shared" ref="J233:J249" si="23">AVERAGEIF(D227:D233, "&gt;0")</f>
        <v>16</v>
      </c>
      <c r="K233">
        <f t="shared" ref="K233:K249" si="24">AVERAGEIF(E227:E233, "&gt;0")</f>
        <v>16.428571428571427</v>
      </c>
      <c r="L233">
        <f t="shared" ref="L233:L249" si="25">AVERAGE(F227:F233)</f>
        <v>16.61904761904762</v>
      </c>
    </row>
    <row r="234" spans="1:12" x14ac:dyDescent="0.35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 x14ac:dyDescent="0.35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 x14ac:dyDescent="0.35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 x14ac:dyDescent="0.35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 x14ac:dyDescent="0.35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 x14ac:dyDescent="0.35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 x14ac:dyDescent="0.35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 x14ac:dyDescent="0.35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 x14ac:dyDescent="0.35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 x14ac:dyDescent="0.35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 x14ac:dyDescent="0.35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 x14ac:dyDescent="0.35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 x14ac:dyDescent="0.35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 x14ac:dyDescent="0.35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 x14ac:dyDescent="0.35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 x14ac:dyDescent="0.35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 x14ac:dyDescent="0.35">
      <c r="A250" t="s">
        <v>7</v>
      </c>
      <c r="B250">
        <v>31</v>
      </c>
      <c r="C250">
        <v>15</v>
      </c>
      <c r="D250">
        <v>13</v>
      </c>
      <c r="E250">
        <v>17</v>
      </c>
      <c r="F250">
        <f>AVERAGEIF(ErzurumTablo[[#This Row],[Vefat2019]:[Vefat2017]], "&gt;0")</f>
        <v>15</v>
      </c>
      <c r="G250">
        <f>IF(AND(ErzurumTablo[[#This Row],[Vefat2020]]&gt;-1,ErzurumTablo[[#This Row],[Referans]]&gt;-1), ErzurumTablo[[#This Row],[Vefat2020]]-ErzurumTablo[[#This Row],[Referans]], 0)</f>
        <v>16</v>
      </c>
      <c r="H250">
        <f t="shared" ref="H250:H268" si="26">AVERAGEIF(B244:B250, "&gt;0")</f>
        <v>26.833333333333332</v>
      </c>
      <c r="I250">
        <f t="shared" ref="I250:I268" si="27">AVERAGEIF(C244:C250, "&gt;0")</f>
        <v>12.571428571428571</v>
      </c>
      <c r="J250">
        <f t="shared" ref="J250:J268" si="28">AVERAGEIF(D244:D250, "&gt;0")</f>
        <v>14</v>
      </c>
      <c r="K250">
        <f t="shared" ref="K250:K268" si="29">AVERAGEIF(E244:E250, "&gt;0")</f>
        <v>13.714285714285714</v>
      </c>
      <c r="L250">
        <f t="shared" ref="L250:L268" si="30">AVERAGE(F244:F250)</f>
        <v>13.428571428571429</v>
      </c>
    </row>
    <row r="251" spans="1:12" x14ac:dyDescent="0.35">
      <c r="A251" t="s">
        <v>6</v>
      </c>
      <c r="B251">
        <v>33</v>
      </c>
      <c r="C251">
        <v>13</v>
      </c>
      <c r="D251">
        <v>22</v>
      </c>
      <c r="E251">
        <v>18</v>
      </c>
      <c r="F251">
        <f>AVERAGEIF(ErzurumTablo[[#This Row],[Vefat2019]:[Vefat2017]], "&gt;0")</f>
        <v>17.666666666666668</v>
      </c>
      <c r="G251">
        <f>IF(AND(ErzurumTablo[[#This Row],[Vefat2020]]&gt;-1,ErzurumTablo[[#This Row],[Referans]]&gt;-1), ErzurumTablo[[#This Row],[Vefat2020]]-ErzurumTablo[[#This Row],[Referans]], 0)</f>
        <v>15.333333333333332</v>
      </c>
      <c r="H251">
        <f t="shared" si="26"/>
        <v>28.166666666666668</v>
      </c>
      <c r="I251">
        <f t="shared" si="27"/>
        <v>13.428571428571429</v>
      </c>
      <c r="J251">
        <f t="shared" si="28"/>
        <v>14.714285714285714</v>
      </c>
      <c r="K251">
        <f t="shared" si="29"/>
        <v>14.714285714285714</v>
      </c>
      <c r="L251">
        <f t="shared" si="30"/>
        <v>14.285714285714288</v>
      </c>
    </row>
    <row r="252" spans="1:12" x14ac:dyDescent="0.35">
      <c r="A252" t="s">
        <v>5</v>
      </c>
      <c r="B252">
        <v>26</v>
      </c>
      <c r="C252">
        <v>10</v>
      </c>
      <c r="D252">
        <v>8</v>
      </c>
      <c r="E252">
        <v>15</v>
      </c>
      <c r="F252">
        <f>AVERAGEIF(ErzurumTablo[[#This Row],[Vefat2019]:[Vefat2017]], "&gt;0")</f>
        <v>11</v>
      </c>
      <c r="G252">
        <f>IF(AND(ErzurumTablo[[#This Row],[Vefat2020]]&gt;-1,ErzurumTablo[[#This Row],[Referans]]&gt;-1), ErzurumTablo[[#This Row],[Vefat2020]]-ErzurumTablo[[#This Row],[Referans]], 0)</f>
        <v>15</v>
      </c>
      <c r="H252">
        <f t="shared" si="26"/>
        <v>27.833333333333332</v>
      </c>
      <c r="I252">
        <f t="shared" si="27"/>
        <v>13.142857142857142</v>
      </c>
      <c r="J252">
        <f t="shared" si="28"/>
        <v>13.571428571428571</v>
      </c>
      <c r="K252">
        <f t="shared" si="29"/>
        <v>16.142857142857142</v>
      </c>
      <c r="L252">
        <f t="shared" si="30"/>
        <v>14.285714285714288</v>
      </c>
    </row>
    <row r="253" spans="1:12" x14ac:dyDescent="0.35">
      <c r="A253" t="s">
        <v>4</v>
      </c>
      <c r="B253">
        <v>22</v>
      </c>
      <c r="C253">
        <v>18</v>
      </c>
      <c r="D253">
        <v>11</v>
      </c>
      <c r="E253">
        <v>16</v>
      </c>
      <c r="F253">
        <f>AVERAGEIF(ErzurumTablo[[#This Row],[Vefat2019]:[Vefat2017]], "&gt;0")</f>
        <v>15</v>
      </c>
      <c r="G253">
        <f>IF(AND(ErzurumTablo[[#This Row],[Vefat2020]]&gt;-1,ErzurumTablo[[#This Row],[Referans]]&gt;-1), ErzurumTablo[[#This Row],[Vefat2020]]-ErzurumTablo[[#This Row],[Referans]], 0)</f>
        <v>7</v>
      </c>
      <c r="H253">
        <f t="shared" si="26"/>
        <v>25.666666666666668</v>
      </c>
      <c r="I253">
        <f t="shared" si="27"/>
        <v>12.428571428571429</v>
      </c>
      <c r="J253">
        <f t="shared" si="28"/>
        <v>13.714285714285714</v>
      </c>
      <c r="K253">
        <f t="shared" si="29"/>
        <v>16.285714285714285</v>
      </c>
      <c r="L253">
        <f t="shared" si="30"/>
        <v>14.142857142857142</v>
      </c>
    </row>
    <row r="254" spans="1:12" x14ac:dyDescent="0.35">
      <c r="A254" t="s">
        <v>3</v>
      </c>
      <c r="B254">
        <v>23</v>
      </c>
      <c r="C254">
        <v>9</v>
      </c>
      <c r="D254">
        <v>12</v>
      </c>
      <c r="E254">
        <v>13</v>
      </c>
      <c r="F254">
        <f>AVERAGEIF(ErzurumTablo[[#This Row],[Vefat2019]:[Vefat2017]], "&gt;0")</f>
        <v>11.333333333333334</v>
      </c>
      <c r="G254">
        <f>IF(AND(ErzurumTablo[[#This Row],[Vefat2020]]&gt;-1,ErzurumTablo[[#This Row],[Referans]]&gt;-1), ErzurumTablo[[#This Row],[Vefat2020]]-ErzurumTablo[[#This Row],[Referans]], 0)</f>
        <v>11.666666666666666</v>
      </c>
      <c r="H254">
        <f t="shared" si="26"/>
        <v>25.285714285714285</v>
      </c>
      <c r="I254">
        <f t="shared" si="27"/>
        <v>11.857142857142858</v>
      </c>
      <c r="J254">
        <f t="shared" si="28"/>
        <v>13.571428571428571</v>
      </c>
      <c r="K254">
        <f t="shared" si="29"/>
        <v>15.857142857142858</v>
      </c>
      <c r="L254">
        <f t="shared" si="30"/>
        <v>13.761904761904761</v>
      </c>
    </row>
    <row r="255" spans="1:12" x14ac:dyDescent="0.35">
      <c r="A255" t="s">
        <v>2</v>
      </c>
      <c r="B255">
        <v>27</v>
      </c>
      <c r="C255">
        <v>10</v>
      </c>
      <c r="D255">
        <v>13</v>
      </c>
      <c r="E255">
        <v>6</v>
      </c>
      <c r="F255">
        <f>AVERAGEIF(ErzurumTablo[[#This Row],[Vefat2019]:[Vefat2017]], "&gt;0")</f>
        <v>9.6666666666666661</v>
      </c>
      <c r="G255">
        <f>IF(AND(ErzurumTablo[[#This Row],[Vefat2020]]&gt;-1,ErzurumTablo[[#This Row],[Referans]]&gt;-1), ErzurumTablo[[#This Row],[Vefat2020]]-ErzurumTablo[[#This Row],[Referans]], 0)</f>
        <v>17.333333333333336</v>
      </c>
      <c r="H255">
        <f t="shared" si="26"/>
        <v>26.285714285714285</v>
      </c>
      <c r="I255">
        <f t="shared" si="27"/>
        <v>11.857142857142858</v>
      </c>
      <c r="J255">
        <f t="shared" si="28"/>
        <v>13.142857142857142</v>
      </c>
      <c r="K255">
        <f t="shared" si="29"/>
        <v>15.571428571428571</v>
      </c>
      <c r="L255">
        <f t="shared" si="30"/>
        <v>13.523809523809524</v>
      </c>
    </row>
    <row r="256" spans="1:12" x14ac:dyDescent="0.35">
      <c r="A256" t="s">
        <v>1</v>
      </c>
      <c r="B256">
        <v>14</v>
      </c>
      <c r="C256">
        <v>9</v>
      </c>
      <c r="D256">
        <v>5</v>
      </c>
      <c r="E256">
        <v>13</v>
      </c>
      <c r="F256">
        <f>AVERAGEIF(ErzurumTablo[[#This Row],[Vefat2019]:[Vefat2017]], "&gt;0")</f>
        <v>9</v>
      </c>
      <c r="G256">
        <f>IF(AND(ErzurumTablo[[#This Row],[Vefat2020]]&gt;-1,ErzurumTablo[[#This Row],[Referans]]&gt;-1), ErzurumTablo[[#This Row],[Vefat2020]]-ErzurumTablo[[#This Row],[Referans]], 0)</f>
        <v>5</v>
      </c>
      <c r="H256">
        <f t="shared" si="26"/>
        <v>25.142857142857142</v>
      </c>
      <c r="I256">
        <f t="shared" si="27"/>
        <v>12</v>
      </c>
      <c r="J256">
        <f t="shared" si="28"/>
        <v>12</v>
      </c>
      <c r="K256">
        <f t="shared" si="29"/>
        <v>14</v>
      </c>
      <c r="L256">
        <f t="shared" si="30"/>
        <v>12.666666666666668</v>
      </c>
    </row>
    <row r="257" spans="1:12" x14ac:dyDescent="0.35">
      <c r="A257" t="s">
        <v>0</v>
      </c>
      <c r="B257">
        <v>25</v>
      </c>
      <c r="C257">
        <v>17</v>
      </c>
      <c r="D257">
        <v>12</v>
      </c>
      <c r="E257">
        <v>24</v>
      </c>
      <c r="F257">
        <f>AVERAGEIF(ErzurumTablo[[#This Row],[Vefat2019]:[Vefat2017]], "&gt;0")</f>
        <v>17.666666666666668</v>
      </c>
      <c r="G257">
        <f>IF(AND(ErzurumTablo[[#This Row],[Vefat2020]]&gt;-1,ErzurumTablo[[#This Row],[Referans]]&gt;-1), ErzurumTablo[[#This Row],[Vefat2020]]-ErzurumTablo[[#This Row],[Referans]], 0)</f>
        <v>7.3333333333333321</v>
      </c>
      <c r="H257">
        <f t="shared" si="26"/>
        <v>24.285714285714285</v>
      </c>
      <c r="I257">
        <f t="shared" si="27"/>
        <v>12.285714285714286</v>
      </c>
      <c r="J257">
        <f t="shared" si="28"/>
        <v>11.857142857142858</v>
      </c>
      <c r="K257">
        <f t="shared" si="29"/>
        <v>15</v>
      </c>
      <c r="L257">
        <f t="shared" si="30"/>
        <v>13.047619047619049</v>
      </c>
    </row>
    <row r="258" spans="1:12" x14ac:dyDescent="0.35">
      <c r="A258" t="s">
        <v>274</v>
      </c>
      <c r="B258">
        <v>34</v>
      </c>
      <c r="C258">
        <v>11</v>
      </c>
      <c r="D258">
        <v>10</v>
      </c>
      <c r="E258">
        <v>19</v>
      </c>
      <c r="F258">
        <f>AVERAGEIF(ErzurumTablo[[#This Row],[Vefat2019]:[Vefat2017]], "&gt;0")</f>
        <v>13.333333333333334</v>
      </c>
      <c r="G258">
        <f>IF(AND(ErzurumTablo[[#This Row],[Vefat2020]]&gt;-1,ErzurumTablo[[#This Row],[Referans]]&gt;-1), ErzurumTablo[[#This Row],[Vefat2020]]-ErzurumTablo[[#This Row],[Referans]], 0)</f>
        <v>20.666666666666664</v>
      </c>
      <c r="H258">
        <f t="shared" si="26"/>
        <v>24.428571428571427</v>
      </c>
      <c r="I258">
        <f t="shared" si="27"/>
        <v>12</v>
      </c>
      <c r="J258">
        <f t="shared" si="28"/>
        <v>10.142857142857142</v>
      </c>
      <c r="K258">
        <f t="shared" si="29"/>
        <v>15.142857142857142</v>
      </c>
      <c r="L258">
        <f t="shared" si="30"/>
        <v>12.428571428571429</v>
      </c>
    </row>
    <row r="259" spans="1:12" x14ac:dyDescent="0.35">
      <c r="A259" t="s">
        <v>275</v>
      </c>
      <c r="B259">
        <v>-1</v>
      </c>
      <c r="C259">
        <v>13</v>
      </c>
      <c r="D259">
        <v>8</v>
      </c>
      <c r="E259">
        <v>12</v>
      </c>
      <c r="F259">
        <f>AVERAGEIF(ErzurumTablo[[#This Row],[Vefat2019]:[Vefat2017]], "&gt;0")</f>
        <v>11</v>
      </c>
      <c r="G259">
        <f>IF(AND(ErzurumTablo[[#This Row],[Vefat2020]]&gt;-1,ErzurumTablo[[#This Row],[Referans]]&gt;-1), ErzurumTablo[[#This Row],[Vefat2020]]-ErzurumTablo[[#This Row],[Referans]], 0)</f>
        <v>0</v>
      </c>
      <c r="H259">
        <f t="shared" si="26"/>
        <v>24.166666666666668</v>
      </c>
      <c r="I259">
        <f t="shared" si="27"/>
        <v>12.428571428571429</v>
      </c>
      <c r="J259">
        <f t="shared" si="28"/>
        <v>10.142857142857142</v>
      </c>
      <c r="K259">
        <f t="shared" si="29"/>
        <v>14.714285714285714</v>
      </c>
      <c r="L259">
        <f t="shared" si="30"/>
        <v>12.428571428571429</v>
      </c>
    </row>
    <row r="260" spans="1:12" x14ac:dyDescent="0.35">
      <c r="A260" t="s">
        <v>276</v>
      </c>
      <c r="B260">
        <v>23</v>
      </c>
      <c r="C260">
        <v>9</v>
      </c>
      <c r="D260">
        <v>10</v>
      </c>
      <c r="E260">
        <v>16</v>
      </c>
      <c r="F260">
        <f>AVERAGEIF(ErzurumTablo[[#This Row],[Vefat2019]:[Vefat2017]], "&gt;0")</f>
        <v>11.666666666666666</v>
      </c>
      <c r="G260">
        <f>IF(AND(ErzurumTablo[[#This Row],[Vefat2020]]&gt;-1,ErzurumTablo[[#This Row],[Referans]]&gt;-1), ErzurumTablo[[#This Row],[Vefat2020]]-ErzurumTablo[[#This Row],[Referans]], 0)</f>
        <v>11.333333333333334</v>
      </c>
      <c r="H260">
        <f t="shared" si="26"/>
        <v>24.333333333333332</v>
      </c>
      <c r="I260">
        <f t="shared" si="27"/>
        <v>11.142857142857142</v>
      </c>
      <c r="J260">
        <f t="shared" si="28"/>
        <v>10</v>
      </c>
      <c r="K260">
        <f t="shared" si="29"/>
        <v>14.714285714285714</v>
      </c>
      <c r="L260">
        <f t="shared" si="30"/>
        <v>11.952380952380953</v>
      </c>
    </row>
    <row r="261" spans="1:12" x14ac:dyDescent="0.35">
      <c r="A261" t="s">
        <v>277</v>
      </c>
      <c r="B261">
        <v>19</v>
      </c>
      <c r="C261">
        <v>13</v>
      </c>
      <c r="D261">
        <v>19</v>
      </c>
      <c r="E261">
        <v>13</v>
      </c>
      <c r="F261">
        <f>AVERAGEIF(ErzurumTablo[[#This Row],[Vefat2019]:[Vefat2017]], "&gt;0")</f>
        <v>15</v>
      </c>
      <c r="G261">
        <f>IF(AND(ErzurumTablo[[#This Row],[Vefat2020]]&gt;-1,ErzurumTablo[[#This Row],[Referans]]&gt;-1), ErzurumTablo[[#This Row],[Vefat2020]]-ErzurumTablo[[#This Row],[Referans]], 0)</f>
        <v>4</v>
      </c>
      <c r="H261">
        <f t="shared" si="26"/>
        <v>23.666666666666668</v>
      </c>
      <c r="I261">
        <f t="shared" si="27"/>
        <v>11.714285714285714</v>
      </c>
      <c r="J261">
        <f t="shared" si="28"/>
        <v>11</v>
      </c>
      <c r="K261">
        <f t="shared" si="29"/>
        <v>14.714285714285714</v>
      </c>
      <c r="L261">
        <f t="shared" si="30"/>
        <v>12.476190476190476</v>
      </c>
    </row>
    <row r="262" spans="1:12" x14ac:dyDescent="0.35">
      <c r="A262" t="s">
        <v>278</v>
      </c>
      <c r="B262">
        <v>16</v>
      </c>
      <c r="C262">
        <v>10</v>
      </c>
      <c r="D262">
        <v>11</v>
      </c>
      <c r="E262">
        <v>25</v>
      </c>
      <c r="F262">
        <f>AVERAGEIF(ErzurumTablo[[#This Row],[Vefat2019]:[Vefat2017]], "&gt;0")</f>
        <v>15.333333333333334</v>
      </c>
      <c r="G262">
        <f>IF(AND(ErzurumTablo[[#This Row],[Vefat2020]]&gt;-1,ErzurumTablo[[#This Row],[Referans]]&gt;-1), ErzurumTablo[[#This Row],[Vefat2020]]-ErzurumTablo[[#This Row],[Referans]], 0)</f>
        <v>0.66666666666666607</v>
      </c>
      <c r="H262">
        <f t="shared" si="26"/>
        <v>21.833333333333332</v>
      </c>
      <c r="I262">
        <f t="shared" si="27"/>
        <v>11.714285714285714</v>
      </c>
      <c r="J262">
        <f t="shared" si="28"/>
        <v>10.714285714285714</v>
      </c>
      <c r="K262">
        <f t="shared" si="29"/>
        <v>17.428571428571427</v>
      </c>
      <c r="L262">
        <f t="shared" si="30"/>
        <v>13.285714285714283</v>
      </c>
    </row>
    <row r="263" spans="1:12" x14ac:dyDescent="0.35">
      <c r="A263" t="s">
        <v>279</v>
      </c>
      <c r="B263">
        <v>24</v>
      </c>
      <c r="C263">
        <v>6</v>
      </c>
      <c r="D263">
        <v>18</v>
      </c>
      <c r="E263">
        <v>13</v>
      </c>
      <c r="F263">
        <f>AVERAGEIF(ErzurumTablo[[#This Row],[Vefat2019]:[Vefat2017]], "&gt;0")</f>
        <v>12.333333333333334</v>
      </c>
      <c r="G263">
        <f>IF(AND(ErzurumTablo[[#This Row],[Vefat2020]]&gt;-1,ErzurumTablo[[#This Row],[Referans]]&gt;-1), ErzurumTablo[[#This Row],[Vefat2020]]-ErzurumTablo[[#This Row],[Referans]], 0)</f>
        <v>11.666666666666666</v>
      </c>
      <c r="H263">
        <f t="shared" si="26"/>
        <v>23.5</v>
      </c>
      <c r="I263">
        <f t="shared" si="27"/>
        <v>11.285714285714286</v>
      </c>
      <c r="J263">
        <f t="shared" si="28"/>
        <v>12.571428571428571</v>
      </c>
      <c r="K263">
        <f t="shared" si="29"/>
        <v>17.428571428571427</v>
      </c>
      <c r="L263">
        <f t="shared" si="30"/>
        <v>13.761904761904759</v>
      </c>
    </row>
    <row r="264" spans="1:12" x14ac:dyDescent="0.35">
      <c r="A264" t="s">
        <v>280</v>
      </c>
      <c r="B264">
        <v>22</v>
      </c>
      <c r="C264">
        <v>12</v>
      </c>
      <c r="D264">
        <v>15</v>
      </c>
      <c r="E264">
        <v>10</v>
      </c>
      <c r="F264">
        <f>AVERAGEIF(ErzurumTablo[[#This Row],[Vefat2019]:[Vefat2017]], "&gt;0")</f>
        <v>12.333333333333334</v>
      </c>
      <c r="G264">
        <f>IF(AND(ErzurumTablo[[#This Row],[Vefat2020]]&gt;-1,ErzurumTablo[[#This Row],[Referans]]&gt;-1), ErzurumTablo[[#This Row],[Vefat2020]]-ErzurumTablo[[#This Row],[Referans]], 0)</f>
        <v>9.6666666666666661</v>
      </c>
      <c r="H264">
        <f t="shared" si="26"/>
        <v>23</v>
      </c>
      <c r="I264">
        <f t="shared" si="27"/>
        <v>10.571428571428571</v>
      </c>
      <c r="J264">
        <f t="shared" si="28"/>
        <v>13</v>
      </c>
      <c r="K264">
        <f t="shared" si="29"/>
        <v>15.428571428571429</v>
      </c>
      <c r="L264">
        <f t="shared" si="30"/>
        <v>12.999999999999998</v>
      </c>
    </row>
    <row r="265" spans="1:12" x14ac:dyDescent="0.35">
      <c r="A265" t="s">
        <v>281</v>
      </c>
      <c r="B265">
        <v>25</v>
      </c>
      <c r="C265">
        <v>13</v>
      </c>
      <c r="D265">
        <v>15</v>
      </c>
      <c r="E265">
        <v>10</v>
      </c>
      <c r="F265">
        <f>AVERAGEIF(ErzurumTablo[[#This Row],[Vefat2019]:[Vefat2017]], "&gt;0")</f>
        <v>12.666666666666666</v>
      </c>
      <c r="G265">
        <f>IF(AND(ErzurumTablo[[#This Row],[Vefat2020]]&gt;-1,ErzurumTablo[[#This Row],[Referans]]&gt;-1), ErzurumTablo[[#This Row],[Vefat2020]]-ErzurumTablo[[#This Row],[Referans]], 0)</f>
        <v>12.333333333333334</v>
      </c>
      <c r="H265">
        <f t="shared" si="26"/>
        <v>21.5</v>
      </c>
      <c r="I265">
        <f t="shared" si="27"/>
        <v>10.857142857142858</v>
      </c>
      <c r="J265">
        <f t="shared" si="28"/>
        <v>13.714285714285714</v>
      </c>
      <c r="K265">
        <f t="shared" si="29"/>
        <v>14.142857142857142</v>
      </c>
      <c r="L265">
        <f t="shared" si="30"/>
        <v>12.904761904761903</v>
      </c>
    </row>
    <row r="266" spans="1:12" x14ac:dyDescent="0.35">
      <c r="A266" t="s">
        <v>282</v>
      </c>
      <c r="B266">
        <v>17</v>
      </c>
      <c r="C266">
        <v>4</v>
      </c>
      <c r="D266">
        <v>15</v>
      </c>
      <c r="E266">
        <v>19</v>
      </c>
      <c r="F266">
        <f>AVERAGEIF(ErzurumTablo[[#This Row],[Vefat2019]:[Vefat2017]], "&gt;0")</f>
        <v>12.666666666666666</v>
      </c>
      <c r="G266">
        <f>IF(AND(ErzurumTablo[[#This Row],[Vefat2020]]&gt;-1,ErzurumTablo[[#This Row],[Referans]]&gt;-1), ErzurumTablo[[#This Row],[Vefat2020]]-ErzurumTablo[[#This Row],[Referans]], 0)</f>
        <v>4.3333333333333339</v>
      </c>
      <c r="H266">
        <f t="shared" si="26"/>
        <v>20.857142857142858</v>
      </c>
      <c r="I266">
        <f t="shared" si="27"/>
        <v>9.5714285714285712</v>
      </c>
      <c r="J266">
        <f t="shared" si="28"/>
        <v>14.714285714285714</v>
      </c>
      <c r="K266">
        <f t="shared" si="29"/>
        <v>15.142857142857142</v>
      </c>
      <c r="L266">
        <f t="shared" si="30"/>
        <v>13.142857142857144</v>
      </c>
    </row>
    <row r="267" spans="1:12" x14ac:dyDescent="0.35">
      <c r="A267" t="s">
        <v>283</v>
      </c>
      <c r="B267">
        <v>11</v>
      </c>
      <c r="C267">
        <v>12</v>
      </c>
      <c r="D267">
        <v>12</v>
      </c>
      <c r="E267">
        <v>10</v>
      </c>
      <c r="F267">
        <f>AVERAGEIF(ErzurumTablo[[#This Row],[Vefat2019]:[Vefat2017]], "&gt;0")</f>
        <v>11.333333333333334</v>
      </c>
      <c r="G267">
        <f>IF(AND(ErzurumTablo[[#This Row],[Vefat2020]]&gt;-1,ErzurumTablo[[#This Row],[Referans]]&gt;-1), ErzurumTablo[[#This Row],[Vefat2020]]-ErzurumTablo[[#This Row],[Referans]], 0)</f>
        <v>-0.33333333333333393</v>
      </c>
      <c r="H267">
        <f t="shared" si="26"/>
        <v>19.142857142857142</v>
      </c>
      <c r="I267">
        <f t="shared" si="27"/>
        <v>10</v>
      </c>
      <c r="J267">
        <f t="shared" si="28"/>
        <v>15</v>
      </c>
      <c r="K267">
        <f t="shared" si="29"/>
        <v>14.285714285714286</v>
      </c>
      <c r="L267">
        <f t="shared" si="30"/>
        <v>13.095238095238097</v>
      </c>
    </row>
    <row r="268" spans="1:12" x14ac:dyDescent="0.35">
      <c r="A268" t="s">
        <v>284</v>
      </c>
      <c r="B268">
        <v>19</v>
      </c>
      <c r="C268">
        <v>7</v>
      </c>
      <c r="D268">
        <v>18</v>
      </c>
      <c r="E268">
        <v>3</v>
      </c>
      <c r="F268">
        <f>AVERAGEIF(ErzurumTablo[[#This Row],[Vefat2019]:[Vefat2017]], "&gt;0")</f>
        <v>9.3333333333333339</v>
      </c>
      <c r="G268">
        <f>IF(AND(ErzurumTablo[[#This Row],[Vefat2020]]&gt;-1,ErzurumTablo[[#This Row],[Referans]]&gt;-1), ErzurumTablo[[#This Row],[Vefat2020]]-ErzurumTablo[[#This Row],[Referans]], 0)</f>
        <v>9.6666666666666661</v>
      </c>
      <c r="H268">
        <f t="shared" si="26"/>
        <v>19.142857142857142</v>
      </c>
      <c r="I268">
        <f t="shared" si="27"/>
        <v>9.1428571428571423</v>
      </c>
      <c r="J268">
        <f t="shared" si="28"/>
        <v>14.857142857142858</v>
      </c>
      <c r="K268">
        <f t="shared" si="29"/>
        <v>12.857142857142858</v>
      </c>
      <c r="L268">
        <f t="shared" si="30"/>
        <v>12.285714285714283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268"/>
  <sheetViews>
    <sheetView topLeftCell="D1" zoomScale="70" zoomScaleNormal="70" workbookViewId="0">
      <selection activeCell="R24" sqref="R24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 x14ac:dyDescent="0.35">
      <c r="A3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 x14ac:dyDescent="0.35">
      <c r="A4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 x14ac:dyDescent="0.35">
      <c r="A5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 x14ac:dyDescent="0.35">
      <c r="A6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 x14ac:dyDescent="0.35">
      <c r="A7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 x14ac:dyDescent="0.35">
      <c r="A8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 x14ac:dyDescent="0.35">
      <c r="A9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 x14ac:dyDescent="0.35">
      <c r="A10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 x14ac:dyDescent="0.35">
      <c r="A11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 x14ac:dyDescent="0.35">
      <c r="A1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 x14ac:dyDescent="0.35">
      <c r="A13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 x14ac:dyDescent="0.35">
      <c r="A14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 x14ac:dyDescent="0.35">
      <c r="A15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 x14ac:dyDescent="0.35">
      <c r="A16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 x14ac:dyDescent="0.35">
      <c r="A17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 x14ac:dyDescent="0.35">
      <c r="A18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 x14ac:dyDescent="0.35">
      <c r="A19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 x14ac:dyDescent="0.35">
      <c r="A20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 x14ac:dyDescent="0.35">
      <c r="A21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 x14ac:dyDescent="0.35">
      <c r="A2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 x14ac:dyDescent="0.35">
      <c r="A23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 x14ac:dyDescent="0.35">
      <c r="A24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 x14ac:dyDescent="0.35">
      <c r="A25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 x14ac:dyDescent="0.35">
      <c r="A26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926.33333333333337</v>
      </c>
    </row>
    <row r="27" spans="1:14" x14ac:dyDescent="0.35">
      <c r="A27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 x14ac:dyDescent="0.35">
      <c r="A28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 x14ac:dyDescent="0.35">
      <c r="A29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 x14ac:dyDescent="0.35">
      <c r="A30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 x14ac:dyDescent="0.35">
      <c r="A31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 x14ac:dyDescent="0.35">
      <c r="A3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 x14ac:dyDescent="0.35">
      <c r="A33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 x14ac:dyDescent="0.35">
      <c r="A34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 x14ac:dyDescent="0.35">
      <c r="A35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 x14ac:dyDescent="0.35">
      <c r="A36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 x14ac:dyDescent="0.35">
      <c r="A37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 x14ac:dyDescent="0.35">
      <c r="A38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 x14ac:dyDescent="0.35">
      <c r="A39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 x14ac:dyDescent="0.35">
      <c r="A40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 x14ac:dyDescent="0.35">
      <c r="A41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 x14ac:dyDescent="0.35">
      <c r="A4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 x14ac:dyDescent="0.35">
      <c r="A43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 x14ac:dyDescent="0.35">
      <c r="A44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 x14ac:dyDescent="0.35">
      <c r="A45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 x14ac:dyDescent="0.35">
      <c r="A46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 x14ac:dyDescent="0.35">
      <c r="A47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 x14ac:dyDescent="0.35">
      <c r="A48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 x14ac:dyDescent="0.35">
      <c r="A49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 x14ac:dyDescent="0.35">
      <c r="A50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 x14ac:dyDescent="0.35">
      <c r="A51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 x14ac:dyDescent="0.35">
      <c r="A5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 x14ac:dyDescent="0.35">
      <c r="A53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 x14ac:dyDescent="0.35">
      <c r="A54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 x14ac:dyDescent="0.35">
      <c r="A55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 x14ac:dyDescent="0.35">
      <c r="A56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 x14ac:dyDescent="0.35">
      <c r="A57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 x14ac:dyDescent="0.35">
      <c r="A58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 x14ac:dyDescent="0.35">
      <c r="A59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 x14ac:dyDescent="0.35">
      <c r="A60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 x14ac:dyDescent="0.35">
      <c r="A61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 x14ac:dyDescent="0.35">
      <c r="A6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 x14ac:dyDescent="0.35">
      <c r="A63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 x14ac:dyDescent="0.35">
      <c r="A64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 x14ac:dyDescent="0.35">
      <c r="A65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 x14ac:dyDescent="0.35">
      <c r="A66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 x14ac:dyDescent="0.35">
      <c r="A67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 x14ac:dyDescent="0.35">
      <c r="A68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 x14ac:dyDescent="0.35">
      <c r="A69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 x14ac:dyDescent="0.35">
      <c r="A70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 x14ac:dyDescent="0.35">
      <c r="A71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 x14ac:dyDescent="0.35">
      <c r="A7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 x14ac:dyDescent="0.35">
      <c r="A73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 x14ac:dyDescent="0.35">
      <c r="A74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 x14ac:dyDescent="0.35">
      <c r="A75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 x14ac:dyDescent="0.35">
      <c r="A76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 x14ac:dyDescent="0.35">
      <c r="A77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 x14ac:dyDescent="0.35">
      <c r="A78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 x14ac:dyDescent="0.35">
      <c r="A79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 x14ac:dyDescent="0.35">
      <c r="A80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 x14ac:dyDescent="0.35">
      <c r="A81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 x14ac:dyDescent="0.35">
      <c r="A8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 x14ac:dyDescent="0.35">
      <c r="A83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 x14ac:dyDescent="0.35">
      <c r="A84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 x14ac:dyDescent="0.35">
      <c r="A85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 x14ac:dyDescent="0.35">
      <c r="A86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 x14ac:dyDescent="0.35">
      <c r="A87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 x14ac:dyDescent="0.35">
      <c r="A88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 x14ac:dyDescent="0.35">
      <c r="A89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 x14ac:dyDescent="0.35">
      <c r="A90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 x14ac:dyDescent="0.35">
      <c r="A91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 x14ac:dyDescent="0.35">
      <c r="A9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 x14ac:dyDescent="0.35">
      <c r="A93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 x14ac:dyDescent="0.35">
      <c r="A94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 x14ac:dyDescent="0.35">
      <c r="A95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 x14ac:dyDescent="0.35">
      <c r="A96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 x14ac:dyDescent="0.35">
      <c r="A97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 x14ac:dyDescent="0.35">
      <c r="A98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 x14ac:dyDescent="0.35">
      <c r="A99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 x14ac:dyDescent="0.35">
      <c r="A100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 x14ac:dyDescent="0.35">
      <c r="A101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 x14ac:dyDescent="0.35">
      <c r="A10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 x14ac:dyDescent="0.35">
      <c r="A103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 x14ac:dyDescent="0.35">
      <c r="A104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 x14ac:dyDescent="0.35">
      <c r="A105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 x14ac:dyDescent="0.35">
      <c r="A106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 x14ac:dyDescent="0.35">
      <c r="A107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 x14ac:dyDescent="0.35">
      <c r="A108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 x14ac:dyDescent="0.35">
      <c r="A109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 x14ac:dyDescent="0.35">
      <c r="A110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 x14ac:dyDescent="0.35">
      <c r="A111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 x14ac:dyDescent="0.35">
      <c r="A11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 x14ac:dyDescent="0.35">
      <c r="A113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 x14ac:dyDescent="0.35">
      <c r="A114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 x14ac:dyDescent="0.35">
      <c r="A115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 x14ac:dyDescent="0.35">
      <c r="A116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 x14ac:dyDescent="0.35">
      <c r="A117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 x14ac:dyDescent="0.35">
      <c r="A118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 x14ac:dyDescent="0.35">
      <c r="A119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 x14ac:dyDescent="0.35">
      <c r="A120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 x14ac:dyDescent="0.35">
      <c r="A121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 x14ac:dyDescent="0.35">
      <c r="A12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 x14ac:dyDescent="0.35">
      <c r="A123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 x14ac:dyDescent="0.35">
      <c r="A124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 x14ac:dyDescent="0.35">
      <c r="A125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 x14ac:dyDescent="0.35">
      <c r="A126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 x14ac:dyDescent="0.35">
      <c r="A127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 x14ac:dyDescent="0.35">
      <c r="A128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 x14ac:dyDescent="0.35">
      <c r="A129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 x14ac:dyDescent="0.35">
      <c r="A130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 x14ac:dyDescent="0.35">
      <c r="A131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 x14ac:dyDescent="0.35">
      <c r="A13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 x14ac:dyDescent="0.35">
      <c r="A133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 x14ac:dyDescent="0.35">
      <c r="A134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 x14ac:dyDescent="0.35">
      <c r="A135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 x14ac:dyDescent="0.35">
      <c r="A136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 x14ac:dyDescent="0.35">
      <c r="A137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 x14ac:dyDescent="0.35">
      <c r="A138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 x14ac:dyDescent="0.35">
      <c r="A139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 x14ac:dyDescent="0.35">
      <c r="A140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 x14ac:dyDescent="0.35">
      <c r="A141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 x14ac:dyDescent="0.35">
      <c r="A14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 x14ac:dyDescent="0.35">
      <c r="A143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 x14ac:dyDescent="0.35">
      <c r="A144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 x14ac:dyDescent="0.35">
      <c r="A145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 x14ac:dyDescent="0.35">
      <c r="A146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 x14ac:dyDescent="0.35">
      <c r="A147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 x14ac:dyDescent="0.35">
      <c r="A148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 x14ac:dyDescent="0.35">
      <c r="A149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 x14ac:dyDescent="0.35">
      <c r="A150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 x14ac:dyDescent="0.35">
      <c r="A151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 x14ac:dyDescent="0.35">
      <c r="A15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 x14ac:dyDescent="0.35">
      <c r="A153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 x14ac:dyDescent="0.35">
      <c r="A154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 x14ac:dyDescent="0.35">
      <c r="A155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 x14ac:dyDescent="0.35">
      <c r="A156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 x14ac:dyDescent="0.35">
      <c r="A157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 x14ac:dyDescent="0.35">
      <c r="A158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 x14ac:dyDescent="0.35">
      <c r="A159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 x14ac:dyDescent="0.35">
      <c r="A160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 x14ac:dyDescent="0.35">
      <c r="A161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 x14ac:dyDescent="0.35">
      <c r="A16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 x14ac:dyDescent="0.35">
      <c r="A163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 x14ac:dyDescent="0.35">
      <c r="A164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 x14ac:dyDescent="0.35">
      <c r="A165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 x14ac:dyDescent="0.35">
      <c r="A166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 x14ac:dyDescent="0.35">
      <c r="A167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 x14ac:dyDescent="0.35">
      <c r="A168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 x14ac:dyDescent="0.35">
      <c r="A169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 x14ac:dyDescent="0.35">
      <c r="A170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 x14ac:dyDescent="0.35">
      <c r="A171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 x14ac:dyDescent="0.35">
      <c r="A17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 x14ac:dyDescent="0.35">
      <c r="A173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 x14ac:dyDescent="0.35">
      <c r="A174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 x14ac:dyDescent="0.35">
      <c r="A175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 x14ac:dyDescent="0.35">
      <c r="A176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 x14ac:dyDescent="0.35">
      <c r="A177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 x14ac:dyDescent="0.35">
      <c r="A178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 x14ac:dyDescent="0.35">
      <c r="A179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 x14ac:dyDescent="0.35">
      <c r="A180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 x14ac:dyDescent="0.35">
      <c r="A181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 x14ac:dyDescent="0.35">
      <c r="A18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 x14ac:dyDescent="0.35">
      <c r="A183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 x14ac:dyDescent="0.35">
      <c r="A184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 x14ac:dyDescent="0.35">
      <c r="A185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 x14ac:dyDescent="0.35">
      <c r="A186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 x14ac:dyDescent="0.35">
      <c r="A187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 x14ac:dyDescent="0.35">
      <c r="A188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 x14ac:dyDescent="0.35">
      <c r="A189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 x14ac:dyDescent="0.35">
      <c r="A190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 x14ac:dyDescent="0.35">
      <c r="A191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 x14ac:dyDescent="0.35">
      <c r="A19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 x14ac:dyDescent="0.35">
      <c r="A193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 x14ac:dyDescent="0.35">
      <c r="A194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 x14ac:dyDescent="0.35">
      <c r="A195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 x14ac:dyDescent="0.35">
      <c r="A196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 x14ac:dyDescent="0.35">
      <c r="A197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 x14ac:dyDescent="0.35">
      <c r="A198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 x14ac:dyDescent="0.35">
      <c r="A199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 x14ac:dyDescent="0.35">
      <c r="A200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 x14ac:dyDescent="0.35">
      <c r="A201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 x14ac:dyDescent="0.35">
      <c r="A20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 x14ac:dyDescent="0.35">
      <c r="A203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 x14ac:dyDescent="0.35">
      <c r="A204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 x14ac:dyDescent="0.35">
      <c r="A205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 x14ac:dyDescent="0.35">
      <c r="A206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 x14ac:dyDescent="0.35">
      <c r="A207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 x14ac:dyDescent="0.35">
      <c r="A208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 x14ac:dyDescent="0.35">
      <c r="A209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 x14ac:dyDescent="0.35">
      <c r="A210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 x14ac:dyDescent="0.35">
      <c r="A211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 x14ac:dyDescent="0.35">
      <c r="A21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 x14ac:dyDescent="0.35">
      <c r="A213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 x14ac:dyDescent="0.35">
      <c r="A214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 x14ac:dyDescent="0.35">
      <c r="A215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 x14ac:dyDescent="0.35">
      <c r="A216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 x14ac:dyDescent="0.35">
      <c r="A217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 x14ac:dyDescent="0.35">
      <c r="A218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 x14ac:dyDescent="0.35">
      <c r="A219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 x14ac:dyDescent="0.35">
      <c r="A220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 x14ac:dyDescent="0.35">
      <c r="A221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 x14ac:dyDescent="0.35">
      <c r="A22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 x14ac:dyDescent="0.35">
      <c r="A223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 x14ac:dyDescent="0.35">
      <c r="A224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 x14ac:dyDescent="0.35">
      <c r="A225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 x14ac:dyDescent="0.35">
      <c r="A226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 x14ac:dyDescent="0.35">
      <c r="A227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 x14ac:dyDescent="0.35">
      <c r="A228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 x14ac:dyDescent="0.35">
      <c r="A229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 x14ac:dyDescent="0.35">
      <c r="A230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 x14ac:dyDescent="0.35">
      <c r="A231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 x14ac:dyDescent="0.35">
      <c r="A23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 x14ac:dyDescent="0.35">
      <c r="A233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 x14ac:dyDescent="0.35">
      <c r="A234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 x14ac:dyDescent="0.35">
      <c r="A235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 x14ac:dyDescent="0.35">
      <c r="A236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 x14ac:dyDescent="0.35">
      <c r="A237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 x14ac:dyDescent="0.35">
      <c r="A238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 x14ac:dyDescent="0.35">
      <c r="A239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 x14ac:dyDescent="0.35">
      <c r="A240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 x14ac:dyDescent="0.35">
      <c r="A241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 x14ac:dyDescent="0.35">
      <c r="A24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 x14ac:dyDescent="0.35">
      <c r="A243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 x14ac:dyDescent="0.35">
      <c r="A244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 x14ac:dyDescent="0.35">
      <c r="A245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 x14ac:dyDescent="0.35">
      <c r="A246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 x14ac:dyDescent="0.35">
      <c r="A247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 x14ac:dyDescent="0.35">
      <c r="A248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 x14ac:dyDescent="0.35">
      <c r="A249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 x14ac:dyDescent="0.35">
      <c r="A250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 x14ac:dyDescent="0.35">
      <c r="A251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 x14ac:dyDescent="0.35">
      <c r="A25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 x14ac:dyDescent="0.35">
      <c r="A253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 x14ac:dyDescent="0.35">
      <c r="A254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 x14ac:dyDescent="0.35">
      <c r="A255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 x14ac:dyDescent="0.35">
      <c r="A256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 x14ac:dyDescent="0.35">
      <c r="A257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 x14ac:dyDescent="0.35">
      <c r="A258" t="s">
        <v>274</v>
      </c>
      <c r="B258">
        <v>57</v>
      </c>
      <c r="C258">
        <v>47</v>
      </c>
      <c r="D258">
        <v>32</v>
      </c>
      <c r="E258">
        <v>44</v>
      </c>
      <c r="F258" s="1">
        <f>AVERAGEIF(BursaTablo[[#This Row],[Vefat2019]:[Vefat2017]], "&gt;0")</f>
        <v>41</v>
      </c>
      <c r="G258" s="1">
        <f>IF(AND(BursaTablo[[#This Row],[Vefat2020]]&gt;-1,BursaTablo[[#This Row],[Referans]]&gt;-1), BursaTablo[[#This Row],[Vefat2020]]-BursaTablo[[#This Row],[Referans]], 0)</f>
        <v>16</v>
      </c>
      <c r="H258">
        <f t="shared" ref="H258:H268" si="26">AVERAGE(B252:B258)</f>
        <v>46.428571428571431</v>
      </c>
      <c r="I258">
        <f t="shared" ref="I258:I268" si="27">AVERAGE(C252:C258)</f>
        <v>37.142857142857146</v>
      </c>
      <c r="J258">
        <f t="shared" ref="J258:J268" si="28">AVERAGE(D252:D258)</f>
        <v>38.285714285714285</v>
      </c>
      <c r="K258">
        <f t="shared" ref="K258:K268" si="29">AVERAGE(E252:E258)</f>
        <v>45.285714285714285</v>
      </c>
      <c r="L258">
        <f t="shared" ref="L258:L268" si="30">AVERAGE(F252:F258)</f>
        <v>40.238095238095234</v>
      </c>
    </row>
    <row r="259" spans="1:12" x14ac:dyDescent="0.35">
      <c r="A259" t="s">
        <v>275</v>
      </c>
      <c r="B259">
        <v>44</v>
      </c>
      <c r="C259">
        <v>38</v>
      </c>
      <c r="D259">
        <v>32</v>
      </c>
      <c r="E259">
        <v>41</v>
      </c>
      <c r="F259" s="1">
        <f>AVERAGEIF(BursaTablo[[#This Row],[Vefat2019]:[Vefat2017]], "&gt;0")</f>
        <v>37</v>
      </c>
      <c r="G259" s="1">
        <f>IF(AND(BursaTablo[[#This Row],[Vefat2020]]&gt;-1,BursaTablo[[#This Row],[Referans]]&gt;-1), BursaTablo[[#This Row],[Vefat2020]]-BursaTablo[[#This Row],[Referans]], 0)</f>
        <v>7</v>
      </c>
      <c r="H259">
        <f t="shared" si="26"/>
        <v>45.714285714285715</v>
      </c>
      <c r="I259">
        <f t="shared" si="27"/>
        <v>37.857142857142854</v>
      </c>
      <c r="J259">
        <f t="shared" si="28"/>
        <v>36.571428571428569</v>
      </c>
      <c r="K259">
        <f t="shared" si="29"/>
        <v>44.714285714285715</v>
      </c>
      <c r="L259">
        <f t="shared" si="30"/>
        <v>39.714285714285715</v>
      </c>
    </row>
    <row r="260" spans="1:12" x14ac:dyDescent="0.35">
      <c r="A260" t="s">
        <v>276</v>
      </c>
      <c r="B260">
        <v>41</v>
      </c>
      <c r="C260">
        <v>33</v>
      </c>
      <c r="D260">
        <v>55</v>
      </c>
      <c r="E260">
        <v>37</v>
      </c>
      <c r="F260" s="1">
        <f>AVERAGEIF(BursaTablo[[#This Row],[Vefat2019]:[Vefat2017]], "&gt;0")</f>
        <v>41.666666666666664</v>
      </c>
      <c r="G260" s="1">
        <f>IF(AND(BursaTablo[[#This Row],[Vefat2020]]&gt;-1,BursaTablo[[#This Row],[Referans]]&gt;-1), BursaTablo[[#This Row],[Vefat2020]]-BursaTablo[[#This Row],[Referans]], 0)</f>
        <v>-0.6666666666666643</v>
      </c>
      <c r="H260">
        <f t="shared" si="26"/>
        <v>45.142857142857146</v>
      </c>
      <c r="I260">
        <f t="shared" si="27"/>
        <v>38</v>
      </c>
      <c r="J260">
        <f t="shared" si="28"/>
        <v>39</v>
      </c>
      <c r="K260">
        <f t="shared" si="29"/>
        <v>44.142857142857146</v>
      </c>
      <c r="L260">
        <f t="shared" si="30"/>
        <v>40.380952380952387</v>
      </c>
    </row>
    <row r="261" spans="1:12" x14ac:dyDescent="0.35">
      <c r="A261" t="s">
        <v>277</v>
      </c>
      <c r="B261">
        <v>46</v>
      </c>
      <c r="C261">
        <v>29</v>
      </c>
      <c r="D261">
        <v>47</v>
      </c>
      <c r="E261">
        <v>55</v>
      </c>
      <c r="F261" s="1">
        <f>AVERAGEIF(BursaTablo[[#This Row],[Vefat2019]:[Vefat2017]], "&gt;0")</f>
        <v>43.666666666666664</v>
      </c>
      <c r="G261" s="1">
        <f>IF(AND(BursaTablo[[#This Row],[Vefat2020]]&gt;-1,BursaTablo[[#This Row],[Referans]]&gt;-1), BursaTablo[[#This Row],[Vefat2020]]-BursaTablo[[#This Row],[Referans]], 0)</f>
        <v>2.3333333333333357</v>
      </c>
      <c r="H261">
        <f t="shared" si="26"/>
        <v>45.142857142857146</v>
      </c>
      <c r="I261">
        <f t="shared" si="27"/>
        <v>35.857142857142854</v>
      </c>
      <c r="J261">
        <f t="shared" si="28"/>
        <v>39.571428571428569</v>
      </c>
      <c r="K261">
        <f t="shared" si="29"/>
        <v>46</v>
      </c>
      <c r="L261">
        <f t="shared" si="30"/>
        <v>40.476190476190474</v>
      </c>
    </row>
    <row r="262" spans="1:12" x14ac:dyDescent="0.35">
      <c r="A262" t="s">
        <v>278</v>
      </c>
      <c r="B262">
        <v>52</v>
      </c>
      <c r="C262">
        <v>49</v>
      </c>
      <c r="D262">
        <v>44</v>
      </c>
      <c r="E262">
        <v>54</v>
      </c>
      <c r="F262" s="1">
        <f>AVERAGEIF(BursaTablo[[#This Row],[Vefat2019]:[Vefat2017]], "&gt;0")</f>
        <v>49</v>
      </c>
      <c r="G262" s="1">
        <f>IF(AND(BursaTablo[[#This Row],[Vefat2020]]&gt;-1,BursaTablo[[#This Row],[Referans]]&gt;-1), BursaTablo[[#This Row],[Vefat2020]]-BursaTablo[[#This Row],[Referans]], 0)</f>
        <v>3</v>
      </c>
      <c r="H262">
        <f t="shared" si="26"/>
        <v>46.428571428571431</v>
      </c>
      <c r="I262">
        <f t="shared" si="27"/>
        <v>37.857142857142854</v>
      </c>
      <c r="J262">
        <f t="shared" si="28"/>
        <v>40.571428571428569</v>
      </c>
      <c r="K262">
        <f t="shared" si="29"/>
        <v>45.571428571428569</v>
      </c>
      <c r="L262">
        <f t="shared" si="30"/>
        <v>41.333333333333329</v>
      </c>
    </row>
    <row r="263" spans="1:12" x14ac:dyDescent="0.35">
      <c r="A263" t="s">
        <v>279</v>
      </c>
      <c r="B263">
        <v>46</v>
      </c>
      <c r="C263">
        <v>38</v>
      </c>
      <c r="D263">
        <v>37</v>
      </c>
      <c r="E263">
        <v>36</v>
      </c>
      <c r="F263" s="1">
        <f>AVERAGEIF(BursaTablo[[#This Row],[Vefat2019]:[Vefat2017]], "&gt;0")</f>
        <v>37</v>
      </c>
      <c r="G263" s="1">
        <f>IF(AND(BursaTablo[[#This Row],[Vefat2020]]&gt;-1,BursaTablo[[#This Row],[Referans]]&gt;-1), BursaTablo[[#This Row],[Vefat2020]]-BursaTablo[[#This Row],[Referans]], 0)</f>
        <v>9</v>
      </c>
      <c r="H263">
        <f t="shared" si="26"/>
        <v>46.142857142857146</v>
      </c>
      <c r="I263">
        <f t="shared" si="27"/>
        <v>38.285714285714285</v>
      </c>
      <c r="J263">
        <f t="shared" si="28"/>
        <v>40.857142857142854</v>
      </c>
      <c r="K263">
        <f t="shared" si="29"/>
        <v>45.285714285714285</v>
      </c>
      <c r="L263">
        <f t="shared" si="30"/>
        <v>41.476190476190474</v>
      </c>
    </row>
    <row r="264" spans="1:12" x14ac:dyDescent="0.35">
      <c r="A264" t="s">
        <v>280</v>
      </c>
      <c r="B264">
        <v>37</v>
      </c>
      <c r="C264">
        <v>42</v>
      </c>
      <c r="D264">
        <v>38</v>
      </c>
      <c r="E264">
        <v>53</v>
      </c>
      <c r="F264" s="1">
        <f>AVERAGEIF(BursaTablo[[#This Row],[Vefat2019]:[Vefat2017]], "&gt;0")</f>
        <v>44.333333333333336</v>
      </c>
      <c r="G264" s="1">
        <f>IF(AND(BursaTablo[[#This Row],[Vefat2020]]&gt;-1,BursaTablo[[#This Row],[Referans]]&gt;-1), BursaTablo[[#This Row],[Vefat2020]]-BursaTablo[[#This Row],[Referans]], 0)</f>
        <v>-7.3333333333333357</v>
      </c>
      <c r="H264">
        <f t="shared" si="26"/>
        <v>46.142857142857146</v>
      </c>
      <c r="I264">
        <f t="shared" si="27"/>
        <v>39.428571428571431</v>
      </c>
      <c r="J264">
        <f t="shared" si="28"/>
        <v>40.714285714285715</v>
      </c>
      <c r="K264">
        <f t="shared" si="29"/>
        <v>45.714285714285715</v>
      </c>
      <c r="L264">
        <f t="shared" si="30"/>
        <v>41.952380952380949</v>
      </c>
    </row>
    <row r="265" spans="1:12" x14ac:dyDescent="0.35">
      <c r="A265" t="s">
        <v>281</v>
      </c>
      <c r="B265">
        <v>43</v>
      </c>
      <c r="C265">
        <v>52</v>
      </c>
      <c r="D265">
        <v>27</v>
      </c>
      <c r="E265">
        <v>38</v>
      </c>
      <c r="F265" s="1">
        <f>AVERAGEIF(BursaTablo[[#This Row],[Vefat2019]:[Vefat2017]], "&gt;0")</f>
        <v>39</v>
      </c>
      <c r="G265" s="1">
        <f>IF(AND(BursaTablo[[#This Row],[Vefat2020]]&gt;-1,BursaTablo[[#This Row],[Referans]]&gt;-1), BursaTablo[[#This Row],[Vefat2020]]-BursaTablo[[#This Row],[Referans]], 0)</f>
        <v>4</v>
      </c>
      <c r="H265">
        <f t="shared" si="26"/>
        <v>44.142857142857146</v>
      </c>
      <c r="I265">
        <f t="shared" si="27"/>
        <v>40.142857142857146</v>
      </c>
      <c r="J265">
        <f t="shared" si="28"/>
        <v>40</v>
      </c>
      <c r="K265">
        <f t="shared" si="29"/>
        <v>44.857142857142854</v>
      </c>
      <c r="L265">
        <f t="shared" si="30"/>
        <v>41.666666666666664</v>
      </c>
    </row>
    <row r="266" spans="1:12" x14ac:dyDescent="0.35">
      <c r="A266" t="s">
        <v>282</v>
      </c>
      <c r="B266">
        <v>39</v>
      </c>
      <c r="C266">
        <v>35</v>
      </c>
      <c r="D266">
        <v>28</v>
      </c>
      <c r="E266">
        <v>39</v>
      </c>
      <c r="F266" s="1">
        <f>AVERAGEIF(BursaTablo[[#This Row],[Vefat2019]:[Vefat2017]], "&gt;0")</f>
        <v>34</v>
      </c>
      <c r="G266" s="1">
        <f>IF(AND(BursaTablo[[#This Row],[Vefat2020]]&gt;-1,BursaTablo[[#This Row],[Referans]]&gt;-1), BursaTablo[[#This Row],[Vefat2020]]-BursaTablo[[#This Row],[Referans]], 0)</f>
        <v>5</v>
      </c>
      <c r="H266">
        <f t="shared" si="26"/>
        <v>43.428571428571431</v>
      </c>
      <c r="I266">
        <f t="shared" si="27"/>
        <v>39.714285714285715</v>
      </c>
      <c r="J266">
        <f t="shared" si="28"/>
        <v>39.428571428571431</v>
      </c>
      <c r="K266">
        <f t="shared" si="29"/>
        <v>44.571428571428569</v>
      </c>
      <c r="L266">
        <f t="shared" si="30"/>
        <v>41.238095238095234</v>
      </c>
    </row>
    <row r="267" spans="1:12" x14ac:dyDescent="0.35">
      <c r="A267" t="s">
        <v>283</v>
      </c>
      <c r="B267">
        <v>54</v>
      </c>
      <c r="C267">
        <v>37</v>
      </c>
      <c r="D267">
        <v>40</v>
      </c>
      <c r="E267">
        <v>30</v>
      </c>
      <c r="F267" s="1">
        <f>AVERAGEIF(BursaTablo[[#This Row],[Vefat2019]:[Vefat2017]], "&gt;0")</f>
        <v>35.666666666666664</v>
      </c>
      <c r="G267" s="1">
        <f>IF(AND(BursaTablo[[#This Row],[Vefat2020]]&gt;-1,BursaTablo[[#This Row],[Referans]]&gt;-1), BursaTablo[[#This Row],[Vefat2020]]-BursaTablo[[#This Row],[Referans]], 0)</f>
        <v>18.333333333333336</v>
      </c>
      <c r="H267">
        <f t="shared" si="26"/>
        <v>45.285714285714285</v>
      </c>
      <c r="I267">
        <f t="shared" si="27"/>
        <v>40.285714285714285</v>
      </c>
      <c r="J267">
        <f t="shared" si="28"/>
        <v>37.285714285714285</v>
      </c>
      <c r="K267">
        <f t="shared" si="29"/>
        <v>43.571428571428569</v>
      </c>
      <c r="L267">
        <f t="shared" si="30"/>
        <v>40.380952380952387</v>
      </c>
    </row>
    <row r="268" spans="1:12" x14ac:dyDescent="0.35">
      <c r="A268" t="s">
        <v>284</v>
      </c>
      <c r="B268">
        <v>45</v>
      </c>
      <c r="C268">
        <v>43</v>
      </c>
      <c r="D268">
        <v>33</v>
      </c>
      <c r="E268">
        <v>34</v>
      </c>
      <c r="F268" s="1">
        <f>AVERAGEIF(BursaTablo[[#This Row],[Vefat2019]:[Vefat2017]], "&gt;0")</f>
        <v>36.666666666666664</v>
      </c>
      <c r="G268" s="1">
        <f>IF(AND(BursaTablo[[#This Row],[Vefat2020]]&gt;-1,BursaTablo[[#This Row],[Referans]]&gt;-1), BursaTablo[[#This Row],[Vefat2020]]-BursaTablo[[#This Row],[Referans]], 0)</f>
        <v>8.3333333333333357</v>
      </c>
      <c r="H268">
        <f t="shared" si="26"/>
        <v>45.142857142857146</v>
      </c>
      <c r="I268">
        <f t="shared" si="27"/>
        <v>42.285714285714285</v>
      </c>
      <c r="J268">
        <f t="shared" si="28"/>
        <v>35.285714285714285</v>
      </c>
      <c r="K268">
        <f t="shared" si="29"/>
        <v>40.571428571428569</v>
      </c>
      <c r="L268">
        <f t="shared" si="30"/>
        <v>39.380952380952387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268"/>
  <sheetViews>
    <sheetView topLeftCell="G1" zoomScale="85" zoomScaleNormal="85" workbookViewId="0">
      <selection activeCell="P21" sqref="P21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 x14ac:dyDescent="0.35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 x14ac:dyDescent="0.35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 x14ac:dyDescent="0.35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 x14ac:dyDescent="0.35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 x14ac:dyDescent="0.35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 x14ac:dyDescent="0.35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 x14ac:dyDescent="0.35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 x14ac:dyDescent="0.35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 x14ac:dyDescent="0.35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 x14ac:dyDescent="0.35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 x14ac:dyDescent="0.35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 x14ac:dyDescent="0.35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 x14ac:dyDescent="0.35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 x14ac:dyDescent="0.35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 x14ac:dyDescent="0.35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 x14ac:dyDescent="0.35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 x14ac:dyDescent="0.35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 x14ac:dyDescent="0.35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 x14ac:dyDescent="0.35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 x14ac:dyDescent="0.35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 x14ac:dyDescent="0.35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 x14ac:dyDescent="0.35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 x14ac:dyDescent="0.35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 x14ac:dyDescent="0.35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36</v>
      </c>
    </row>
    <row r="27" spans="1:14" x14ac:dyDescent="0.35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 x14ac:dyDescent="0.35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 x14ac:dyDescent="0.35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 x14ac:dyDescent="0.35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 x14ac:dyDescent="0.35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 x14ac:dyDescent="0.35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 x14ac:dyDescent="0.35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 x14ac:dyDescent="0.35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 x14ac:dyDescent="0.35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 x14ac:dyDescent="0.35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 x14ac:dyDescent="0.35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 x14ac:dyDescent="0.35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 x14ac:dyDescent="0.35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 x14ac:dyDescent="0.35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 x14ac:dyDescent="0.35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 x14ac:dyDescent="0.35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 x14ac:dyDescent="0.35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 x14ac:dyDescent="0.35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 x14ac:dyDescent="0.35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 x14ac:dyDescent="0.35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 x14ac:dyDescent="0.35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 x14ac:dyDescent="0.35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 x14ac:dyDescent="0.35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 x14ac:dyDescent="0.35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 x14ac:dyDescent="0.35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 x14ac:dyDescent="0.35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 x14ac:dyDescent="0.35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 x14ac:dyDescent="0.35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 x14ac:dyDescent="0.35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 x14ac:dyDescent="0.35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 x14ac:dyDescent="0.35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 x14ac:dyDescent="0.35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 x14ac:dyDescent="0.35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 x14ac:dyDescent="0.35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 x14ac:dyDescent="0.35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 x14ac:dyDescent="0.35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 x14ac:dyDescent="0.35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 x14ac:dyDescent="0.35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 x14ac:dyDescent="0.35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 x14ac:dyDescent="0.35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 x14ac:dyDescent="0.35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 x14ac:dyDescent="0.35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 x14ac:dyDescent="0.35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 x14ac:dyDescent="0.35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 x14ac:dyDescent="0.35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 x14ac:dyDescent="0.35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 x14ac:dyDescent="0.35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 x14ac:dyDescent="0.35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 x14ac:dyDescent="0.35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 x14ac:dyDescent="0.35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 x14ac:dyDescent="0.35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 x14ac:dyDescent="0.35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 x14ac:dyDescent="0.35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 x14ac:dyDescent="0.35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 x14ac:dyDescent="0.35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 x14ac:dyDescent="0.35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 x14ac:dyDescent="0.35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 x14ac:dyDescent="0.35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 x14ac:dyDescent="0.35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 x14ac:dyDescent="0.35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 x14ac:dyDescent="0.35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 x14ac:dyDescent="0.35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 x14ac:dyDescent="0.35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 x14ac:dyDescent="0.35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 x14ac:dyDescent="0.35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 x14ac:dyDescent="0.35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 x14ac:dyDescent="0.35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 x14ac:dyDescent="0.35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 x14ac:dyDescent="0.35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 x14ac:dyDescent="0.35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 x14ac:dyDescent="0.35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 x14ac:dyDescent="0.35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 x14ac:dyDescent="0.35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 x14ac:dyDescent="0.35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 x14ac:dyDescent="0.35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 x14ac:dyDescent="0.35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 x14ac:dyDescent="0.35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 x14ac:dyDescent="0.35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 x14ac:dyDescent="0.35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 x14ac:dyDescent="0.35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 x14ac:dyDescent="0.35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 x14ac:dyDescent="0.35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 x14ac:dyDescent="0.35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 x14ac:dyDescent="0.35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 x14ac:dyDescent="0.35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 x14ac:dyDescent="0.35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 x14ac:dyDescent="0.35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 x14ac:dyDescent="0.35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 x14ac:dyDescent="0.35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 x14ac:dyDescent="0.35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 x14ac:dyDescent="0.35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 x14ac:dyDescent="0.35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 x14ac:dyDescent="0.35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 x14ac:dyDescent="0.35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 x14ac:dyDescent="0.35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 x14ac:dyDescent="0.35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 x14ac:dyDescent="0.35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 x14ac:dyDescent="0.35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 x14ac:dyDescent="0.35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 x14ac:dyDescent="0.35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 x14ac:dyDescent="0.35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 x14ac:dyDescent="0.35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 x14ac:dyDescent="0.35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 x14ac:dyDescent="0.35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 x14ac:dyDescent="0.35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 x14ac:dyDescent="0.35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 x14ac:dyDescent="0.35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 x14ac:dyDescent="0.35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 x14ac:dyDescent="0.35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 x14ac:dyDescent="0.35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 x14ac:dyDescent="0.35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 x14ac:dyDescent="0.35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 x14ac:dyDescent="0.35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 x14ac:dyDescent="0.35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 x14ac:dyDescent="0.35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 x14ac:dyDescent="0.35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 x14ac:dyDescent="0.35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 x14ac:dyDescent="0.35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 x14ac:dyDescent="0.35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 x14ac:dyDescent="0.35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 x14ac:dyDescent="0.35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 x14ac:dyDescent="0.35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 x14ac:dyDescent="0.35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 x14ac:dyDescent="0.35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 x14ac:dyDescent="0.35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 x14ac:dyDescent="0.35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 x14ac:dyDescent="0.35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 x14ac:dyDescent="0.35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 x14ac:dyDescent="0.35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 x14ac:dyDescent="0.35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 x14ac:dyDescent="0.35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 x14ac:dyDescent="0.35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 x14ac:dyDescent="0.35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 x14ac:dyDescent="0.35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 x14ac:dyDescent="0.35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 x14ac:dyDescent="0.35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 x14ac:dyDescent="0.35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 x14ac:dyDescent="0.35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 x14ac:dyDescent="0.35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 x14ac:dyDescent="0.35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 x14ac:dyDescent="0.35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 x14ac:dyDescent="0.35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 x14ac:dyDescent="0.35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 x14ac:dyDescent="0.35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 x14ac:dyDescent="0.35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 x14ac:dyDescent="0.35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 x14ac:dyDescent="0.35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 x14ac:dyDescent="0.35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 x14ac:dyDescent="0.35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 x14ac:dyDescent="0.35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 x14ac:dyDescent="0.35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 x14ac:dyDescent="0.35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 x14ac:dyDescent="0.35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 x14ac:dyDescent="0.35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 x14ac:dyDescent="0.35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 x14ac:dyDescent="0.35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 x14ac:dyDescent="0.35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 x14ac:dyDescent="0.35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 x14ac:dyDescent="0.35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 x14ac:dyDescent="0.35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 x14ac:dyDescent="0.35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 x14ac:dyDescent="0.35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 x14ac:dyDescent="0.35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 x14ac:dyDescent="0.35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 x14ac:dyDescent="0.35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 x14ac:dyDescent="0.35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 x14ac:dyDescent="0.35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 x14ac:dyDescent="0.35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 x14ac:dyDescent="0.35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 x14ac:dyDescent="0.35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 x14ac:dyDescent="0.35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 x14ac:dyDescent="0.35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 x14ac:dyDescent="0.35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 x14ac:dyDescent="0.35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 x14ac:dyDescent="0.35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 x14ac:dyDescent="0.35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 x14ac:dyDescent="0.35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 x14ac:dyDescent="0.35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 x14ac:dyDescent="0.35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 x14ac:dyDescent="0.35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 x14ac:dyDescent="0.35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 x14ac:dyDescent="0.35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 x14ac:dyDescent="0.35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 x14ac:dyDescent="0.35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 x14ac:dyDescent="0.35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 x14ac:dyDescent="0.35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 x14ac:dyDescent="0.35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 x14ac:dyDescent="0.35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 x14ac:dyDescent="0.35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 x14ac:dyDescent="0.35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 x14ac:dyDescent="0.35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 x14ac:dyDescent="0.35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 x14ac:dyDescent="0.35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 x14ac:dyDescent="0.35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 x14ac:dyDescent="0.35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 x14ac:dyDescent="0.35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 x14ac:dyDescent="0.35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 x14ac:dyDescent="0.35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 x14ac:dyDescent="0.35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 x14ac:dyDescent="0.35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 x14ac:dyDescent="0.35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 x14ac:dyDescent="0.35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 x14ac:dyDescent="0.35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 x14ac:dyDescent="0.35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 x14ac:dyDescent="0.35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 x14ac:dyDescent="0.35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 x14ac:dyDescent="0.35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 x14ac:dyDescent="0.35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 x14ac:dyDescent="0.35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 x14ac:dyDescent="0.35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 x14ac:dyDescent="0.35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 x14ac:dyDescent="0.35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 x14ac:dyDescent="0.35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 x14ac:dyDescent="0.35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 x14ac:dyDescent="0.35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 x14ac:dyDescent="0.35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 x14ac:dyDescent="0.35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 x14ac:dyDescent="0.35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 x14ac:dyDescent="0.35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 x14ac:dyDescent="0.35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 x14ac:dyDescent="0.35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 x14ac:dyDescent="0.35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 x14ac:dyDescent="0.35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 x14ac:dyDescent="0.35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 x14ac:dyDescent="0.35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 x14ac:dyDescent="0.35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 x14ac:dyDescent="0.35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 x14ac:dyDescent="0.35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 x14ac:dyDescent="0.35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 x14ac:dyDescent="0.35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 x14ac:dyDescent="0.35">
      <c r="A258" t="s">
        <v>274</v>
      </c>
      <c r="B258">
        <v>2</v>
      </c>
      <c r="C258">
        <v>4</v>
      </c>
      <c r="D258">
        <v>3</v>
      </c>
      <c r="E258">
        <v>0</v>
      </c>
      <c r="F258" s="1">
        <f>TekirdagTablo[[#This Row],[Vefat2019]]</f>
        <v>4</v>
      </c>
      <c r="G258" s="1">
        <f>IF(TekirdagTablo[[#This Row],[Vefat2020]]&gt;-1, TekirdagTablo[[#This Row],[Vefat2020]]-TekirdagTablo[[#This Row],[Referans]], 0)</f>
        <v>-2</v>
      </c>
      <c r="H258">
        <f t="shared" ref="H258:H268" si="20">AVERAGE(B252:B258)</f>
        <v>1</v>
      </c>
      <c r="I258">
        <f t="shared" ref="I258:I268" si="21">AVERAGE(C252:C258)</f>
        <v>4.5714285714285712</v>
      </c>
      <c r="J258">
        <f t="shared" ref="J258:J268" si="22">AVERAGE(D252:D258)</f>
        <v>4.8571428571428568</v>
      </c>
      <c r="K258">
        <f t="shared" ref="K258:K268" si="23">AVERAGE(E252:E258)</f>
        <v>1.1428571428571428</v>
      </c>
      <c r="L258">
        <f t="shared" ref="L258:L268" si="24">AVERAGE(F252:F258)</f>
        <v>4.5714285714285712</v>
      </c>
    </row>
    <row r="259" spans="1:12" x14ac:dyDescent="0.35">
      <c r="A259" t="s">
        <v>275</v>
      </c>
      <c r="B259">
        <v>4</v>
      </c>
      <c r="C259">
        <v>4</v>
      </c>
      <c r="D259">
        <v>5</v>
      </c>
      <c r="E259">
        <v>1</v>
      </c>
      <c r="F259" s="1">
        <f>TekirdagTablo[[#This Row],[Vefat2019]]</f>
        <v>4</v>
      </c>
      <c r="G259" s="1">
        <f>IF(TekirdagTablo[[#This Row],[Vefat2020]]&gt;-1, TekirdagTablo[[#This Row],[Vefat2020]]-TekirdagTablo[[#This Row],[Referans]], 0)</f>
        <v>0</v>
      </c>
      <c r="H259">
        <f t="shared" si="20"/>
        <v>1.4285714285714286</v>
      </c>
      <c r="I259">
        <f t="shared" si="21"/>
        <v>4.1428571428571432</v>
      </c>
      <c r="J259">
        <f t="shared" si="22"/>
        <v>5.1428571428571432</v>
      </c>
      <c r="K259">
        <f t="shared" si="23"/>
        <v>1.1428571428571428</v>
      </c>
      <c r="L259">
        <f t="shared" si="24"/>
        <v>4.1428571428571432</v>
      </c>
    </row>
    <row r="260" spans="1:12" x14ac:dyDescent="0.35">
      <c r="A260" t="s">
        <v>276</v>
      </c>
      <c r="B260">
        <v>1</v>
      </c>
      <c r="C260">
        <v>1</v>
      </c>
      <c r="D260">
        <v>1</v>
      </c>
      <c r="E260">
        <v>0</v>
      </c>
      <c r="F260" s="1">
        <f>TekirdagTablo[[#This Row],[Vefat2019]]</f>
        <v>1</v>
      </c>
      <c r="G260" s="1">
        <f>IF(TekirdagTablo[[#This Row],[Vefat2020]]&gt;-1, TekirdagTablo[[#This Row],[Vefat2020]]-TekirdagTablo[[#This Row],[Referans]], 0)</f>
        <v>0</v>
      </c>
      <c r="H260">
        <f t="shared" si="20"/>
        <v>1.2857142857142858</v>
      </c>
      <c r="I260">
        <f t="shared" si="21"/>
        <v>3.8571428571428572</v>
      </c>
      <c r="J260">
        <f t="shared" si="22"/>
        <v>4.2857142857142856</v>
      </c>
      <c r="K260">
        <f t="shared" si="23"/>
        <v>0.7142857142857143</v>
      </c>
      <c r="L260">
        <f t="shared" si="24"/>
        <v>3.8571428571428572</v>
      </c>
    </row>
    <row r="261" spans="1:12" x14ac:dyDescent="0.35">
      <c r="A261" t="s">
        <v>277</v>
      </c>
      <c r="B261">
        <v>4</v>
      </c>
      <c r="C261">
        <v>1</v>
      </c>
      <c r="D261">
        <v>6</v>
      </c>
      <c r="E261">
        <v>1</v>
      </c>
      <c r="F261" s="1">
        <f>TekirdagTablo[[#This Row],[Vefat2019]]</f>
        <v>1</v>
      </c>
      <c r="G261" s="1">
        <f>IF(TekirdagTablo[[#This Row],[Vefat2020]]&gt;-1, TekirdagTablo[[#This Row],[Vefat2020]]-TekirdagTablo[[#This Row],[Referans]], 0)</f>
        <v>3</v>
      </c>
      <c r="H261">
        <f t="shared" si="20"/>
        <v>1.7142857142857142</v>
      </c>
      <c r="I261">
        <f t="shared" si="21"/>
        <v>3.2857142857142856</v>
      </c>
      <c r="J261">
        <f t="shared" si="22"/>
        <v>4.2857142857142856</v>
      </c>
      <c r="K261">
        <f t="shared" si="23"/>
        <v>0.7142857142857143</v>
      </c>
      <c r="L261">
        <f t="shared" si="24"/>
        <v>3.2857142857142856</v>
      </c>
    </row>
    <row r="262" spans="1:12" x14ac:dyDescent="0.35">
      <c r="A262" t="s">
        <v>278</v>
      </c>
      <c r="B262">
        <v>4</v>
      </c>
      <c r="C262">
        <v>5</v>
      </c>
      <c r="D262">
        <v>4</v>
      </c>
      <c r="E262">
        <v>1</v>
      </c>
      <c r="F262" s="1">
        <f>TekirdagTablo[[#This Row],[Vefat2019]]</f>
        <v>5</v>
      </c>
      <c r="G262" s="1">
        <f>IF(TekirdagTablo[[#This Row],[Vefat2020]]&gt;-1, TekirdagTablo[[#This Row],[Vefat2020]]-TekirdagTablo[[#This Row],[Referans]], 0)</f>
        <v>-1</v>
      </c>
      <c r="H262">
        <f t="shared" si="20"/>
        <v>2.2857142857142856</v>
      </c>
      <c r="I262">
        <f t="shared" si="21"/>
        <v>3</v>
      </c>
      <c r="J262">
        <f t="shared" si="22"/>
        <v>4.2857142857142856</v>
      </c>
      <c r="K262">
        <f t="shared" si="23"/>
        <v>0.8571428571428571</v>
      </c>
      <c r="L262">
        <f t="shared" si="24"/>
        <v>3</v>
      </c>
    </row>
    <row r="263" spans="1:12" x14ac:dyDescent="0.35">
      <c r="A263" t="s">
        <v>279</v>
      </c>
      <c r="B263">
        <v>0</v>
      </c>
      <c r="C263">
        <v>5</v>
      </c>
      <c r="D263">
        <v>1</v>
      </c>
      <c r="E263">
        <v>2</v>
      </c>
      <c r="F263" s="1">
        <f>TekirdagTablo[[#This Row],[Vefat2019]]</f>
        <v>5</v>
      </c>
      <c r="G263" s="1">
        <f>IF(TekirdagTablo[[#This Row],[Vefat2020]]&gt;-1, TekirdagTablo[[#This Row],[Vefat2020]]-TekirdagTablo[[#This Row],[Referans]], 0)</f>
        <v>-5</v>
      </c>
      <c r="H263">
        <f t="shared" si="20"/>
        <v>2.2857142857142856</v>
      </c>
      <c r="I263">
        <f t="shared" si="21"/>
        <v>3.2857142857142856</v>
      </c>
      <c r="J263">
        <f t="shared" si="22"/>
        <v>3.8571428571428572</v>
      </c>
      <c r="K263">
        <f t="shared" si="23"/>
        <v>0.7142857142857143</v>
      </c>
      <c r="L263">
        <f t="shared" si="24"/>
        <v>3.2857142857142856</v>
      </c>
    </row>
    <row r="264" spans="1:12" x14ac:dyDescent="0.35">
      <c r="A264" t="s">
        <v>280</v>
      </c>
      <c r="B264">
        <v>3</v>
      </c>
      <c r="C264">
        <v>6</v>
      </c>
      <c r="D264">
        <v>5</v>
      </c>
      <c r="E264">
        <v>2</v>
      </c>
      <c r="F264" s="1">
        <f>TekirdagTablo[[#This Row],[Vefat2019]]</f>
        <v>6</v>
      </c>
      <c r="G264" s="1">
        <f>IF(TekirdagTablo[[#This Row],[Vefat2020]]&gt;-1, TekirdagTablo[[#This Row],[Vefat2020]]-TekirdagTablo[[#This Row],[Referans]], 0)</f>
        <v>-3</v>
      </c>
      <c r="H264">
        <f t="shared" si="20"/>
        <v>2.5714285714285716</v>
      </c>
      <c r="I264">
        <f t="shared" si="21"/>
        <v>3.7142857142857144</v>
      </c>
      <c r="J264">
        <f t="shared" si="22"/>
        <v>3.5714285714285716</v>
      </c>
      <c r="K264">
        <f t="shared" si="23"/>
        <v>1</v>
      </c>
      <c r="L264">
        <f t="shared" si="24"/>
        <v>3.7142857142857144</v>
      </c>
    </row>
    <row r="265" spans="1:12" x14ac:dyDescent="0.35">
      <c r="A265" t="s">
        <v>281</v>
      </c>
      <c r="B265">
        <v>6</v>
      </c>
      <c r="C265">
        <v>2</v>
      </c>
      <c r="D265">
        <v>7</v>
      </c>
      <c r="E265">
        <v>3</v>
      </c>
      <c r="F265" s="1">
        <f>TekirdagTablo[[#This Row],[Vefat2019]]</f>
        <v>2</v>
      </c>
      <c r="G265" s="1">
        <f>IF(TekirdagTablo[[#This Row],[Vefat2020]]&gt;-1, TekirdagTablo[[#This Row],[Vefat2020]]-TekirdagTablo[[#This Row],[Referans]], 0)</f>
        <v>4</v>
      </c>
      <c r="H265">
        <f t="shared" si="20"/>
        <v>3.1428571428571428</v>
      </c>
      <c r="I265">
        <f t="shared" si="21"/>
        <v>3.4285714285714284</v>
      </c>
      <c r="J265">
        <f t="shared" si="22"/>
        <v>4.1428571428571432</v>
      </c>
      <c r="K265">
        <f t="shared" si="23"/>
        <v>1.4285714285714286</v>
      </c>
      <c r="L265">
        <f t="shared" si="24"/>
        <v>3.4285714285714284</v>
      </c>
    </row>
    <row r="266" spans="1:12" x14ac:dyDescent="0.35">
      <c r="A266" t="s">
        <v>282</v>
      </c>
      <c r="B266">
        <v>1</v>
      </c>
      <c r="C266">
        <v>3</v>
      </c>
      <c r="D266">
        <v>3</v>
      </c>
      <c r="E266">
        <v>1</v>
      </c>
      <c r="F266" s="1">
        <f>TekirdagTablo[[#This Row],[Vefat2019]]</f>
        <v>3</v>
      </c>
      <c r="G266" s="1">
        <f>IF(TekirdagTablo[[#This Row],[Vefat2020]]&gt;-1, TekirdagTablo[[#This Row],[Vefat2020]]-TekirdagTablo[[#This Row],[Referans]], 0)</f>
        <v>-2</v>
      </c>
      <c r="H266">
        <f t="shared" si="20"/>
        <v>2.7142857142857144</v>
      </c>
      <c r="I266">
        <f t="shared" si="21"/>
        <v>3.2857142857142856</v>
      </c>
      <c r="J266">
        <f t="shared" si="22"/>
        <v>3.8571428571428572</v>
      </c>
      <c r="K266">
        <f t="shared" si="23"/>
        <v>1.4285714285714286</v>
      </c>
      <c r="L266">
        <f t="shared" si="24"/>
        <v>3.2857142857142856</v>
      </c>
    </row>
    <row r="267" spans="1:12" x14ac:dyDescent="0.35">
      <c r="A267" t="s">
        <v>283</v>
      </c>
      <c r="B267">
        <v>2</v>
      </c>
      <c r="C267">
        <v>6</v>
      </c>
      <c r="D267">
        <v>2</v>
      </c>
      <c r="E267">
        <v>2</v>
      </c>
      <c r="F267" s="1">
        <f>TekirdagTablo[[#This Row],[Vefat2019]]</f>
        <v>6</v>
      </c>
      <c r="G267" s="1">
        <f>IF(TekirdagTablo[[#This Row],[Vefat2020]]&gt;-1, TekirdagTablo[[#This Row],[Vefat2020]]-TekirdagTablo[[#This Row],[Referans]], 0)</f>
        <v>-4</v>
      </c>
      <c r="H267">
        <f t="shared" si="20"/>
        <v>2.8571428571428572</v>
      </c>
      <c r="I267">
        <f t="shared" si="21"/>
        <v>4</v>
      </c>
      <c r="J267">
        <f t="shared" si="22"/>
        <v>4</v>
      </c>
      <c r="K267">
        <f t="shared" si="23"/>
        <v>1.7142857142857142</v>
      </c>
      <c r="L267">
        <f t="shared" si="24"/>
        <v>4</v>
      </c>
    </row>
    <row r="268" spans="1:12" x14ac:dyDescent="0.35">
      <c r="A268" t="s">
        <v>284</v>
      </c>
      <c r="B268">
        <v>1</v>
      </c>
      <c r="C268">
        <v>6</v>
      </c>
      <c r="D268">
        <v>4</v>
      </c>
      <c r="E268">
        <v>0</v>
      </c>
      <c r="F268" s="1">
        <f>TekirdagTablo[[#This Row],[Vefat2019]]</f>
        <v>6</v>
      </c>
      <c r="G268" s="1">
        <f>IF(TekirdagTablo[[#This Row],[Vefat2020]]&gt;-1, TekirdagTablo[[#This Row],[Vefat2020]]-TekirdagTablo[[#This Row],[Referans]], 0)</f>
        <v>-5</v>
      </c>
      <c r="H268">
        <f t="shared" si="20"/>
        <v>2.4285714285714284</v>
      </c>
      <c r="I268">
        <f t="shared" si="21"/>
        <v>4.7142857142857144</v>
      </c>
      <c r="J268">
        <f t="shared" si="22"/>
        <v>3.7142857142857144</v>
      </c>
      <c r="K268">
        <f t="shared" si="23"/>
        <v>1.5714285714285714</v>
      </c>
      <c r="L268">
        <f t="shared" si="24"/>
        <v>4.7142857142857144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268"/>
  <sheetViews>
    <sheetView topLeftCell="A247" zoomScale="85" zoomScaleNormal="85" workbookViewId="0">
      <selection activeCell="A258" sqref="A258:A26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 x14ac:dyDescent="0.35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 x14ac:dyDescent="0.35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 x14ac:dyDescent="0.35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 x14ac:dyDescent="0.35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 x14ac:dyDescent="0.35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 x14ac:dyDescent="0.35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 x14ac:dyDescent="0.35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 x14ac:dyDescent="0.35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 x14ac:dyDescent="0.35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 x14ac:dyDescent="0.35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 x14ac:dyDescent="0.35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 x14ac:dyDescent="0.35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 x14ac:dyDescent="0.35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 x14ac:dyDescent="0.35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 x14ac:dyDescent="0.35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 x14ac:dyDescent="0.35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 x14ac:dyDescent="0.35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 x14ac:dyDescent="0.35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 x14ac:dyDescent="0.35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 x14ac:dyDescent="0.35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 x14ac:dyDescent="0.35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 x14ac:dyDescent="0.35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 x14ac:dyDescent="0.35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 x14ac:dyDescent="0.35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 x14ac:dyDescent="0.35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 x14ac:dyDescent="0.35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 x14ac:dyDescent="0.35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 x14ac:dyDescent="0.35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 x14ac:dyDescent="0.35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 x14ac:dyDescent="0.35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 x14ac:dyDescent="0.35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 x14ac:dyDescent="0.35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 x14ac:dyDescent="0.35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 x14ac:dyDescent="0.35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 x14ac:dyDescent="0.35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 x14ac:dyDescent="0.35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 x14ac:dyDescent="0.35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 x14ac:dyDescent="0.35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 x14ac:dyDescent="0.35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 x14ac:dyDescent="0.35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 x14ac:dyDescent="0.35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 x14ac:dyDescent="0.35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 x14ac:dyDescent="0.35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 x14ac:dyDescent="0.35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 x14ac:dyDescent="0.35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 x14ac:dyDescent="0.35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 x14ac:dyDescent="0.35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 x14ac:dyDescent="0.35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 x14ac:dyDescent="0.35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 x14ac:dyDescent="0.35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 x14ac:dyDescent="0.35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 x14ac:dyDescent="0.35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 x14ac:dyDescent="0.35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 x14ac:dyDescent="0.35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 x14ac:dyDescent="0.35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 x14ac:dyDescent="0.35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 x14ac:dyDescent="0.35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 x14ac:dyDescent="0.35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 x14ac:dyDescent="0.35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 x14ac:dyDescent="0.35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 x14ac:dyDescent="0.35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 x14ac:dyDescent="0.35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 x14ac:dyDescent="0.35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 x14ac:dyDescent="0.35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 x14ac:dyDescent="0.35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 x14ac:dyDescent="0.35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 x14ac:dyDescent="0.35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 x14ac:dyDescent="0.35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 x14ac:dyDescent="0.35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 x14ac:dyDescent="0.35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 x14ac:dyDescent="0.35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 x14ac:dyDescent="0.35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 x14ac:dyDescent="0.35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 x14ac:dyDescent="0.35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 x14ac:dyDescent="0.35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 x14ac:dyDescent="0.35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 x14ac:dyDescent="0.35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 x14ac:dyDescent="0.35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 x14ac:dyDescent="0.35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 x14ac:dyDescent="0.35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 x14ac:dyDescent="0.35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 x14ac:dyDescent="0.35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 x14ac:dyDescent="0.35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 x14ac:dyDescent="0.35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 x14ac:dyDescent="0.35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 x14ac:dyDescent="0.35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 x14ac:dyDescent="0.35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 x14ac:dyDescent="0.35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 x14ac:dyDescent="0.35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 x14ac:dyDescent="0.35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 x14ac:dyDescent="0.35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 x14ac:dyDescent="0.35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 x14ac:dyDescent="0.35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 x14ac:dyDescent="0.35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 x14ac:dyDescent="0.35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 x14ac:dyDescent="0.35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 x14ac:dyDescent="0.35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 x14ac:dyDescent="0.35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 x14ac:dyDescent="0.35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 x14ac:dyDescent="0.35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 x14ac:dyDescent="0.35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 x14ac:dyDescent="0.35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 x14ac:dyDescent="0.35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 x14ac:dyDescent="0.35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 x14ac:dyDescent="0.35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 x14ac:dyDescent="0.35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 x14ac:dyDescent="0.35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 x14ac:dyDescent="0.35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 x14ac:dyDescent="0.35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 x14ac:dyDescent="0.35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 x14ac:dyDescent="0.35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 x14ac:dyDescent="0.35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 x14ac:dyDescent="0.35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 x14ac:dyDescent="0.35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 x14ac:dyDescent="0.35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 x14ac:dyDescent="0.35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 x14ac:dyDescent="0.35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 x14ac:dyDescent="0.35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 x14ac:dyDescent="0.35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 x14ac:dyDescent="0.35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 x14ac:dyDescent="0.35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 x14ac:dyDescent="0.35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 x14ac:dyDescent="0.35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 x14ac:dyDescent="0.35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 x14ac:dyDescent="0.35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 x14ac:dyDescent="0.35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 x14ac:dyDescent="0.35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 x14ac:dyDescent="0.35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 x14ac:dyDescent="0.35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 x14ac:dyDescent="0.35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 x14ac:dyDescent="0.35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 x14ac:dyDescent="0.35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 x14ac:dyDescent="0.35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 x14ac:dyDescent="0.35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 x14ac:dyDescent="0.35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 x14ac:dyDescent="0.35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 x14ac:dyDescent="0.35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 x14ac:dyDescent="0.35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 x14ac:dyDescent="0.35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 x14ac:dyDescent="0.35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 x14ac:dyDescent="0.35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 x14ac:dyDescent="0.35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 x14ac:dyDescent="0.35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 x14ac:dyDescent="0.35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 x14ac:dyDescent="0.35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 x14ac:dyDescent="0.35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 x14ac:dyDescent="0.35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 x14ac:dyDescent="0.35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 x14ac:dyDescent="0.35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 x14ac:dyDescent="0.35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 x14ac:dyDescent="0.35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 x14ac:dyDescent="0.35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 x14ac:dyDescent="0.35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 x14ac:dyDescent="0.35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 x14ac:dyDescent="0.35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 x14ac:dyDescent="0.35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 x14ac:dyDescent="0.35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 x14ac:dyDescent="0.35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 x14ac:dyDescent="0.35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 x14ac:dyDescent="0.35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 x14ac:dyDescent="0.35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 x14ac:dyDescent="0.35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 x14ac:dyDescent="0.35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 x14ac:dyDescent="0.35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 x14ac:dyDescent="0.35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 x14ac:dyDescent="0.35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 x14ac:dyDescent="0.35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 x14ac:dyDescent="0.35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 x14ac:dyDescent="0.35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 x14ac:dyDescent="0.35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 x14ac:dyDescent="0.35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 x14ac:dyDescent="0.35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 x14ac:dyDescent="0.35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 x14ac:dyDescent="0.35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 x14ac:dyDescent="0.35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 x14ac:dyDescent="0.35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 x14ac:dyDescent="0.35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 x14ac:dyDescent="0.35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 x14ac:dyDescent="0.35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 x14ac:dyDescent="0.35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 x14ac:dyDescent="0.35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 x14ac:dyDescent="0.35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 x14ac:dyDescent="0.35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 x14ac:dyDescent="0.35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 x14ac:dyDescent="0.35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 x14ac:dyDescent="0.35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 x14ac:dyDescent="0.35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 x14ac:dyDescent="0.35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 x14ac:dyDescent="0.35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 x14ac:dyDescent="0.35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 x14ac:dyDescent="0.35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 x14ac:dyDescent="0.35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 x14ac:dyDescent="0.35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 x14ac:dyDescent="0.35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 x14ac:dyDescent="0.35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 x14ac:dyDescent="0.35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 x14ac:dyDescent="0.35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 x14ac:dyDescent="0.35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 x14ac:dyDescent="0.35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 x14ac:dyDescent="0.35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 x14ac:dyDescent="0.35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 x14ac:dyDescent="0.35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 x14ac:dyDescent="0.35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 x14ac:dyDescent="0.35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 x14ac:dyDescent="0.35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 x14ac:dyDescent="0.35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 x14ac:dyDescent="0.35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 x14ac:dyDescent="0.35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 x14ac:dyDescent="0.35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 x14ac:dyDescent="0.35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 x14ac:dyDescent="0.35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 x14ac:dyDescent="0.35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 x14ac:dyDescent="0.35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 x14ac:dyDescent="0.35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 x14ac:dyDescent="0.35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 x14ac:dyDescent="0.35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 x14ac:dyDescent="0.35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 x14ac:dyDescent="0.35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 x14ac:dyDescent="0.35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 x14ac:dyDescent="0.35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 x14ac:dyDescent="0.35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 x14ac:dyDescent="0.35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 x14ac:dyDescent="0.35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 x14ac:dyDescent="0.35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 x14ac:dyDescent="0.35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 x14ac:dyDescent="0.35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 x14ac:dyDescent="0.35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 x14ac:dyDescent="0.35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 x14ac:dyDescent="0.35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 x14ac:dyDescent="0.35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 x14ac:dyDescent="0.35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 x14ac:dyDescent="0.35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 x14ac:dyDescent="0.35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 x14ac:dyDescent="0.35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 x14ac:dyDescent="0.35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 x14ac:dyDescent="0.35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 x14ac:dyDescent="0.35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 x14ac:dyDescent="0.35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 x14ac:dyDescent="0.35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 x14ac:dyDescent="0.35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 x14ac:dyDescent="0.35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 x14ac:dyDescent="0.35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 x14ac:dyDescent="0.35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 x14ac:dyDescent="0.35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 x14ac:dyDescent="0.35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 x14ac:dyDescent="0.35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 x14ac:dyDescent="0.35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 x14ac:dyDescent="0.35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 x14ac:dyDescent="0.35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 x14ac:dyDescent="0.35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 x14ac:dyDescent="0.35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 x14ac:dyDescent="0.35">
      <c r="A258" t="s">
        <v>274</v>
      </c>
      <c r="B258">
        <v>0</v>
      </c>
      <c r="C258">
        <v>17</v>
      </c>
      <c r="D258">
        <v>-1</v>
      </c>
      <c r="E258">
        <v>3</v>
      </c>
      <c r="F258" s="1">
        <f t="shared" ref="F258:F268" si="21">AVERAGEIF(C258:D258, "&gt;0")</f>
        <v>17</v>
      </c>
      <c r="G258" s="1">
        <f>IF(AND(DiyarbakirTablo[[#This Row],[Vefat2020]]&gt;-1,DiyarbakirTablo[[#This Row],[Referans]]&gt;-1), DiyarbakirTablo[[#This Row],[Vefat2020]]-DiyarbakirTablo[[#This Row],[Referans]], 0)</f>
        <v>-17</v>
      </c>
      <c r="L258" s="1"/>
    </row>
    <row r="259" spans="1:12" x14ac:dyDescent="0.35">
      <c r="A259" t="s">
        <v>275</v>
      </c>
      <c r="B259">
        <v>0</v>
      </c>
      <c r="C259">
        <v>9</v>
      </c>
      <c r="D259">
        <v>13</v>
      </c>
      <c r="E259">
        <v>5</v>
      </c>
      <c r="F259" s="1">
        <f t="shared" si="21"/>
        <v>11</v>
      </c>
      <c r="G259" s="1">
        <f>IF(AND(DiyarbakirTablo[[#This Row],[Vefat2020]]&gt;-1,DiyarbakirTablo[[#This Row],[Referans]]&gt;-1), DiyarbakirTablo[[#This Row],[Vefat2020]]-DiyarbakirTablo[[#This Row],[Referans]], 0)</f>
        <v>-11</v>
      </c>
    </row>
    <row r="260" spans="1:12" x14ac:dyDescent="0.35">
      <c r="A260" t="s">
        <v>276</v>
      </c>
      <c r="B260">
        <v>0</v>
      </c>
      <c r="C260">
        <v>20</v>
      </c>
      <c r="D260">
        <v>9</v>
      </c>
      <c r="E260">
        <v>3</v>
      </c>
      <c r="F260" s="1">
        <f t="shared" si="21"/>
        <v>14.5</v>
      </c>
      <c r="G260" s="1">
        <f>IF(AND(DiyarbakirTablo[[#This Row],[Vefat2020]]&gt;-1,DiyarbakirTablo[[#This Row],[Referans]]&gt;-1), DiyarbakirTablo[[#This Row],[Vefat2020]]-DiyarbakirTablo[[#This Row],[Referans]], 0)</f>
        <v>-14.5</v>
      </c>
    </row>
    <row r="261" spans="1:12" x14ac:dyDescent="0.35">
      <c r="A261" t="s">
        <v>277</v>
      </c>
      <c r="B261">
        <v>0</v>
      </c>
      <c r="C261">
        <v>13</v>
      </c>
      <c r="D261">
        <v>-1</v>
      </c>
      <c r="E261">
        <v>1</v>
      </c>
      <c r="F261" s="1">
        <f t="shared" si="21"/>
        <v>13</v>
      </c>
      <c r="G261" s="1">
        <f>IF(AND(DiyarbakirTablo[[#This Row],[Vefat2020]]&gt;-1,DiyarbakirTablo[[#This Row],[Referans]]&gt;-1), DiyarbakirTablo[[#This Row],[Vefat2020]]-DiyarbakirTablo[[#This Row],[Referans]], 0)</f>
        <v>-13</v>
      </c>
    </row>
    <row r="262" spans="1:12" x14ac:dyDescent="0.35">
      <c r="A262" t="s">
        <v>278</v>
      </c>
      <c r="B262">
        <v>0</v>
      </c>
      <c r="C262">
        <v>13</v>
      </c>
      <c r="D262">
        <v>18</v>
      </c>
      <c r="E262">
        <v>8</v>
      </c>
      <c r="F262" s="1">
        <f t="shared" si="21"/>
        <v>15.5</v>
      </c>
      <c r="G262" s="1">
        <f>IF(AND(DiyarbakirTablo[[#This Row],[Vefat2020]]&gt;-1,DiyarbakirTablo[[#This Row],[Referans]]&gt;-1), DiyarbakirTablo[[#This Row],[Vefat2020]]-DiyarbakirTablo[[#This Row],[Referans]], 0)</f>
        <v>-15.5</v>
      </c>
    </row>
    <row r="263" spans="1:12" x14ac:dyDescent="0.35">
      <c r="A263" t="s">
        <v>279</v>
      </c>
      <c r="B263">
        <v>0</v>
      </c>
      <c r="C263">
        <v>-1</v>
      </c>
      <c r="D263">
        <v>19</v>
      </c>
      <c r="E263">
        <v>12</v>
      </c>
      <c r="F263" s="1">
        <f t="shared" si="21"/>
        <v>19</v>
      </c>
      <c r="G263" s="1">
        <f>IF(AND(DiyarbakirTablo[[#This Row],[Vefat2020]]&gt;-1,DiyarbakirTablo[[#This Row],[Referans]]&gt;-1), DiyarbakirTablo[[#This Row],[Vefat2020]]-DiyarbakirTablo[[#This Row],[Referans]], 0)</f>
        <v>-19</v>
      </c>
    </row>
    <row r="264" spans="1:12" x14ac:dyDescent="0.35">
      <c r="A264" t="s">
        <v>280</v>
      </c>
      <c r="B264">
        <v>0</v>
      </c>
      <c r="C264">
        <v>16</v>
      </c>
      <c r="D264">
        <v>15</v>
      </c>
      <c r="E264">
        <v>-1</v>
      </c>
      <c r="F264" s="1">
        <f t="shared" si="21"/>
        <v>15.5</v>
      </c>
      <c r="G264" s="1">
        <f>IF(AND(DiyarbakirTablo[[#This Row],[Vefat2020]]&gt;-1,DiyarbakirTablo[[#This Row],[Referans]]&gt;-1), DiyarbakirTablo[[#This Row],[Vefat2020]]-DiyarbakirTablo[[#This Row],[Referans]], 0)</f>
        <v>-15.5</v>
      </c>
    </row>
    <row r="265" spans="1:12" x14ac:dyDescent="0.35">
      <c r="A265" t="s">
        <v>281</v>
      </c>
      <c r="B265">
        <v>0</v>
      </c>
      <c r="C265">
        <v>-1</v>
      </c>
      <c r="D265">
        <v>15</v>
      </c>
      <c r="E265">
        <v>-1</v>
      </c>
      <c r="F265" s="1">
        <f t="shared" si="21"/>
        <v>15</v>
      </c>
      <c r="G265" s="1">
        <f>IF(AND(DiyarbakirTablo[[#This Row],[Vefat2020]]&gt;-1,DiyarbakirTablo[[#This Row],[Referans]]&gt;-1), DiyarbakirTablo[[#This Row],[Vefat2020]]-DiyarbakirTablo[[#This Row],[Referans]], 0)</f>
        <v>-15</v>
      </c>
    </row>
    <row r="266" spans="1:12" x14ac:dyDescent="0.35">
      <c r="A266" t="s">
        <v>282</v>
      </c>
      <c r="B266">
        <v>0</v>
      </c>
      <c r="C266">
        <v>16</v>
      </c>
      <c r="D266">
        <v>16</v>
      </c>
      <c r="E266">
        <v>6</v>
      </c>
      <c r="F266" s="1">
        <f t="shared" si="21"/>
        <v>16</v>
      </c>
      <c r="G266" s="1">
        <f>IF(AND(DiyarbakirTablo[[#This Row],[Vefat2020]]&gt;-1,DiyarbakirTablo[[#This Row],[Referans]]&gt;-1), DiyarbakirTablo[[#This Row],[Vefat2020]]-DiyarbakirTablo[[#This Row],[Referans]], 0)</f>
        <v>-16</v>
      </c>
    </row>
    <row r="267" spans="1:12" x14ac:dyDescent="0.35">
      <c r="A267" t="s">
        <v>283</v>
      </c>
      <c r="B267">
        <v>0</v>
      </c>
      <c r="C267">
        <v>7</v>
      </c>
      <c r="D267">
        <v>6</v>
      </c>
      <c r="E267">
        <v>7</v>
      </c>
      <c r="F267" s="1">
        <f t="shared" si="21"/>
        <v>6.5</v>
      </c>
      <c r="G267" s="1">
        <f>IF(AND(DiyarbakirTablo[[#This Row],[Vefat2020]]&gt;-1,DiyarbakirTablo[[#This Row],[Referans]]&gt;-1), DiyarbakirTablo[[#This Row],[Vefat2020]]-DiyarbakirTablo[[#This Row],[Referans]], 0)</f>
        <v>-6.5</v>
      </c>
    </row>
    <row r="268" spans="1:12" x14ac:dyDescent="0.35">
      <c r="A268" t="s">
        <v>284</v>
      </c>
      <c r="B268">
        <v>0</v>
      </c>
      <c r="C268">
        <v>16</v>
      </c>
      <c r="D268">
        <v>13</v>
      </c>
      <c r="E268">
        <v>7</v>
      </c>
      <c r="F268" s="1">
        <f t="shared" si="21"/>
        <v>14.5</v>
      </c>
      <c r="G268" s="1">
        <f>IF(AND(DiyarbakirTablo[[#This Row],[Vefat2020]]&gt;-1,DiyarbakirTablo[[#This Row],[Referans]]&gt;-1), DiyarbakirTablo[[#This Row],[Vefat2020]]-DiyarbakirTablo[[#This Row],[Referans]], 0)</f>
        <v>-14.5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268"/>
  <sheetViews>
    <sheetView topLeftCell="A4" zoomScale="85" zoomScaleNormal="85" workbookViewId="0">
      <selection activeCell="S21" sqref="S21"/>
    </sheetView>
  </sheetViews>
  <sheetFormatPr defaultRowHeight="14.5" x14ac:dyDescent="0.3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 x14ac:dyDescent="0.35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 x14ac:dyDescent="0.35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 x14ac:dyDescent="0.35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 x14ac:dyDescent="0.35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 x14ac:dyDescent="0.35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 x14ac:dyDescent="0.35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 x14ac:dyDescent="0.35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 x14ac:dyDescent="0.35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 x14ac:dyDescent="0.35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 x14ac:dyDescent="0.35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 x14ac:dyDescent="0.35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 x14ac:dyDescent="0.35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 x14ac:dyDescent="0.35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 x14ac:dyDescent="0.35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 x14ac:dyDescent="0.35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 x14ac:dyDescent="0.35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 x14ac:dyDescent="0.35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 x14ac:dyDescent="0.35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 x14ac:dyDescent="0.35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 x14ac:dyDescent="0.35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 x14ac:dyDescent="0.35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 x14ac:dyDescent="0.35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 x14ac:dyDescent="0.35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 x14ac:dyDescent="0.35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 x14ac:dyDescent="0.35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 x14ac:dyDescent="0.35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 x14ac:dyDescent="0.35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 x14ac:dyDescent="0.35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488</v>
      </c>
    </row>
    <row r="29" spans="1:12" x14ac:dyDescent="0.35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 x14ac:dyDescent="0.35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 x14ac:dyDescent="0.35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 x14ac:dyDescent="0.35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 x14ac:dyDescent="0.35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 x14ac:dyDescent="0.35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 x14ac:dyDescent="0.35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 x14ac:dyDescent="0.35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 x14ac:dyDescent="0.35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 x14ac:dyDescent="0.35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 x14ac:dyDescent="0.35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 x14ac:dyDescent="0.35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 x14ac:dyDescent="0.35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 x14ac:dyDescent="0.35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 x14ac:dyDescent="0.35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 x14ac:dyDescent="0.35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 x14ac:dyDescent="0.35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 x14ac:dyDescent="0.35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 x14ac:dyDescent="0.35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 x14ac:dyDescent="0.35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 x14ac:dyDescent="0.35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 x14ac:dyDescent="0.35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 x14ac:dyDescent="0.35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 x14ac:dyDescent="0.35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 x14ac:dyDescent="0.35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 x14ac:dyDescent="0.35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 x14ac:dyDescent="0.35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 x14ac:dyDescent="0.35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 x14ac:dyDescent="0.35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 x14ac:dyDescent="0.35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 x14ac:dyDescent="0.35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 x14ac:dyDescent="0.35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 x14ac:dyDescent="0.35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 x14ac:dyDescent="0.35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 x14ac:dyDescent="0.35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 x14ac:dyDescent="0.35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 x14ac:dyDescent="0.35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 x14ac:dyDescent="0.35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 x14ac:dyDescent="0.35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 x14ac:dyDescent="0.35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 x14ac:dyDescent="0.35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 x14ac:dyDescent="0.35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 x14ac:dyDescent="0.35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 x14ac:dyDescent="0.35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 x14ac:dyDescent="0.35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 x14ac:dyDescent="0.35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 x14ac:dyDescent="0.35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 x14ac:dyDescent="0.35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 x14ac:dyDescent="0.35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 x14ac:dyDescent="0.35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 x14ac:dyDescent="0.35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 x14ac:dyDescent="0.35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 x14ac:dyDescent="0.35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 x14ac:dyDescent="0.35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 x14ac:dyDescent="0.35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 x14ac:dyDescent="0.35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 x14ac:dyDescent="0.35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 x14ac:dyDescent="0.35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 x14ac:dyDescent="0.35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 x14ac:dyDescent="0.35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 x14ac:dyDescent="0.35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 x14ac:dyDescent="0.35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 x14ac:dyDescent="0.35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 x14ac:dyDescent="0.35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 x14ac:dyDescent="0.35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 x14ac:dyDescent="0.35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 x14ac:dyDescent="0.35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 x14ac:dyDescent="0.35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 x14ac:dyDescent="0.35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 x14ac:dyDescent="0.35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 x14ac:dyDescent="0.35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 x14ac:dyDescent="0.35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 x14ac:dyDescent="0.35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 x14ac:dyDescent="0.35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 x14ac:dyDescent="0.35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 x14ac:dyDescent="0.35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 x14ac:dyDescent="0.35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 x14ac:dyDescent="0.35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 x14ac:dyDescent="0.35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 x14ac:dyDescent="0.35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 x14ac:dyDescent="0.35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 x14ac:dyDescent="0.35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 x14ac:dyDescent="0.35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 x14ac:dyDescent="0.35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 x14ac:dyDescent="0.35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 x14ac:dyDescent="0.35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 x14ac:dyDescent="0.35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 x14ac:dyDescent="0.35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 x14ac:dyDescent="0.35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 x14ac:dyDescent="0.35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 x14ac:dyDescent="0.35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 x14ac:dyDescent="0.35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 x14ac:dyDescent="0.35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 x14ac:dyDescent="0.35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 x14ac:dyDescent="0.35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 x14ac:dyDescent="0.35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 x14ac:dyDescent="0.35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 x14ac:dyDescent="0.35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 x14ac:dyDescent="0.35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 x14ac:dyDescent="0.35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 x14ac:dyDescent="0.35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 x14ac:dyDescent="0.35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 x14ac:dyDescent="0.35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 x14ac:dyDescent="0.35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 x14ac:dyDescent="0.35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 x14ac:dyDescent="0.35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 x14ac:dyDescent="0.35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 x14ac:dyDescent="0.35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 x14ac:dyDescent="0.35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 x14ac:dyDescent="0.35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 x14ac:dyDescent="0.35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 x14ac:dyDescent="0.35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 x14ac:dyDescent="0.35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 x14ac:dyDescent="0.35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 x14ac:dyDescent="0.35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 x14ac:dyDescent="0.35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 x14ac:dyDescent="0.35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 x14ac:dyDescent="0.35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 x14ac:dyDescent="0.35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 x14ac:dyDescent="0.35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 x14ac:dyDescent="0.35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 x14ac:dyDescent="0.35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 x14ac:dyDescent="0.35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 x14ac:dyDescent="0.35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 x14ac:dyDescent="0.35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 x14ac:dyDescent="0.35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 x14ac:dyDescent="0.35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 x14ac:dyDescent="0.35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 x14ac:dyDescent="0.35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 x14ac:dyDescent="0.35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 x14ac:dyDescent="0.35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 x14ac:dyDescent="0.35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 x14ac:dyDescent="0.35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 x14ac:dyDescent="0.35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 x14ac:dyDescent="0.35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 x14ac:dyDescent="0.35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 x14ac:dyDescent="0.35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 x14ac:dyDescent="0.35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 x14ac:dyDescent="0.35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 x14ac:dyDescent="0.35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 x14ac:dyDescent="0.35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 x14ac:dyDescent="0.35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 x14ac:dyDescent="0.35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 x14ac:dyDescent="0.35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 x14ac:dyDescent="0.35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 x14ac:dyDescent="0.35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 x14ac:dyDescent="0.35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 x14ac:dyDescent="0.35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 x14ac:dyDescent="0.35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 x14ac:dyDescent="0.35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 x14ac:dyDescent="0.35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 x14ac:dyDescent="0.35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 x14ac:dyDescent="0.35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 x14ac:dyDescent="0.35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 x14ac:dyDescent="0.35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 x14ac:dyDescent="0.35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 x14ac:dyDescent="0.35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 x14ac:dyDescent="0.35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 x14ac:dyDescent="0.35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 x14ac:dyDescent="0.35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 x14ac:dyDescent="0.35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 x14ac:dyDescent="0.35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 x14ac:dyDescent="0.35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 x14ac:dyDescent="0.35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 x14ac:dyDescent="0.35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 x14ac:dyDescent="0.35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 x14ac:dyDescent="0.35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 x14ac:dyDescent="0.35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 x14ac:dyDescent="0.35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 x14ac:dyDescent="0.35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 x14ac:dyDescent="0.35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 x14ac:dyDescent="0.35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 x14ac:dyDescent="0.35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 x14ac:dyDescent="0.35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 x14ac:dyDescent="0.35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 x14ac:dyDescent="0.35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 x14ac:dyDescent="0.35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 x14ac:dyDescent="0.35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 x14ac:dyDescent="0.35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 x14ac:dyDescent="0.35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 x14ac:dyDescent="0.35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 x14ac:dyDescent="0.35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 x14ac:dyDescent="0.35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 x14ac:dyDescent="0.35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 x14ac:dyDescent="0.35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 x14ac:dyDescent="0.35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 x14ac:dyDescent="0.35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 x14ac:dyDescent="0.35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 x14ac:dyDescent="0.35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 x14ac:dyDescent="0.35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 x14ac:dyDescent="0.35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 x14ac:dyDescent="0.35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 x14ac:dyDescent="0.35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 x14ac:dyDescent="0.35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 x14ac:dyDescent="0.35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 x14ac:dyDescent="0.35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 x14ac:dyDescent="0.35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 x14ac:dyDescent="0.35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 x14ac:dyDescent="0.35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 x14ac:dyDescent="0.35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 x14ac:dyDescent="0.35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 x14ac:dyDescent="0.35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 x14ac:dyDescent="0.35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 x14ac:dyDescent="0.35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 x14ac:dyDescent="0.35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 x14ac:dyDescent="0.35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 x14ac:dyDescent="0.35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 x14ac:dyDescent="0.35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 x14ac:dyDescent="0.35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 x14ac:dyDescent="0.35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 x14ac:dyDescent="0.35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 x14ac:dyDescent="0.35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 x14ac:dyDescent="0.35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 x14ac:dyDescent="0.35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 x14ac:dyDescent="0.35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 x14ac:dyDescent="0.35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 x14ac:dyDescent="0.35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 x14ac:dyDescent="0.35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 x14ac:dyDescent="0.35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 x14ac:dyDescent="0.35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 x14ac:dyDescent="0.35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 x14ac:dyDescent="0.35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 x14ac:dyDescent="0.35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 x14ac:dyDescent="0.35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 x14ac:dyDescent="0.35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 x14ac:dyDescent="0.35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 x14ac:dyDescent="0.35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 x14ac:dyDescent="0.35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 x14ac:dyDescent="0.35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 x14ac:dyDescent="0.35">
      <c r="A258" s="3" t="s">
        <v>274</v>
      </c>
      <c r="B258" s="2">
        <v>23</v>
      </c>
      <c r="C258" s="2">
        <v>8</v>
      </c>
      <c r="D258" s="2">
        <v>5</v>
      </c>
      <c r="E258" s="1">
        <f>AVERAGE(KayseriTablo[[#This Row],[Vefat2019]:[Vefat2018]])</f>
        <v>6.5</v>
      </c>
      <c r="F258" s="1">
        <f>KayseriTablo[[#This Row],[Vefat2020]]-KayseriTablo[[#This Row],[Referans]]</f>
        <v>16.5</v>
      </c>
      <c r="G258">
        <f t="shared" ref="G258:G268" si="16">AVERAGE(B252:B258)</f>
        <v>18.142857142857142</v>
      </c>
      <c r="H258">
        <f t="shared" ref="H258:H268" si="17">AVERAGE(C252:C258)</f>
        <v>9</v>
      </c>
      <c r="I258">
        <f t="shared" ref="I258:I268" si="18">AVERAGE(D252:D258)</f>
        <v>6.4285714285714288</v>
      </c>
      <c r="J258">
        <f t="shared" ref="J258:J268" si="19">AVERAGE(E252:E258)</f>
        <v>7.7142857142857144</v>
      </c>
    </row>
    <row r="259" spans="1:10" x14ac:dyDescent="0.35">
      <c r="A259" s="3" t="s">
        <v>275</v>
      </c>
      <c r="B259" s="2">
        <v>19</v>
      </c>
      <c r="C259" s="2">
        <v>11</v>
      </c>
      <c r="D259" s="2">
        <v>7</v>
      </c>
      <c r="E259" s="1">
        <f>AVERAGE(KayseriTablo[[#This Row],[Vefat2019]:[Vefat2018]])</f>
        <v>9</v>
      </c>
      <c r="F259" s="1">
        <f>KayseriTablo[[#This Row],[Vefat2020]]-KayseriTablo[[#This Row],[Referans]]</f>
        <v>10</v>
      </c>
      <c r="G259">
        <f t="shared" si="16"/>
        <v>18.285714285714285</v>
      </c>
      <c r="H259">
        <f t="shared" si="17"/>
        <v>9.1428571428571423</v>
      </c>
      <c r="I259">
        <f t="shared" si="18"/>
        <v>6</v>
      </c>
      <c r="J259">
        <f t="shared" si="19"/>
        <v>7.5714285714285712</v>
      </c>
    </row>
    <row r="260" spans="1:10" x14ac:dyDescent="0.35">
      <c r="A260" s="3" t="s">
        <v>276</v>
      </c>
      <c r="B260" s="2">
        <v>25</v>
      </c>
      <c r="C260" s="2">
        <v>5</v>
      </c>
      <c r="D260" s="2">
        <v>8</v>
      </c>
      <c r="E260" s="1">
        <f>AVERAGE(KayseriTablo[[#This Row],[Vefat2019]:[Vefat2018]])</f>
        <v>6.5</v>
      </c>
      <c r="F260" s="1">
        <f>KayseriTablo[[#This Row],[Vefat2020]]-KayseriTablo[[#This Row],[Referans]]</f>
        <v>18.5</v>
      </c>
      <c r="G260">
        <f t="shared" si="16"/>
        <v>19.571428571428573</v>
      </c>
      <c r="H260">
        <f t="shared" si="17"/>
        <v>8.5714285714285712</v>
      </c>
      <c r="I260">
        <f t="shared" si="18"/>
        <v>6.7142857142857144</v>
      </c>
      <c r="J260">
        <f t="shared" si="19"/>
        <v>7.6428571428571432</v>
      </c>
    </row>
    <row r="261" spans="1:10" x14ac:dyDescent="0.35">
      <c r="A261" s="3" t="s">
        <v>277</v>
      </c>
      <c r="B261" s="2">
        <v>19</v>
      </c>
      <c r="C261" s="2">
        <v>12</v>
      </c>
      <c r="D261" s="2">
        <v>10</v>
      </c>
      <c r="E261" s="1">
        <f>AVERAGE(KayseriTablo[[#This Row],[Vefat2019]:[Vefat2018]])</f>
        <v>11</v>
      </c>
      <c r="F261" s="1">
        <f>KayseriTablo[[#This Row],[Vefat2020]]-KayseriTablo[[#This Row],[Referans]]</f>
        <v>8</v>
      </c>
      <c r="G261">
        <f t="shared" si="16"/>
        <v>19.428571428571427</v>
      </c>
      <c r="H261">
        <f t="shared" si="17"/>
        <v>8.5714285714285712</v>
      </c>
      <c r="I261">
        <f t="shared" si="18"/>
        <v>7</v>
      </c>
      <c r="J261">
        <f t="shared" si="19"/>
        <v>7.7857142857142856</v>
      </c>
    </row>
    <row r="262" spans="1:10" x14ac:dyDescent="0.35">
      <c r="A262" s="3" t="s">
        <v>278</v>
      </c>
      <c r="B262" s="2">
        <v>29</v>
      </c>
      <c r="C262" s="2">
        <v>11</v>
      </c>
      <c r="D262" s="2">
        <v>12</v>
      </c>
      <c r="E262" s="1">
        <f>AVERAGE(KayseriTablo[[#This Row],[Vefat2019]:[Vefat2018]])</f>
        <v>11.5</v>
      </c>
      <c r="F262" s="1">
        <f>KayseriTablo[[#This Row],[Vefat2020]]-KayseriTablo[[#This Row],[Referans]]</f>
        <v>17.5</v>
      </c>
      <c r="G262">
        <f t="shared" si="16"/>
        <v>21.857142857142858</v>
      </c>
      <c r="H262">
        <f t="shared" si="17"/>
        <v>8.7142857142857135</v>
      </c>
      <c r="I262">
        <f t="shared" si="18"/>
        <v>8.2857142857142865</v>
      </c>
      <c r="J262">
        <f t="shared" si="19"/>
        <v>8.5</v>
      </c>
    </row>
    <row r="263" spans="1:10" x14ac:dyDescent="0.35">
      <c r="A263" s="3" t="s">
        <v>279</v>
      </c>
      <c r="B263" s="2">
        <v>23</v>
      </c>
      <c r="C263" s="2">
        <v>5</v>
      </c>
      <c r="D263" s="2">
        <v>8</v>
      </c>
      <c r="E263" s="1">
        <f>AVERAGE(KayseriTablo[[#This Row],[Vefat2019]:[Vefat2018]])</f>
        <v>6.5</v>
      </c>
      <c r="F263" s="1">
        <f>KayseriTablo[[#This Row],[Vefat2020]]-KayseriTablo[[#This Row],[Referans]]</f>
        <v>16.5</v>
      </c>
      <c r="G263">
        <f t="shared" si="16"/>
        <v>22.571428571428573</v>
      </c>
      <c r="H263">
        <f t="shared" si="17"/>
        <v>8.4285714285714288</v>
      </c>
      <c r="I263">
        <f t="shared" si="18"/>
        <v>8.1428571428571423</v>
      </c>
      <c r="J263">
        <f t="shared" si="19"/>
        <v>8.2857142857142865</v>
      </c>
    </row>
    <row r="264" spans="1:10" x14ac:dyDescent="0.35">
      <c r="A264" s="3" t="s">
        <v>280</v>
      </c>
      <c r="B264" s="2">
        <v>8</v>
      </c>
      <c r="C264" s="2">
        <v>4</v>
      </c>
      <c r="D264" s="2">
        <v>5</v>
      </c>
      <c r="E264" s="1">
        <f>AVERAGE(KayseriTablo[[#This Row],[Vefat2019]:[Vefat2018]])</f>
        <v>4.5</v>
      </c>
      <c r="F264" s="1">
        <f>KayseriTablo[[#This Row],[Vefat2020]]-KayseriTablo[[#This Row],[Referans]]</f>
        <v>3.5</v>
      </c>
      <c r="G264">
        <f t="shared" si="16"/>
        <v>20.857142857142858</v>
      </c>
      <c r="H264">
        <f t="shared" si="17"/>
        <v>8</v>
      </c>
      <c r="I264">
        <f t="shared" si="18"/>
        <v>7.8571428571428568</v>
      </c>
      <c r="J264">
        <f t="shared" si="19"/>
        <v>7.9285714285714288</v>
      </c>
    </row>
    <row r="265" spans="1:10" x14ac:dyDescent="0.35">
      <c r="A265" s="3" t="s">
        <v>281</v>
      </c>
      <c r="B265" s="2">
        <v>16</v>
      </c>
      <c r="C265" s="2">
        <v>4</v>
      </c>
      <c r="D265" s="2">
        <v>7</v>
      </c>
      <c r="E265" s="1">
        <f>AVERAGE(KayseriTablo[[#This Row],[Vefat2019]:[Vefat2018]])</f>
        <v>5.5</v>
      </c>
      <c r="F265" s="1">
        <f>KayseriTablo[[#This Row],[Vefat2020]]-KayseriTablo[[#This Row],[Referans]]</f>
        <v>10.5</v>
      </c>
      <c r="G265">
        <f t="shared" si="16"/>
        <v>19.857142857142858</v>
      </c>
      <c r="H265">
        <f t="shared" si="17"/>
        <v>7.4285714285714288</v>
      </c>
      <c r="I265">
        <f t="shared" si="18"/>
        <v>8.1428571428571423</v>
      </c>
      <c r="J265">
        <f t="shared" si="19"/>
        <v>7.7857142857142856</v>
      </c>
    </row>
    <row r="266" spans="1:10" x14ac:dyDescent="0.35">
      <c r="A266" s="3" t="s">
        <v>282</v>
      </c>
      <c r="B266" s="2">
        <v>30</v>
      </c>
      <c r="C266" s="2">
        <v>4</v>
      </c>
      <c r="D266" s="2">
        <v>10</v>
      </c>
      <c r="E266" s="1">
        <f>AVERAGE(KayseriTablo[[#This Row],[Vefat2019]:[Vefat2018]])</f>
        <v>7</v>
      </c>
      <c r="F266" s="1">
        <f>KayseriTablo[[#This Row],[Vefat2020]]-KayseriTablo[[#This Row],[Referans]]</f>
        <v>23</v>
      </c>
      <c r="G266">
        <f t="shared" si="16"/>
        <v>21.428571428571427</v>
      </c>
      <c r="H266">
        <f t="shared" si="17"/>
        <v>6.4285714285714288</v>
      </c>
      <c r="I266">
        <f t="shared" si="18"/>
        <v>8.5714285714285712</v>
      </c>
      <c r="J266">
        <f t="shared" si="19"/>
        <v>7.5</v>
      </c>
    </row>
    <row r="267" spans="1:10" x14ac:dyDescent="0.35">
      <c r="A267" s="3" t="s">
        <v>283</v>
      </c>
      <c r="B267" s="2">
        <v>18</v>
      </c>
      <c r="C267" s="2">
        <v>7</v>
      </c>
      <c r="D267" s="2">
        <v>10</v>
      </c>
      <c r="E267" s="1">
        <f>AVERAGE(KayseriTablo[[#This Row],[Vefat2019]:[Vefat2018]])</f>
        <v>8.5</v>
      </c>
      <c r="F267" s="1">
        <f>KayseriTablo[[#This Row],[Vefat2020]]-KayseriTablo[[#This Row],[Referans]]</f>
        <v>9.5</v>
      </c>
      <c r="G267">
        <f t="shared" si="16"/>
        <v>20.428571428571427</v>
      </c>
      <c r="H267">
        <f t="shared" si="17"/>
        <v>6.7142857142857144</v>
      </c>
      <c r="I267">
        <f t="shared" si="18"/>
        <v>8.8571428571428577</v>
      </c>
      <c r="J267">
        <f t="shared" si="19"/>
        <v>7.7857142857142856</v>
      </c>
    </row>
    <row r="268" spans="1:10" x14ac:dyDescent="0.35">
      <c r="A268" s="3" t="s">
        <v>284</v>
      </c>
      <c r="B268" s="2">
        <v>14</v>
      </c>
      <c r="C268" s="2">
        <v>6</v>
      </c>
      <c r="D268" s="2">
        <v>5</v>
      </c>
      <c r="E268" s="1">
        <f>AVERAGE(KayseriTablo[[#This Row],[Vefat2019]:[Vefat2018]])</f>
        <v>5.5</v>
      </c>
      <c r="F268" s="1">
        <f>KayseriTablo[[#This Row],[Vefat2020]]-KayseriTablo[[#This Row],[Referans]]</f>
        <v>8.5</v>
      </c>
      <c r="G268">
        <f t="shared" si="16"/>
        <v>19.714285714285715</v>
      </c>
      <c r="H268">
        <f t="shared" si="17"/>
        <v>5.8571428571428568</v>
      </c>
      <c r="I268">
        <f t="shared" si="18"/>
        <v>8.1428571428571423</v>
      </c>
      <c r="J268">
        <f t="shared" si="19"/>
        <v>7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2020-09-25T17:35:03Z</dcterms:modified>
</cp:coreProperties>
</file>