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anu\Dropbox\"/>
    </mc:Choice>
  </mc:AlternateContent>
  <xr:revisionPtr revIDLastSave="0" documentId="13_ncr:1_{9E2C84C2-5AA2-4DC3-A1D2-37B809C62174}" xr6:coauthVersionLast="45" xr6:coauthVersionMax="45" xr10:uidLastSave="{00000000-0000-0000-0000-000000000000}"/>
  <bookViews>
    <workbookView xWindow="-110" yWindow="-110" windowWidth="19420" windowHeight="10420" tabRatio="813" xr2:uid="{00000000-000D-0000-FFFF-FFFF00000000}"/>
  </bookViews>
  <sheets>
    <sheet name="Toplam" sheetId="24" r:id="rId1"/>
    <sheet name="Istanbul" sheetId="2" r:id="rId2"/>
    <sheet name="Konya" sheetId="12" r:id="rId3"/>
    <sheet name="Malatya" sheetId="14" r:id="rId4"/>
    <sheet name="Sakarya" sheetId="15" r:id="rId5"/>
    <sheet name="Kocaeli" sheetId="16" r:id="rId6"/>
    <sheet name="Kahramanmaras" sheetId="17" r:id="rId7"/>
    <sheet name="Erzurum" sheetId="18" r:id="rId8"/>
    <sheet name="Bursa" sheetId="19" r:id="rId9"/>
    <sheet name="Tekirdag" sheetId="20" r:id="rId10"/>
    <sheet name="Diyarbakir" sheetId="21" r:id="rId11"/>
    <sheet name="Kayseri" sheetId="2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24" l="1"/>
  <c r="G10" i="24"/>
  <c r="G11" i="24"/>
  <c r="G12" i="24"/>
  <c r="G13" i="24"/>
  <c r="G14" i="24"/>
  <c r="G15" i="24"/>
  <c r="G16" i="24"/>
  <c r="G17" i="24"/>
  <c r="G18" i="24"/>
  <c r="G19" i="24"/>
  <c r="G20" i="24"/>
  <c r="G21" i="24"/>
  <c r="G22" i="24"/>
  <c r="G23" i="24"/>
  <c r="G24" i="24"/>
  <c r="G25" i="24"/>
  <c r="G26" i="24"/>
  <c r="G27" i="24"/>
  <c r="G28" i="24"/>
  <c r="G29" i="24"/>
  <c r="G30" i="24"/>
  <c r="G31" i="24"/>
  <c r="G32" i="24"/>
  <c r="G33" i="24"/>
  <c r="G34" i="24"/>
  <c r="G35" i="24"/>
  <c r="G36" i="24"/>
  <c r="G37" i="24"/>
  <c r="G38" i="24"/>
  <c r="G39" i="24"/>
  <c r="G40" i="24"/>
  <c r="G41" i="24"/>
  <c r="G42" i="24"/>
  <c r="G43" i="24"/>
  <c r="G44" i="24"/>
  <c r="G45" i="24"/>
  <c r="G46" i="24"/>
  <c r="G47" i="24"/>
  <c r="G48" i="24"/>
  <c r="G49" i="24"/>
  <c r="G50" i="24"/>
  <c r="G51" i="24"/>
  <c r="G52" i="24"/>
  <c r="G53" i="24"/>
  <c r="G54" i="24"/>
  <c r="G55" i="24"/>
  <c r="G56" i="24"/>
  <c r="G57" i="24"/>
  <c r="G58" i="24"/>
  <c r="G59" i="24"/>
  <c r="G60" i="24"/>
  <c r="G61" i="24"/>
  <c r="G62" i="24"/>
  <c r="G63" i="24"/>
  <c r="G64" i="24"/>
  <c r="G65" i="24"/>
  <c r="G66" i="24"/>
  <c r="G67" i="24"/>
  <c r="G68" i="24"/>
  <c r="G69" i="24"/>
  <c r="G70" i="24"/>
  <c r="G71" i="24"/>
  <c r="G72" i="24"/>
  <c r="G73" i="24"/>
  <c r="G74" i="24"/>
  <c r="G75" i="24"/>
  <c r="G76" i="24"/>
  <c r="G77" i="24"/>
  <c r="G78" i="24"/>
  <c r="G79" i="24"/>
  <c r="G80" i="24"/>
  <c r="G81" i="24"/>
  <c r="G82" i="24"/>
  <c r="G83" i="24"/>
  <c r="G84" i="24"/>
  <c r="G85" i="24"/>
  <c r="G86" i="24"/>
  <c r="G87" i="24"/>
  <c r="G88" i="24"/>
  <c r="G89" i="24"/>
  <c r="G90" i="24"/>
  <c r="G91" i="24"/>
  <c r="G92" i="24"/>
  <c r="G93" i="24"/>
  <c r="G94" i="24"/>
  <c r="G95" i="24"/>
  <c r="G96" i="24"/>
  <c r="G97" i="24"/>
  <c r="G98" i="24"/>
  <c r="G99" i="24"/>
  <c r="G100" i="24"/>
  <c r="G101" i="24"/>
  <c r="G102" i="24"/>
  <c r="G103" i="24"/>
  <c r="G104" i="24"/>
  <c r="G105" i="24"/>
  <c r="G106" i="24"/>
  <c r="G107" i="24"/>
  <c r="G108" i="24"/>
  <c r="G109" i="24"/>
  <c r="G110" i="24"/>
  <c r="G111" i="24"/>
  <c r="G112" i="24"/>
  <c r="G113" i="24"/>
  <c r="G114" i="24"/>
  <c r="G115" i="24"/>
  <c r="G116" i="24"/>
  <c r="G117" i="24"/>
  <c r="G118" i="24"/>
  <c r="G119" i="24"/>
  <c r="G120" i="24"/>
  <c r="G121" i="24"/>
  <c r="G122" i="24"/>
  <c r="G123" i="24"/>
  <c r="G124" i="24"/>
  <c r="G125" i="24"/>
  <c r="G126" i="24"/>
  <c r="G127" i="24"/>
  <c r="G128" i="24"/>
  <c r="G129" i="24"/>
  <c r="G130" i="24"/>
  <c r="G131" i="24"/>
  <c r="G132" i="24"/>
  <c r="G133" i="24"/>
  <c r="G134" i="24"/>
  <c r="G135" i="24"/>
  <c r="G136" i="24"/>
  <c r="G137" i="24"/>
  <c r="G138" i="24"/>
  <c r="G139" i="24"/>
  <c r="G140" i="24"/>
  <c r="G141" i="24"/>
  <c r="G142" i="24"/>
  <c r="G143" i="24"/>
  <c r="G144" i="24"/>
  <c r="G145" i="24"/>
  <c r="G146" i="24"/>
  <c r="G147" i="24"/>
  <c r="G148" i="24"/>
  <c r="G149" i="24"/>
  <c r="G150" i="24"/>
  <c r="G151" i="24"/>
  <c r="G152" i="24"/>
  <c r="G153" i="24"/>
  <c r="G154" i="24"/>
  <c r="G155" i="24"/>
  <c r="G156" i="24"/>
  <c r="G157" i="24"/>
  <c r="G158" i="24"/>
  <c r="G159" i="24"/>
  <c r="G160" i="24"/>
  <c r="G161" i="24"/>
  <c r="G162" i="24"/>
  <c r="G163" i="24"/>
  <c r="G164" i="24"/>
  <c r="G165" i="24"/>
  <c r="G166" i="24"/>
  <c r="G167" i="24"/>
  <c r="G168" i="24"/>
  <c r="G169" i="24"/>
  <c r="G170" i="24"/>
  <c r="G171" i="24"/>
  <c r="G172" i="24"/>
  <c r="G173" i="24"/>
  <c r="G174" i="24"/>
  <c r="G175" i="24"/>
  <c r="G176" i="24"/>
  <c r="G177" i="24"/>
  <c r="G178" i="24"/>
  <c r="G179" i="24"/>
  <c r="G180" i="24"/>
  <c r="G181" i="24"/>
  <c r="G182" i="24"/>
  <c r="G183" i="24"/>
  <c r="G184" i="24"/>
  <c r="G185" i="24"/>
  <c r="G186" i="24"/>
  <c r="G187" i="24"/>
  <c r="G188" i="24"/>
  <c r="G189" i="24"/>
  <c r="G190" i="24"/>
  <c r="G191" i="24"/>
  <c r="G192" i="24"/>
  <c r="G193" i="24"/>
  <c r="G194" i="24"/>
  <c r="G195" i="24"/>
  <c r="G196" i="24"/>
  <c r="G197" i="24"/>
  <c r="G198" i="24"/>
  <c r="G199" i="24"/>
  <c r="G200" i="24"/>
  <c r="G201" i="24"/>
  <c r="G202" i="24"/>
  <c r="G203" i="24"/>
  <c r="G204" i="24"/>
  <c r="G205" i="24"/>
  <c r="G206" i="24"/>
  <c r="G207" i="24"/>
  <c r="G208" i="24"/>
  <c r="G209" i="24"/>
  <c r="G210" i="24"/>
  <c r="G211" i="24"/>
  <c r="G212" i="24"/>
  <c r="G213" i="24"/>
  <c r="G214" i="24"/>
  <c r="G215" i="24"/>
  <c r="G216" i="24"/>
  <c r="G217" i="24"/>
  <c r="G218" i="24"/>
  <c r="G219" i="24"/>
  <c r="G220" i="24"/>
  <c r="G221" i="24"/>
  <c r="G222" i="24"/>
  <c r="G223" i="24"/>
  <c r="G224" i="24"/>
  <c r="G225" i="24"/>
  <c r="G226" i="24"/>
  <c r="G227" i="24"/>
  <c r="G228" i="24"/>
  <c r="G229" i="24"/>
  <c r="G230" i="24"/>
  <c r="G231" i="24"/>
  <c r="G232" i="24"/>
  <c r="G233" i="24"/>
  <c r="G234" i="24"/>
  <c r="G235" i="24"/>
  <c r="G236" i="24"/>
  <c r="G237" i="24"/>
  <c r="G238" i="24"/>
  <c r="G239" i="24"/>
  <c r="G240" i="24"/>
  <c r="G241" i="24"/>
  <c r="G242" i="24"/>
  <c r="G243" i="24"/>
  <c r="G244" i="24"/>
  <c r="G245" i="24"/>
  <c r="G246" i="24"/>
  <c r="G247" i="24"/>
  <c r="G248" i="24"/>
  <c r="G249" i="24"/>
  <c r="G250" i="24"/>
  <c r="G251" i="24"/>
  <c r="G252" i="24"/>
  <c r="G253" i="24"/>
  <c r="G254" i="24"/>
  <c r="G255" i="24"/>
  <c r="G256" i="24"/>
  <c r="G257" i="24"/>
  <c r="G8" i="24"/>
  <c r="C2" i="24" l="1"/>
  <c r="C3" i="24"/>
  <c r="C4" i="24"/>
  <c r="C5" i="24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43" i="24"/>
  <c r="C44" i="24"/>
  <c r="C45" i="24"/>
  <c r="C46" i="24"/>
  <c r="C47" i="24"/>
  <c r="C48" i="24"/>
  <c r="C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64" i="24"/>
  <c r="C65" i="24"/>
  <c r="C66" i="24"/>
  <c r="C67" i="24"/>
  <c r="C68" i="24"/>
  <c r="C69" i="24"/>
  <c r="C70" i="24"/>
  <c r="C71" i="24"/>
  <c r="C72" i="24"/>
  <c r="C73" i="24"/>
  <c r="C74" i="24"/>
  <c r="C75" i="24"/>
  <c r="C76" i="24"/>
  <c r="C77" i="24"/>
  <c r="C78" i="24"/>
  <c r="C79" i="24"/>
  <c r="C80" i="24"/>
  <c r="C81" i="24"/>
  <c r="C82" i="24"/>
  <c r="C83" i="24"/>
  <c r="C84" i="24"/>
  <c r="C85" i="24"/>
  <c r="C86" i="24"/>
  <c r="C87" i="24"/>
  <c r="C88" i="24"/>
  <c r="C89" i="24"/>
  <c r="C90" i="24"/>
  <c r="C91" i="24"/>
  <c r="C92" i="24"/>
  <c r="C93" i="24"/>
  <c r="C94" i="24"/>
  <c r="C95" i="24"/>
  <c r="C96" i="24"/>
  <c r="C97" i="24"/>
  <c r="C98" i="24"/>
  <c r="C99" i="24"/>
  <c r="C100" i="24"/>
  <c r="C101" i="24"/>
  <c r="C102" i="24"/>
  <c r="C103" i="24"/>
  <c r="C104" i="24"/>
  <c r="C105" i="24"/>
  <c r="C106" i="24"/>
  <c r="C107" i="24"/>
  <c r="C108" i="24"/>
  <c r="C109" i="24"/>
  <c r="C110" i="24"/>
  <c r="C111" i="24"/>
  <c r="C112" i="24"/>
  <c r="C113" i="24"/>
  <c r="C114" i="24"/>
  <c r="C115" i="24"/>
  <c r="C116" i="24"/>
  <c r="C117" i="24"/>
  <c r="C118" i="24"/>
  <c r="C119" i="24"/>
  <c r="C120" i="24"/>
  <c r="C121" i="24"/>
  <c r="C122" i="24"/>
  <c r="C123" i="24"/>
  <c r="C124" i="24"/>
  <c r="C125" i="24"/>
  <c r="C126" i="24"/>
  <c r="C127" i="24"/>
  <c r="C128" i="24"/>
  <c r="C129" i="24"/>
  <c r="C130" i="24"/>
  <c r="C131" i="24"/>
  <c r="C132" i="24"/>
  <c r="C133" i="24"/>
  <c r="C134" i="24"/>
  <c r="C135" i="24"/>
  <c r="C136" i="24"/>
  <c r="C137" i="24"/>
  <c r="C138" i="24"/>
  <c r="C139" i="24"/>
  <c r="C140" i="24"/>
  <c r="C141" i="24"/>
  <c r="C142" i="24"/>
  <c r="C143" i="24"/>
  <c r="C144" i="24"/>
  <c r="C145" i="24"/>
  <c r="C146" i="24"/>
  <c r="C147" i="24"/>
  <c r="C148" i="24"/>
  <c r="C149" i="24"/>
  <c r="C150" i="24"/>
  <c r="C151" i="24"/>
  <c r="C152" i="24"/>
  <c r="C153" i="24"/>
  <c r="C154" i="24"/>
  <c r="C155" i="24"/>
  <c r="C156" i="24"/>
  <c r="C157" i="24"/>
  <c r="C158" i="24"/>
  <c r="C159" i="24"/>
  <c r="C160" i="24"/>
  <c r="C161" i="24"/>
  <c r="C162" i="24"/>
  <c r="C163" i="24"/>
  <c r="C164" i="24"/>
  <c r="C165" i="24"/>
  <c r="C166" i="24"/>
  <c r="C167" i="24"/>
  <c r="C168" i="24"/>
  <c r="C169" i="24"/>
  <c r="C170" i="24"/>
  <c r="C171" i="24"/>
  <c r="C172" i="24"/>
  <c r="C173" i="24"/>
  <c r="C174" i="24"/>
  <c r="C175" i="24"/>
  <c r="C176" i="24"/>
  <c r="C177" i="24"/>
  <c r="C178" i="24"/>
  <c r="C179" i="24"/>
  <c r="C180" i="24"/>
  <c r="C181" i="24"/>
  <c r="C182" i="24"/>
  <c r="C183" i="24"/>
  <c r="C184" i="24"/>
  <c r="C185" i="24"/>
  <c r="C186" i="24"/>
  <c r="C187" i="24"/>
  <c r="C188" i="24"/>
  <c r="C189" i="24"/>
  <c r="C190" i="24"/>
  <c r="C191" i="24"/>
  <c r="C192" i="24"/>
  <c r="C193" i="24"/>
  <c r="C194" i="24"/>
  <c r="C195" i="24"/>
  <c r="C196" i="24"/>
  <c r="C197" i="24"/>
  <c r="C198" i="24"/>
  <c r="C199" i="24"/>
  <c r="C200" i="24"/>
  <c r="C201" i="24"/>
  <c r="C202" i="24"/>
  <c r="C203" i="24"/>
  <c r="C204" i="24"/>
  <c r="C205" i="24"/>
  <c r="C206" i="24"/>
  <c r="C207" i="24"/>
  <c r="C208" i="24"/>
  <c r="C209" i="24"/>
  <c r="C210" i="24"/>
  <c r="C211" i="24"/>
  <c r="C212" i="24"/>
  <c r="C213" i="24"/>
  <c r="C214" i="24"/>
  <c r="C215" i="24"/>
  <c r="C216" i="24"/>
  <c r="C217" i="24"/>
  <c r="C218" i="24"/>
  <c r="C219" i="24"/>
  <c r="C220" i="24"/>
  <c r="C221" i="24"/>
  <c r="C222" i="24"/>
  <c r="C223" i="24"/>
  <c r="C224" i="24"/>
  <c r="C225" i="24"/>
  <c r="C226" i="24"/>
  <c r="C227" i="24"/>
  <c r="C228" i="24"/>
  <c r="C229" i="24"/>
  <c r="C230" i="24"/>
  <c r="C231" i="24"/>
  <c r="C232" i="24"/>
  <c r="C233" i="24"/>
  <c r="C234" i="24"/>
  <c r="C235" i="24"/>
  <c r="C236" i="24"/>
  <c r="C237" i="24"/>
  <c r="C238" i="24"/>
  <c r="C239" i="24"/>
  <c r="C240" i="24"/>
  <c r="C241" i="24"/>
  <c r="C242" i="24"/>
  <c r="C243" i="24"/>
  <c r="C244" i="24"/>
  <c r="C245" i="24"/>
  <c r="C246" i="24"/>
  <c r="C247" i="24"/>
  <c r="C248" i="24"/>
  <c r="C249" i="24"/>
  <c r="C250" i="24"/>
  <c r="C251" i="24"/>
  <c r="C252" i="24"/>
  <c r="C253" i="24"/>
  <c r="C254" i="24"/>
  <c r="C255" i="24"/>
  <c r="C256" i="24"/>
  <c r="C257" i="24"/>
  <c r="B256" i="24"/>
  <c r="I256" i="23"/>
  <c r="I257" i="23"/>
  <c r="H256" i="23"/>
  <c r="H257" i="23"/>
  <c r="G256" i="23"/>
  <c r="G257" i="23"/>
  <c r="E256" i="23"/>
  <c r="F256" i="23" s="1"/>
  <c r="E257" i="23"/>
  <c r="F257" i="23" s="1"/>
  <c r="J257" i="23" l="1"/>
  <c r="J256" i="23"/>
  <c r="B257" i="24"/>
  <c r="B255" i="24"/>
  <c r="B254" i="24"/>
  <c r="B253" i="24"/>
  <c r="B252" i="24"/>
  <c r="B251" i="24"/>
  <c r="B250" i="24"/>
  <c r="B249" i="24"/>
  <c r="B248" i="24"/>
  <c r="B247" i="24"/>
  <c r="B246" i="24"/>
  <c r="B245" i="24"/>
  <c r="B244" i="24"/>
  <c r="B243" i="24"/>
  <c r="B242" i="24"/>
  <c r="B241" i="24"/>
  <c r="B240" i="24"/>
  <c r="B239" i="24"/>
  <c r="B238" i="24"/>
  <c r="B237" i="24"/>
  <c r="B236" i="24"/>
  <c r="B235" i="24"/>
  <c r="B234" i="24"/>
  <c r="B233" i="24"/>
  <c r="B232" i="24"/>
  <c r="B231" i="24"/>
  <c r="B230" i="24"/>
  <c r="B229" i="24"/>
  <c r="B228" i="24"/>
  <c r="B227" i="24"/>
  <c r="B226" i="24"/>
  <c r="B225" i="24"/>
  <c r="B224" i="24"/>
  <c r="B223" i="24"/>
  <c r="B222" i="24"/>
  <c r="B221" i="24"/>
  <c r="B220" i="24"/>
  <c r="B219" i="24"/>
  <c r="B218" i="24"/>
  <c r="B217" i="24"/>
  <c r="B216" i="24"/>
  <c r="B215" i="24"/>
  <c r="B214" i="24"/>
  <c r="B213" i="24"/>
  <c r="B212" i="24"/>
  <c r="B211" i="24"/>
  <c r="B210" i="24"/>
  <c r="B209" i="24"/>
  <c r="B208" i="24"/>
  <c r="B207" i="24"/>
  <c r="B206" i="24"/>
  <c r="B205" i="24"/>
  <c r="B204" i="24"/>
  <c r="B203" i="24"/>
  <c r="B202" i="24"/>
  <c r="B201" i="24"/>
  <c r="B200" i="24"/>
  <c r="B199" i="24"/>
  <c r="B198" i="24"/>
  <c r="B197" i="24"/>
  <c r="B196" i="24"/>
  <c r="B195" i="24"/>
  <c r="B194" i="24"/>
  <c r="B193" i="24"/>
  <c r="B192" i="24"/>
  <c r="B191" i="24"/>
  <c r="B190" i="24"/>
  <c r="B189" i="24"/>
  <c r="B188" i="24"/>
  <c r="B187" i="24"/>
  <c r="B186" i="24"/>
  <c r="B185" i="24"/>
  <c r="B184" i="24"/>
  <c r="B183" i="24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4" i="24"/>
  <c r="B103" i="24"/>
  <c r="B102" i="24"/>
  <c r="B101" i="24"/>
  <c r="B100" i="24"/>
  <c r="B99" i="24"/>
  <c r="B98" i="24"/>
  <c r="B97" i="24"/>
  <c r="B96" i="24"/>
  <c r="B95" i="24"/>
  <c r="B94" i="24"/>
  <c r="B93" i="24"/>
  <c r="B92" i="24"/>
  <c r="B91" i="24"/>
  <c r="B90" i="24"/>
  <c r="B89" i="24"/>
  <c r="B88" i="24"/>
  <c r="B87" i="24"/>
  <c r="B86" i="24"/>
  <c r="B85" i="24"/>
  <c r="B84" i="24"/>
  <c r="B83" i="24"/>
  <c r="B82" i="24"/>
  <c r="B81" i="24"/>
  <c r="B80" i="24"/>
  <c r="B79" i="24"/>
  <c r="B78" i="24"/>
  <c r="B77" i="24"/>
  <c r="B76" i="24"/>
  <c r="B75" i="24"/>
  <c r="B74" i="24"/>
  <c r="B73" i="24"/>
  <c r="B72" i="24"/>
  <c r="B71" i="24"/>
  <c r="B70" i="24"/>
  <c r="B69" i="24"/>
  <c r="B68" i="24"/>
  <c r="B67" i="24"/>
  <c r="B66" i="24"/>
  <c r="B65" i="24"/>
  <c r="B64" i="24"/>
  <c r="B63" i="24"/>
  <c r="B62" i="24"/>
  <c r="B61" i="24"/>
  <c r="B60" i="24"/>
  <c r="B59" i="24"/>
  <c r="B58" i="24"/>
  <c r="B57" i="24"/>
  <c r="B56" i="24"/>
  <c r="B55" i="24"/>
  <c r="B54" i="24"/>
  <c r="B53" i="24"/>
  <c r="B52" i="24"/>
  <c r="B51" i="24"/>
  <c r="B50" i="24"/>
  <c r="B49" i="24"/>
  <c r="B48" i="24"/>
  <c r="B47" i="24"/>
  <c r="B46" i="24"/>
  <c r="B45" i="24"/>
  <c r="B44" i="24"/>
  <c r="B43" i="24"/>
  <c r="B42" i="24"/>
  <c r="B41" i="24"/>
  <c r="B40" i="24"/>
  <c r="B39" i="24"/>
  <c r="B38" i="24"/>
  <c r="B37" i="24"/>
  <c r="B36" i="24"/>
  <c r="B35" i="24"/>
  <c r="B34" i="24"/>
  <c r="B33" i="24"/>
  <c r="B32" i="24"/>
  <c r="B31" i="24"/>
  <c r="B30" i="24"/>
  <c r="B29" i="24"/>
  <c r="B28" i="24"/>
  <c r="B27" i="24"/>
  <c r="B26" i="24"/>
  <c r="B25" i="24"/>
  <c r="B24" i="24"/>
  <c r="B23" i="24"/>
  <c r="B22" i="24"/>
  <c r="B21" i="24"/>
  <c r="B20" i="24"/>
  <c r="B19" i="24"/>
  <c r="B18" i="24"/>
  <c r="B17" i="24"/>
  <c r="B16" i="24"/>
  <c r="B15" i="24"/>
  <c r="B14" i="24"/>
  <c r="B13" i="24"/>
  <c r="B12" i="24"/>
  <c r="B11" i="24"/>
  <c r="B10" i="24"/>
  <c r="B9" i="24"/>
  <c r="B8" i="24"/>
  <c r="B7" i="24"/>
  <c r="B6" i="24"/>
  <c r="B5" i="24"/>
  <c r="B4" i="24"/>
  <c r="B3" i="24"/>
  <c r="B2" i="24"/>
  <c r="F9" i="24" l="1"/>
  <c r="F10" i="24"/>
  <c r="F11" i="24"/>
  <c r="F12" i="24"/>
  <c r="F13" i="24"/>
  <c r="F14" i="24"/>
  <c r="F15" i="24"/>
  <c r="F16" i="24"/>
  <c r="F17" i="24"/>
  <c r="F18" i="24"/>
  <c r="F19" i="24"/>
  <c r="F20" i="24"/>
  <c r="F21" i="24"/>
  <c r="F22" i="24"/>
  <c r="F23" i="24"/>
  <c r="F24" i="24"/>
  <c r="F25" i="24"/>
  <c r="F26" i="24"/>
  <c r="F27" i="24"/>
  <c r="F28" i="24"/>
  <c r="F29" i="24"/>
  <c r="F30" i="24"/>
  <c r="F31" i="24"/>
  <c r="F32" i="24"/>
  <c r="F33" i="24"/>
  <c r="F34" i="24"/>
  <c r="F35" i="24"/>
  <c r="F36" i="24"/>
  <c r="F37" i="24"/>
  <c r="F38" i="24"/>
  <c r="F39" i="24"/>
  <c r="F40" i="24"/>
  <c r="F41" i="24"/>
  <c r="F42" i="24"/>
  <c r="F43" i="24"/>
  <c r="F44" i="24"/>
  <c r="F45" i="24"/>
  <c r="F46" i="24"/>
  <c r="F47" i="24"/>
  <c r="F48" i="24"/>
  <c r="F49" i="24"/>
  <c r="F50" i="24"/>
  <c r="F51" i="24"/>
  <c r="F52" i="24"/>
  <c r="F53" i="24"/>
  <c r="F54" i="24"/>
  <c r="F55" i="24"/>
  <c r="F56" i="24"/>
  <c r="F57" i="24"/>
  <c r="F58" i="24"/>
  <c r="F59" i="24"/>
  <c r="F60" i="24"/>
  <c r="F61" i="24"/>
  <c r="F62" i="24"/>
  <c r="F63" i="24"/>
  <c r="F64" i="24"/>
  <c r="F65" i="24"/>
  <c r="F66" i="24"/>
  <c r="F67" i="24"/>
  <c r="F68" i="24"/>
  <c r="F69" i="24"/>
  <c r="F70" i="24"/>
  <c r="F71" i="24"/>
  <c r="F72" i="24"/>
  <c r="F73" i="24"/>
  <c r="F74" i="24"/>
  <c r="F75" i="24"/>
  <c r="F76" i="24"/>
  <c r="F77" i="24"/>
  <c r="F78" i="24"/>
  <c r="F79" i="24"/>
  <c r="F80" i="24"/>
  <c r="F81" i="24"/>
  <c r="F82" i="24"/>
  <c r="F83" i="24"/>
  <c r="F84" i="24"/>
  <c r="F85" i="24"/>
  <c r="F86" i="24"/>
  <c r="F87" i="24"/>
  <c r="F88" i="24"/>
  <c r="F89" i="24"/>
  <c r="F90" i="24"/>
  <c r="F91" i="24"/>
  <c r="F92" i="24"/>
  <c r="F93" i="24"/>
  <c r="F94" i="24"/>
  <c r="F95" i="24"/>
  <c r="F96" i="24"/>
  <c r="F97" i="24"/>
  <c r="F98" i="24"/>
  <c r="F99" i="24"/>
  <c r="F100" i="24"/>
  <c r="F101" i="24"/>
  <c r="F102" i="24"/>
  <c r="F103" i="24"/>
  <c r="F104" i="24"/>
  <c r="F105" i="24"/>
  <c r="F106" i="24"/>
  <c r="F107" i="24"/>
  <c r="F108" i="24"/>
  <c r="F109" i="24"/>
  <c r="F110" i="24"/>
  <c r="F111" i="24"/>
  <c r="F112" i="24"/>
  <c r="F113" i="24"/>
  <c r="F114" i="24"/>
  <c r="F115" i="24"/>
  <c r="F116" i="24"/>
  <c r="F117" i="24"/>
  <c r="F118" i="24"/>
  <c r="F119" i="24"/>
  <c r="F120" i="24"/>
  <c r="F121" i="24"/>
  <c r="F122" i="24"/>
  <c r="F123" i="24"/>
  <c r="F124" i="24"/>
  <c r="F125" i="24"/>
  <c r="F126" i="24"/>
  <c r="F127" i="24"/>
  <c r="F128" i="24"/>
  <c r="F129" i="24"/>
  <c r="F130" i="24"/>
  <c r="F131" i="24"/>
  <c r="F132" i="24"/>
  <c r="F133" i="24"/>
  <c r="F134" i="24"/>
  <c r="F135" i="24"/>
  <c r="F136" i="24"/>
  <c r="F137" i="24"/>
  <c r="F138" i="24"/>
  <c r="F139" i="24"/>
  <c r="F140" i="24"/>
  <c r="F141" i="24"/>
  <c r="F142" i="24"/>
  <c r="F143" i="24"/>
  <c r="F144" i="24"/>
  <c r="F145" i="24"/>
  <c r="F146" i="24"/>
  <c r="F147" i="24"/>
  <c r="F148" i="24"/>
  <c r="F149" i="24"/>
  <c r="F150" i="24"/>
  <c r="F151" i="24"/>
  <c r="F152" i="24"/>
  <c r="F153" i="24"/>
  <c r="F154" i="24"/>
  <c r="F155" i="24"/>
  <c r="F156" i="24"/>
  <c r="F157" i="24"/>
  <c r="F158" i="24"/>
  <c r="F159" i="24"/>
  <c r="F160" i="24"/>
  <c r="F161" i="24"/>
  <c r="F162" i="24"/>
  <c r="F163" i="24"/>
  <c r="F164" i="24"/>
  <c r="F165" i="24"/>
  <c r="F166" i="24"/>
  <c r="F167" i="24"/>
  <c r="F168" i="24"/>
  <c r="F169" i="24"/>
  <c r="F170" i="24"/>
  <c r="F171" i="24"/>
  <c r="F172" i="24"/>
  <c r="F173" i="24"/>
  <c r="F174" i="24"/>
  <c r="F175" i="24"/>
  <c r="F176" i="24"/>
  <c r="F177" i="24"/>
  <c r="F178" i="24"/>
  <c r="F179" i="24"/>
  <c r="F180" i="24"/>
  <c r="F181" i="24"/>
  <c r="F182" i="24"/>
  <c r="F183" i="24"/>
  <c r="F184" i="24"/>
  <c r="F185" i="24"/>
  <c r="F186" i="24"/>
  <c r="F187" i="24"/>
  <c r="F188" i="24"/>
  <c r="F189" i="24"/>
  <c r="F190" i="24"/>
  <c r="F191" i="24"/>
  <c r="F192" i="24"/>
  <c r="F193" i="24"/>
  <c r="F194" i="24"/>
  <c r="F195" i="24"/>
  <c r="F196" i="24"/>
  <c r="F197" i="24"/>
  <c r="F198" i="24"/>
  <c r="F199" i="24"/>
  <c r="F200" i="24"/>
  <c r="F201" i="24"/>
  <c r="F202" i="24"/>
  <c r="F203" i="24"/>
  <c r="F204" i="24"/>
  <c r="F205" i="24"/>
  <c r="F206" i="24"/>
  <c r="F207" i="24"/>
  <c r="F208" i="24"/>
  <c r="F209" i="24"/>
  <c r="F210" i="24"/>
  <c r="F211" i="24"/>
  <c r="F212" i="24"/>
  <c r="F213" i="24"/>
  <c r="F214" i="24"/>
  <c r="F215" i="24"/>
  <c r="F216" i="24"/>
  <c r="F217" i="24"/>
  <c r="F218" i="24"/>
  <c r="F219" i="24"/>
  <c r="F220" i="24"/>
  <c r="F221" i="24"/>
  <c r="F222" i="24"/>
  <c r="F223" i="24"/>
  <c r="F224" i="24"/>
  <c r="F225" i="24"/>
  <c r="F226" i="24"/>
  <c r="F227" i="24"/>
  <c r="F228" i="24"/>
  <c r="F229" i="24"/>
  <c r="F230" i="24"/>
  <c r="F231" i="24"/>
  <c r="F232" i="24"/>
  <c r="F233" i="24"/>
  <c r="F234" i="24"/>
  <c r="F235" i="24"/>
  <c r="F236" i="24"/>
  <c r="F237" i="24"/>
  <c r="F238" i="24"/>
  <c r="F239" i="24"/>
  <c r="F240" i="24"/>
  <c r="F241" i="24"/>
  <c r="F242" i="24"/>
  <c r="F243" i="24"/>
  <c r="F244" i="24"/>
  <c r="F245" i="24"/>
  <c r="F246" i="24"/>
  <c r="F247" i="24"/>
  <c r="F248" i="24"/>
  <c r="F249" i="24"/>
  <c r="F250" i="24"/>
  <c r="F251" i="24"/>
  <c r="F252" i="24"/>
  <c r="F253" i="24"/>
  <c r="F254" i="24"/>
  <c r="F255" i="24"/>
  <c r="F256" i="24"/>
  <c r="F257" i="24"/>
  <c r="F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8" i="24"/>
  <c r="D7" i="24"/>
  <c r="D15" i="24"/>
  <c r="D23" i="24"/>
  <c r="D31" i="24"/>
  <c r="D39" i="24"/>
  <c r="D47" i="24"/>
  <c r="D55" i="24"/>
  <c r="D63" i="24"/>
  <c r="D71" i="24"/>
  <c r="D79" i="24"/>
  <c r="D87" i="24"/>
  <c r="D95" i="24"/>
  <c r="D103" i="24"/>
  <c r="D111" i="24"/>
  <c r="D119" i="24"/>
  <c r="D127" i="24"/>
  <c r="D135" i="24"/>
  <c r="D143" i="24"/>
  <c r="D151" i="24"/>
  <c r="D159" i="24"/>
  <c r="D167" i="24"/>
  <c r="D175" i="24"/>
  <c r="D183" i="24"/>
  <c r="D191" i="24"/>
  <c r="D199" i="24"/>
  <c r="D207" i="24"/>
  <c r="D215" i="24"/>
  <c r="D223" i="24"/>
  <c r="D231" i="24"/>
  <c r="D239" i="24"/>
  <c r="D247" i="24"/>
  <c r="D255" i="24"/>
  <c r="D3" i="24"/>
  <c r="D4" i="24"/>
  <c r="D5" i="24"/>
  <c r="D6" i="24"/>
  <c r="D8" i="24"/>
  <c r="D9" i="24"/>
  <c r="D10" i="24"/>
  <c r="D11" i="24"/>
  <c r="D12" i="24"/>
  <c r="D13" i="24"/>
  <c r="D14" i="24"/>
  <c r="D16" i="24"/>
  <c r="D17" i="24"/>
  <c r="D18" i="24"/>
  <c r="D19" i="24"/>
  <c r="D20" i="24"/>
  <c r="D21" i="24"/>
  <c r="D22" i="24"/>
  <c r="D24" i="24"/>
  <c r="D25" i="24"/>
  <c r="D26" i="24"/>
  <c r="D27" i="24"/>
  <c r="D28" i="24"/>
  <c r="D29" i="24"/>
  <c r="D30" i="24"/>
  <c r="D32" i="24"/>
  <c r="D33" i="24"/>
  <c r="D34" i="24"/>
  <c r="D35" i="24"/>
  <c r="D36" i="24"/>
  <c r="D37" i="24"/>
  <c r="D38" i="24"/>
  <c r="D40" i="24"/>
  <c r="D41" i="24"/>
  <c r="D42" i="24"/>
  <c r="D43" i="24"/>
  <c r="D44" i="24"/>
  <c r="D45" i="24"/>
  <c r="D46" i="24"/>
  <c r="D48" i="24"/>
  <c r="D49" i="24"/>
  <c r="D50" i="24"/>
  <c r="D51" i="24"/>
  <c r="D52" i="24"/>
  <c r="D53" i="24"/>
  <c r="D54" i="24"/>
  <c r="D56" i="24"/>
  <c r="D57" i="24"/>
  <c r="D58" i="24"/>
  <c r="D59" i="24"/>
  <c r="D60" i="24"/>
  <c r="D61" i="24"/>
  <c r="D62" i="24"/>
  <c r="D64" i="24"/>
  <c r="D65" i="24"/>
  <c r="D66" i="24"/>
  <c r="D67" i="24"/>
  <c r="D68" i="24"/>
  <c r="D69" i="24"/>
  <c r="D70" i="24"/>
  <c r="D72" i="24"/>
  <c r="D73" i="24"/>
  <c r="D74" i="24"/>
  <c r="D75" i="24"/>
  <c r="D76" i="24"/>
  <c r="D77" i="24"/>
  <c r="D78" i="24"/>
  <c r="D80" i="24"/>
  <c r="D81" i="24"/>
  <c r="D82" i="24"/>
  <c r="D83" i="24"/>
  <c r="D84" i="24"/>
  <c r="D85" i="24"/>
  <c r="D86" i="24"/>
  <c r="D88" i="24"/>
  <c r="D89" i="24"/>
  <c r="D90" i="24"/>
  <c r="D91" i="24"/>
  <c r="D92" i="24"/>
  <c r="D93" i="24"/>
  <c r="D94" i="24"/>
  <c r="D96" i="24"/>
  <c r="D97" i="24"/>
  <c r="D98" i="24"/>
  <c r="D99" i="24"/>
  <c r="D100" i="24"/>
  <c r="D101" i="24"/>
  <c r="D102" i="24"/>
  <c r="D104" i="24"/>
  <c r="D105" i="24"/>
  <c r="D106" i="24"/>
  <c r="D107" i="24"/>
  <c r="D108" i="24"/>
  <c r="D109" i="24"/>
  <c r="D110" i="24"/>
  <c r="D112" i="24"/>
  <c r="D113" i="24"/>
  <c r="D114" i="24"/>
  <c r="D115" i="24"/>
  <c r="D116" i="24"/>
  <c r="D117" i="24"/>
  <c r="D118" i="24"/>
  <c r="D120" i="24"/>
  <c r="D121" i="24"/>
  <c r="D122" i="24"/>
  <c r="D123" i="24"/>
  <c r="D124" i="24"/>
  <c r="D125" i="24"/>
  <c r="D126" i="24"/>
  <c r="D128" i="24"/>
  <c r="D129" i="24"/>
  <c r="D130" i="24"/>
  <c r="D131" i="24"/>
  <c r="D132" i="24"/>
  <c r="D133" i="24"/>
  <c r="D134" i="24"/>
  <c r="D136" i="24"/>
  <c r="D137" i="24"/>
  <c r="D138" i="24"/>
  <c r="D139" i="24"/>
  <c r="D140" i="24"/>
  <c r="D141" i="24"/>
  <c r="D142" i="24"/>
  <c r="D144" i="24"/>
  <c r="D145" i="24"/>
  <c r="D146" i="24"/>
  <c r="D147" i="24"/>
  <c r="D148" i="24"/>
  <c r="D149" i="24"/>
  <c r="D150" i="24"/>
  <c r="D152" i="24"/>
  <c r="D153" i="24"/>
  <c r="D154" i="24"/>
  <c r="D155" i="24"/>
  <c r="D156" i="24"/>
  <c r="D157" i="24"/>
  <c r="D158" i="24"/>
  <c r="D160" i="24"/>
  <c r="D161" i="24"/>
  <c r="D162" i="24"/>
  <c r="D163" i="24"/>
  <c r="D164" i="24"/>
  <c r="D165" i="24"/>
  <c r="D166" i="24"/>
  <c r="D168" i="24"/>
  <c r="D169" i="24"/>
  <c r="D170" i="24"/>
  <c r="D171" i="24"/>
  <c r="D172" i="24"/>
  <c r="D173" i="24"/>
  <c r="D174" i="24"/>
  <c r="D176" i="24"/>
  <c r="D177" i="24"/>
  <c r="D178" i="24"/>
  <c r="D179" i="24"/>
  <c r="D180" i="24"/>
  <c r="D181" i="24"/>
  <c r="D182" i="24"/>
  <c r="D184" i="24"/>
  <c r="D185" i="24"/>
  <c r="D186" i="24"/>
  <c r="D187" i="24"/>
  <c r="D188" i="24"/>
  <c r="D189" i="24"/>
  <c r="D190" i="24"/>
  <c r="D192" i="24"/>
  <c r="D193" i="24"/>
  <c r="D194" i="24"/>
  <c r="D195" i="24"/>
  <c r="D196" i="24"/>
  <c r="D197" i="24"/>
  <c r="D198" i="24"/>
  <c r="D200" i="24"/>
  <c r="D201" i="24"/>
  <c r="D202" i="24"/>
  <c r="D203" i="24"/>
  <c r="D204" i="24"/>
  <c r="D205" i="24"/>
  <c r="D206" i="24"/>
  <c r="D208" i="24"/>
  <c r="D209" i="24"/>
  <c r="D210" i="24"/>
  <c r="D211" i="24"/>
  <c r="D212" i="24"/>
  <c r="D213" i="24"/>
  <c r="D214" i="24"/>
  <c r="D216" i="24"/>
  <c r="D217" i="24"/>
  <c r="D218" i="24"/>
  <c r="D219" i="24"/>
  <c r="D220" i="24"/>
  <c r="D221" i="24"/>
  <c r="D222" i="24"/>
  <c r="D224" i="24"/>
  <c r="D225" i="24"/>
  <c r="D226" i="24"/>
  <c r="D227" i="24"/>
  <c r="D228" i="24"/>
  <c r="D229" i="24"/>
  <c r="D230" i="24"/>
  <c r="D232" i="24"/>
  <c r="D233" i="24"/>
  <c r="D234" i="24"/>
  <c r="D235" i="24"/>
  <c r="D236" i="24"/>
  <c r="D237" i="24"/>
  <c r="D238" i="24"/>
  <c r="D240" i="24"/>
  <c r="D241" i="24"/>
  <c r="D242" i="24"/>
  <c r="D243" i="24"/>
  <c r="D244" i="24"/>
  <c r="D245" i="24"/>
  <c r="D246" i="24"/>
  <c r="D248" i="24"/>
  <c r="D249" i="24"/>
  <c r="D250" i="24"/>
  <c r="D251" i="24"/>
  <c r="D252" i="24"/>
  <c r="D253" i="24"/>
  <c r="D254" i="24"/>
  <c r="D256" i="24"/>
  <c r="D257" i="24"/>
  <c r="D2" i="24"/>
  <c r="E2" i="23"/>
  <c r="F2" i="23" s="1"/>
  <c r="E3" i="23"/>
  <c r="F3" i="23" s="1"/>
  <c r="E4" i="23"/>
  <c r="F4" i="23" s="1"/>
  <c r="E5" i="23"/>
  <c r="F5" i="23" s="1"/>
  <c r="E6" i="23"/>
  <c r="F6" i="23" s="1"/>
  <c r="E7" i="23"/>
  <c r="F7" i="23" s="1"/>
  <c r="E8" i="23"/>
  <c r="F8" i="23" s="1"/>
  <c r="E9" i="23"/>
  <c r="E10" i="23"/>
  <c r="F10" i="23" s="1"/>
  <c r="E11" i="23"/>
  <c r="F11" i="23" s="1"/>
  <c r="E12" i="23"/>
  <c r="F12" i="23" s="1"/>
  <c r="E13" i="23"/>
  <c r="F13" i="23" s="1"/>
  <c r="E14" i="23"/>
  <c r="F14" i="23" s="1"/>
  <c r="E15" i="23"/>
  <c r="F15" i="23" s="1"/>
  <c r="E16" i="23"/>
  <c r="F16" i="23" s="1"/>
  <c r="E17" i="23"/>
  <c r="F17" i="23" s="1"/>
  <c r="E18" i="23"/>
  <c r="F18" i="23" s="1"/>
  <c r="E19" i="23"/>
  <c r="F19" i="23" s="1"/>
  <c r="E20" i="23"/>
  <c r="F20" i="23" s="1"/>
  <c r="E21" i="23"/>
  <c r="F21" i="23" s="1"/>
  <c r="E22" i="23"/>
  <c r="F22" i="23" s="1"/>
  <c r="E23" i="23"/>
  <c r="F23" i="23" s="1"/>
  <c r="E24" i="23"/>
  <c r="F24" i="23" s="1"/>
  <c r="E25" i="23"/>
  <c r="E26" i="23"/>
  <c r="F26" i="23" s="1"/>
  <c r="E27" i="23"/>
  <c r="F27" i="23" s="1"/>
  <c r="E28" i="23"/>
  <c r="F28" i="23" s="1"/>
  <c r="E29" i="23"/>
  <c r="F29" i="23" s="1"/>
  <c r="E30" i="23"/>
  <c r="F30" i="23" s="1"/>
  <c r="E31" i="23"/>
  <c r="F31" i="23" s="1"/>
  <c r="E32" i="23"/>
  <c r="F32" i="23" s="1"/>
  <c r="E33" i="23"/>
  <c r="E34" i="23"/>
  <c r="F34" i="23" s="1"/>
  <c r="E35" i="23"/>
  <c r="F35" i="23" s="1"/>
  <c r="E36" i="23"/>
  <c r="F36" i="23" s="1"/>
  <c r="E37" i="23"/>
  <c r="F37" i="23" s="1"/>
  <c r="E38" i="23"/>
  <c r="F38" i="23" s="1"/>
  <c r="E39" i="23"/>
  <c r="F39" i="23" s="1"/>
  <c r="E40" i="23"/>
  <c r="F40" i="23" s="1"/>
  <c r="E41" i="23"/>
  <c r="E42" i="23"/>
  <c r="F42" i="23" s="1"/>
  <c r="E43" i="23"/>
  <c r="F43" i="23" s="1"/>
  <c r="E44" i="23"/>
  <c r="F44" i="23" s="1"/>
  <c r="E45" i="23"/>
  <c r="F45" i="23" s="1"/>
  <c r="E46" i="23"/>
  <c r="F46" i="23" s="1"/>
  <c r="E47" i="23"/>
  <c r="F47" i="23" s="1"/>
  <c r="E48" i="23"/>
  <c r="F48" i="23" s="1"/>
  <c r="E49" i="23"/>
  <c r="F49" i="23" s="1"/>
  <c r="E50" i="23"/>
  <c r="F50" i="23" s="1"/>
  <c r="E51" i="23"/>
  <c r="F51" i="23" s="1"/>
  <c r="E52" i="23"/>
  <c r="F52" i="23" s="1"/>
  <c r="E53" i="23"/>
  <c r="F53" i="23" s="1"/>
  <c r="E54" i="23"/>
  <c r="F54" i="23" s="1"/>
  <c r="E55" i="23"/>
  <c r="F55" i="23" s="1"/>
  <c r="E56" i="23"/>
  <c r="F56" i="23" s="1"/>
  <c r="E57" i="23"/>
  <c r="E58" i="23"/>
  <c r="F58" i="23" s="1"/>
  <c r="E59" i="23"/>
  <c r="F59" i="23" s="1"/>
  <c r="E60" i="23"/>
  <c r="F60" i="23" s="1"/>
  <c r="E61" i="23"/>
  <c r="F61" i="23" s="1"/>
  <c r="E62" i="23"/>
  <c r="F62" i="23" s="1"/>
  <c r="E63" i="23"/>
  <c r="F63" i="23" s="1"/>
  <c r="E64" i="23"/>
  <c r="F64" i="23" s="1"/>
  <c r="E65" i="23"/>
  <c r="F65" i="23" s="1"/>
  <c r="E66" i="23"/>
  <c r="F66" i="23" s="1"/>
  <c r="E67" i="23"/>
  <c r="F67" i="23" s="1"/>
  <c r="E68" i="23"/>
  <c r="F68" i="23" s="1"/>
  <c r="E69" i="23"/>
  <c r="F69" i="23" s="1"/>
  <c r="E70" i="23"/>
  <c r="F70" i="23" s="1"/>
  <c r="E71" i="23"/>
  <c r="F71" i="23" s="1"/>
  <c r="E72" i="23"/>
  <c r="F72" i="23" s="1"/>
  <c r="E73" i="23"/>
  <c r="F73" i="23" s="1"/>
  <c r="E74" i="23"/>
  <c r="F74" i="23" s="1"/>
  <c r="E75" i="23"/>
  <c r="F75" i="23" s="1"/>
  <c r="E76" i="23"/>
  <c r="F76" i="23" s="1"/>
  <c r="E77" i="23"/>
  <c r="F77" i="23" s="1"/>
  <c r="E78" i="23"/>
  <c r="F78" i="23" s="1"/>
  <c r="E79" i="23"/>
  <c r="F79" i="23" s="1"/>
  <c r="E80" i="23"/>
  <c r="F80" i="23" s="1"/>
  <c r="E81" i="23"/>
  <c r="E82" i="23"/>
  <c r="F82" i="23" s="1"/>
  <c r="E83" i="23"/>
  <c r="F83" i="23" s="1"/>
  <c r="E84" i="23"/>
  <c r="F84" i="23" s="1"/>
  <c r="E85" i="23"/>
  <c r="F85" i="23" s="1"/>
  <c r="E86" i="23"/>
  <c r="F86" i="23" s="1"/>
  <c r="E87" i="23"/>
  <c r="F87" i="23" s="1"/>
  <c r="E88" i="23"/>
  <c r="F88" i="23" s="1"/>
  <c r="E89" i="23"/>
  <c r="E90" i="23"/>
  <c r="F90" i="23" s="1"/>
  <c r="E91" i="23"/>
  <c r="F91" i="23" s="1"/>
  <c r="E92" i="23"/>
  <c r="F92" i="23" s="1"/>
  <c r="E93" i="23"/>
  <c r="F93" i="23" s="1"/>
  <c r="E94" i="23"/>
  <c r="F94" i="23" s="1"/>
  <c r="E95" i="23"/>
  <c r="F95" i="23" s="1"/>
  <c r="E96" i="23"/>
  <c r="F96" i="23" s="1"/>
  <c r="E97" i="23"/>
  <c r="F97" i="23" s="1"/>
  <c r="E98" i="23"/>
  <c r="F98" i="23" s="1"/>
  <c r="E99" i="23"/>
  <c r="F99" i="23" s="1"/>
  <c r="E100" i="23"/>
  <c r="F100" i="23" s="1"/>
  <c r="E101" i="23"/>
  <c r="F101" i="23" s="1"/>
  <c r="E102" i="23"/>
  <c r="F102" i="23" s="1"/>
  <c r="E103" i="23"/>
  <c r="F103" i="23" s="1"/>
  <c r="E104" i="23"/>
  <c r="F104" i="23" s="1"/>
  <c r="E105" i="23"/>
  <c r="E106" i="23"/>
  <c r="F106" i="23" s="1"/>
  <c r="E107" i="23"/>
  <c r="F107" i="23" s="1"/>
  <c r="E108" i="23"/>
  <c r="F108" i="23" s="1"/>
  <c r="E109" i="23"/>
  <c r="F109" i="23" s="1"/>
  <c r="E110" i="23"/>
  <c r="F110" i="23" s="1"/>
  <c r="E111" i="23"/>
  <c r="F111" i="23" s="1"/>
  <c r="E112" i="23"/>
  <c r="F112" i="23" s="1"/>
  <c r="E113" i="23"/>
  <c r="E114" i="23"/>
  <c r="F114" i="23" s="1"/>
  <c r="E115" i="23"/>
  <c r="F115" i="23" s="1"/>
  <c r="E116" i="23"/>
  <c r="F116" i="23" s="1"/>
  <c r="E117" i="23"/>
  <c r="F117" i="23" s="1"/>
  <c r="E118" i="23"/>
  <c r="F118" i="23" s="1"/>
  <c r="E119" i="23"/>
  <c r="F119" i="23" s="1"/>
  <c r="E120" i="23"/>
  <c r="F120" i="23" s="1"/>
  <c r="E121" i="23"/>
  <c r="E122" i="23"/>
  <c r="F122" i="23" s="1"/>
  <c r="E123" i="23"/>
  <c r="F123" i="23" s="1"/>
  <c r="E124" i="23"/>
  <c r="F124" i="23" s="1"/>
  <c r="E125" i="23"/>
  <c r="F125" i="23" s="1"/>
  <c r="E126" i="23"/>
  <c r="F126" i="23" s="1"/>
  <c r="E127" i="23"/>
  <c r="F127" i="23" s="1"/>
  <c r="E128" i="23"/>
  <c r="F128" i="23" s="1"/>
  <c r="E129" i="23"/>
  <c r="E130" i="23"/>
  <c r="F130" i="23" s="1"/>
  <c r="E131" i="23"/>
  <c r="F131" i="23" s="1"/>
  <c r="E132" i="23"/>
  <c r="F132" i="23" s="1"/>
  <c r="E133" i="23"/>
  <c r="F133" i="23" s="1"/>
  <c r="E134" i="23"/>
  <c r="F134" i="23" s="1"/>
  <c r="E135" i="23"/>
  <c r="F135" i="23" s="1"/>
  <c r="E136" i="23"/>
  <c r="F136" i="23" s="1"/>
  <c r="E137" i="23"/>
  <c r="F137" i="23" s="1"/>
  <c r="E138" i="23"/>
  <c r="F138" i="23" s="1"/>
  <c r="E139" i="23"/>
  <c r="F139" i="23" s="1"/>
  <c r="E140" i="23"/>
  <c r="F140" i="23" s="1"/>
  <c r="E141" i="23"/>
  <c r="F141" i="23" s="1"/>
  <c r="E142" i="23"/>
  <c r="F142" i="23" s="1"/>
  <c r="E143" i="23"/>
  <c r="F143" i="23" s="1"/>
  <c r="E144" i="23"/>
  <c r="F144" i="23" s="1"/>
  <c r="E145" i="23"/>
  <c r="E146" i="23"/>
  <c r="F146" i="23" s="1"/>
  <c r="E147" i="23"/>
  <c r="F147" i="23" s="1"/>
  <c r="E148" i="23"/>
  <c r="F148" i="23" s="1"/>
  <c r="E149" i="23"/>
  <c r="F149" i="23" s="1"/>
  <c r="E150" i="23"/>
  <c r="F150" i="23" s="1"/>
  <c r="E151" i="23"/>
  <c r="F151" i="23" s="1"/>
  <c r="E152" i="23"/>
  <c r="F152" i="23" s="1"/>
  <c r="E153" i="23"/>
  <c r="E154" i="23"/>
  <c r="F154" i="23" s="1"/>
  <c r="E155" i="23"/>
  <c r="F155" i="23" s="1"/>
  <c r="E156" i="23"/>
  <c r="F156" i="23" s="1"/>
  <c r="E157" i="23"/>
  <c r="F157" i="23" s="1"/>
  <c r="E158" i="23"/>
  <c r="F158" i="23" s="1"/>
  <c r="E159" i="23"/>
  <c r="F159" i="23" s="1"/>
  <c r="E160" i="23"/>
  <c r="F160" i="23" s="1"/>
  <c r="E161" i="23"/>
  <c r="E162" i="23"/>
  <c r="F162" i="23" s="1"/>
  <c r="E163" i="23"/>
  <c r="F163" i="23" s="1"/>
  <c r="E164" i="23"/>
  <c r="F164" i="23" s="1"/>
  <c r="E165" i="23"/>
  <c r="F165" i="23" s="1"/>
  <c r="E166" i="23"/>
  <c r="F166" i="23" s="1"/>
  <c r="E167" i="23"/>
  <c r="F167" i="23" s="1"/>
  <c r="E168" i="23"/>
  <c r="F168" i="23" s="1"/>
  <c r="E169" i="23"/>
  <c r="F169" i="23" s="1"/>
  <c r="E170" i="23"/>
  <c r="F170" i="23" s="1"/>
  <c r="E171" i="23"/>
  <c r="F171" i="23" s="1"/>
  <c r="E172" i="23"/>
  <c r="F172" i="23" s="1"/>
  <c r="E173" i="23"/>
  <c r="F173" i="23" s="1"/>
  <c r="E174" i="23"/>
  <c r="F174" i="23" s="1"/>
  <c r="E175" i="23"/>
  <c r="F175" i="23" s="1"/>
  <c r="E176" i="23"/>
  <c r="F176" i="23" s="1"/>
  <c r="E177" i="23"/>
  <c r="E178" i="23"/>
  <c r="F178" i="23" s="1"/>
  <c r="E179" i="23"/>
  <c r="F179" i="23" s="1"/>
  <c r="E180" i="23"/>
  <c r="F180" i="23" s="1"/>
  <c r="E181" i="23"/>
  <c r="F181" i="23" s="1"/>
  <c r="E182" i="23"/>
  <c r="F182" i="23" s="1"/>
  <c r="E183" i="23"/>
  <c r="F183" i="23" s="1"/>
  <c r="E184" i="23"/>
  <c r="F184" i="23" s="1"/>
  <c r="E185" i="23"/>
  <c r="E186" i="23"/>
  <c r="F186" i="23" s="1"/>
  <c r="E187" i="23"/>
  <c r="F187" i="23" s="1"/>
  <c r="E188" i="23"/>
  <c r="F188" i="23" s="1"/>
  <c r="E189" i="23"/>
  <c r="F189" i="23" s="1"/>
  <c r="E190" i="23"/>
  <c r="F190" i="23" s="1"/>
  <c r="E191" i="23"/>
  <c r="F191" i="23" s="1"/>
  <c r="E192" i="23"/>
  <c r="F192" i="23" s="1"/>
  <c r="E193" i="23"/>
  <c r="E194" i="23"/>
  <c r="F194" i="23" s="1"/>
  <c r="E195" i="23"/>
  <c r="F195" i="23" s="1"/>
  <c r="E196" i="23"/>
  <c r="F196" i="23" s="1"/>
  <c r="E197" i="23"/>
  <c r="F197" i="23" s="1"/>
  <c r="E198" i="23"/>
  <c r="F198" i="23" s="1"/>
  <c r="E199" i="23"/>
  <c r="F199" i="23" s="1"/>
  <c r="E200" i="23"/>
  <c r="F200" i="23" s="1"/>
  <c r="E201" i="23"/>
  <c r="F201" i="23" s="1"/>
  <c r="E202" i="23"/>
  <c r="F202" i="23" s="1"/>
  <c r="E203" i="23"/>
  <c r="F203" i="23" s="1"/>
  <c r="E204" i="23"/>
  <c r="F204" i="23" s="1"/>
  <c r="E205" i="23"/>
  <c r="F205" i="23" s="1"/>
  <c r="E206" i="23"/>
  <c r="F206" i="23" s="1"/>
  <c r="E207" i="23"/>
  <c r="F207" i="23" s="1"/>
  <c r="E208" i="23"/>
  <c r="F208" i="23" s="1"/>
  <c r="E209" i="23"/>
  <c r="E210" i="23"/>
  <c r="F210" i="23" s="1"/>
  <c r="E211" i="23"/>
  <c r="F211" i="23" s="1"/>
  <c r="E212" i="23"/>
  <c r="F212" i="23" s="1"/>
  <c r="E213" i="23"/>
  <c r="F213" i="23" s="1"/>
  <c r="E214" i="23"/>
  <c r="F214" i="23" s="1"/>
  <c r="E215" i="23"/>
  <c r="F215" i="23" s="1"/>
  <c r="E216" i="23"/>
  <c r="F216" i="23" s="1"/>
  <c r="E217" i="23"/>
  <c r="E218" i="23"/>
  <c r="F218" i="23" s="1"/>
  <c r="E219" i="23"/>
  <c r="F219" i="23" s="1"/>
  <c r="E220" i="23"/>
  <c r="F220" i="23" s="1"/>
  <c r="E221" i="23"/>
  <c r="F221" i="23" s="1"/>
  <c r="E222" i="23"/>
  <c r="F222" i="23" s="1"/>
  <c r="E223" i="23"/>
  <c r="F223" i="23" s="1"/>
  <c r="E224" i="23"/>
  <c r="F224" i="23" s="1"/>
  <c r="E225" i="23"/>
  <c r="E226" i="23"/>
  <c r="F226" i="23" s="1"/>
  <c r="E227" i="23"/>
  <c r="F227" i="23" s="1"/>
  <c r="E228" i="23"/>
  <c r="F228" i="23" s="1"/>
  <c r="E229" i="23"/>
  <c r="F229" i="23" s="1"/>
  <c r="E230" i="23"/>
  <c r="F230" i="23" s="1"/>
  <c r="E231" i="23"/>
  <c r="F231" i="23" s="1"/>
  <c r="E232" i="23"/>
  <c r="F232" i="23" s="1"/>
  <c r="E233" i="23"/>
  <c r="F233" i="23" s="1"/>
  <c r="E234" i="23"/>
  <c r="F234" i="23" s="1"/>
  <c r="E235" i="23"/>
  <c r="F235" i="23" s="1"/>
  <c r="E236" i="23"/>
  <c r="F236" i="23" s="1"/>
  <c r="E237" i="23"/>
  <c r="F237" i="23" s="1"/>
  <c r="E238" i="23"/>
  <c r="F238" i="23" s="1"/>
  <c r="E239" i="23"/>
  <c r="F239" i="23" s="1"/>
  <c r="E240" i="23"/>
  <c r="F240" i="23" s="1"/>
  <c r="E241" i="23"/>
  <c r="E242" i="23"/>
  <c r="F242" i="23" s="1"/>
  <c r="E243" i="23"/>
  <c r="F243" i="23" s="1"/>
  <c r="E244" i="23"/>
  <c r="F244" i="23" s="1"/>
  <c r="E245" i="23"/>
  <c r="F245" i="23" s="1"/>
  <c r="E246" i="23"/>
  <c r="F246" i="23" s="1"/>
  <c r="E247" i="23"/>
  <c r="F247" i="23" s="1"/>
  <c r="E248" i="23"/>
  <c r="F248" i="23" s="1"/>
  <c r="E249" i="23"/>
  <c r="F249" i="23" s="1"/>
  <c r="E250" i="23"/>
  <c r="E251" i="23"/>
  <c r="E252" i="23"/>
  <c r="F252" i="23" s="1"/>
  <c r="E253" i="23"/>
  <c r="F253" i="23" s="1"/>
  <c r="E254" i="23"/>
  <c r="F254" i="23" s="1"/>
  <c r="E255" i="23"/>
  <c r="F255" i="23" s="1"/>
  <c r="N26" i="21" a="1"/>
  <c r="N26" i="21" s="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8" i="21"/>
  <c r="F32" i="21"/>
  <c r="G32" i="21" s="1"/>
  <c r="F48" i="21"/>
  <c r="L54" i="21" s="1"/>
  <c r="F49" i="21"/>
  <c r="F50" i="21"/>
  <c r="F51" i="21"/>
  <c r="L57" i="21" s="1"/>
  <c r="F52" i="21"/>
  <c r="G52" i="21" s="1"/>
  <c r="F53" i="21"/>
  <c r="G53" i="21" s="1"/>
  <c r="F54" i="21"/>
  <c r="G54" i="21" s="1"/>
  <c r="F55" i="21"/>
  <c r="G55" i="21" s="1"/>
  <c r="F56" i="21"/>
  <c r="L62" i="21" s="1"/>
  <c r="F57" i="21"/>
  <c r="F58" i="21"/>
  <c r="F59" i="21"/>
  <c r="L65" i="21" s="1"/>
  <c r="F60" i="21"/>
  <c r="L66" i="21" s="1"/>
  <c r="F61" i="21"/>
  <c r="L67" i="21" s="1"/>
  <c r="F62" i="21"/>
  <c r="L68" i="21" s="1"/>
  <c r="F63" i="21"/>
  <c r="G63" i="21" s="1"/>
  <c r="F64" i="21"/>
  <c r="L70" i="21" s="1"/>
  <c r="F65" i="21"/>
  <c r="F66" i="21"/>
  <c r="F67" i="21"/>
  <c r="L73" i="21" s="1"/>
  <c r="F68" i="21"/>
  <c r="G68" i="21" s="1"/>
  <c r="F69" i="21"/>
  <c r="G69" i="21" s="1"/>
  <c r="F70" i="21"/>
  <c r="G70" i="21" s="1"/>
  <c r="F71" i="21"/>
  <c r="G71" i="21" s="1"/>
  <c r="F72" i="21"/>
  <c r="L78" i="21" s="1"/>
  <c r="F73" i="21"/>
  <c r="F74" i="21"/>
  <c r="F75" i="21"/>
  <c r="L81" i="21" s="1"/>
  <c r="F76" i="21"/>
  <c r="G76" i="21" s="1"/>
  <c r="F77" i="21"/>
  <c r="G77" i="21" s="1"/>
  <c r="F78" i="21"/>
  <c r="G78" i="21" s="1"/>
  <c r="F79" i="21"/>
  <c r="G79" i="21" s="1"/>
  <c r="F80" i="21"/>
  <c r="L86" i="21" s="1"/>
  <c r="F81" i="21"/>
  <c r="F82" i="21"/>
  <c r="F83" i="21"/>
  <c r="L89" i="21" s="1"/>
  <c r="F84" i="21"/>
  <c r="G84" i="21" s="1"/>
  <c r="F85" i="21"/>
  <c r="L91" i="21" s="1"/>
  <c r="F86" i="21"/>
  <c r="G86" i="21" s="1"/>
  <c r="F87" i="21"/>
  <c r="G87" i="21" s="1"/>
  <c r="F88" i="21"/>
  <c r="L94" i="21" s="1"/>
  <c r="F89" i="21"/>
  <c r="F90" i="21"/>
  <c r="F91" i="21"/>
  <c r="L97" i="21" s="1"/>
  <c r="F92" i="21"/>
  <c r="L98" i="21" s="1"/>
  <c r="F93" i="21"/>
  <c r="G93" i="21" s="1"/>
  <c r="F94" i="21"/>
  <c r="G94" i="21" s="1"/>
  <c r="F95" i="21"/>
  <c r="G95" i="21" s="1"/>
  <c r="F96" i="21"/>
  <c r="L102" i="21" s="1"/>
  <c r="F97" i="21"/>
  <c r="F98" i="21"/>
  <c r="F99" i="21"/>
  <c r="L105" i="21" s="1"/>
  <c r="F100" i="21"/>
  <c r="G100" i="21" s="1"/>
  <c r="F101" i="21"/>
  <c r="G101" i="21" s="1"/>
  <c r="F102" i="21"/>
  <c r="G102" i="21" s="1"/>
  <c r="F103" i="21"/>
  <c r="G103" i="21" s="1"/>
  <c r="F104" i="21"/>
  <c r="L110" i="21" s="1"/>
  <c r="F105" i="21"/>
  <c r="F106" i="21"/>
  <c r="F107" i="21"/>
  <c r="L113" i="21" s="1"/>
  <c r="F108" i="21"/>
  <c r="L114" i="21" s="1"/>
  <c r="F109" i="21"/>
  <c r="G109" i="21" s="1"/>
  <c r="F110" i="21"/>
  <c r="G110" i="21" s="1"/>
  <c r="F111" i="21"/>
  <c r="G111" i="21" s="1"/>
  <c r="F112" i="21"/>
  <c r="L118" i="21" s="1"/>
  <c r="F113" i="21"/>
  <c r="F114" i="21"/>
  <c r="F115" i="21"/>
  <c r="L121" i="21" s="1"/>
  <c r="F116" i="21"/>
  <c r="G116" i="21" s="1"/>
  <c r="F117" i="21"/>
  <c r="G117" i="21" s="1"/>
  <c r="F118" i="21"/>
  <c r="G118" i="21" s="1"/>
  <c r="F119" i="21"/>
  <c r="G119" i="21" s="1"/>
  <c r="F120" i="21"/>
  <c r="L126" i="21" s="1"/>
  <c r="F121" i="21"/>
  <c r="F122" i="21"/>
  <c r="F123" i="21"/>
  <c r="L129" i="21" s="1"/>
  <c r="F124" i="21"/>
  <c r="G124" i="21" s="1"/>
  <c r="F125" i="21"/>
  <c r="G125" i="21" s="1"/>
  <c r="F126" i="21"/>
  <c r="G126" i="21" s="1"/>
  <c r="F127" i="21"/>
  <c r="G127" i="21" s="1"/>
  <c r="F128" i="21"/>
  <c r="L134" i="21" s="1"/>
  <c r="F129" i="21"/>
  <c r="F130" i="21"/>
  <c r="F131" i="21"/>
  <c r="L137" i="21" s="1"/>
  <c r="F132" i="21"/>
  <c r="L138" i="21" s="1"/>
  <c r="F133" i="21"/>
  <c r="G133" i="21" s="1"/>
  <c r="F134" i="21"/>
  <c r="G134" i="21" s="1"/>
  <c r="F135" i="21"/>
  <c r="G135" i="21" s="1"/>
  <c r="F136" i="21"/>
  <c r="L142" i="21" s="1"/>
  <c r="F137" i="21"/>
  <c r="F138" i="21"/>
  <c r="F139" i="21"/>
  <c r="L145" i="21" s="1"/>
  <c r="F140" i="21"/>
  <c r="G140" i="21" s="1"/>
  <c r="F141" i="21"/>
  <c r="G141" i="21" s="1"/>
  <c r="F142" i="21"/>
  <c r="G142" i="21" s="1"/>
  <c r="F143" i="21"/>
  <c r="G143" i="21" s="1"/>
  <c r="F144" i="21"/>
  <c r="L150" i="21" s="1"/>
  <c r="F145" i="21"/>
  <c r="F146" i="21"/>
  <c r="F147" i="21"/>
  <c r="L153" i="21" s="1"/>
  <c r="F148" i="21"/>
  <c r="L154" i="21" s="1"/>
  <c r="F149" i="21"/>
  <c r="L155" i="21" s="1"/>
  <c r="F150" i="21"/>
  <c r="G150" i="21" s="1"/>
  <c r="F151" i="21"/>
  <c r="G151" i="21" s="1"/>
  <c r="F152" i="21"/>
  <c r="L158" i="21" s="1"/>
  <c r="F153" i="21"/>
  <c r="F154" i="21"/>
  <c r="F155" i="21"/>
  <c r="L161" i="21" s="1"/>
  <c r="F156" i="21"/>
  <c r="G156" i="21" s="1"/>
  <c r="F157" i="21"/>
  <c r="G157" i="21" s="1"/>
  <c r="F158" i="21"/>
  <c r="G158" i="21" s="1"/>
  <c r="F159" i="21"/>
  <c r="G159" i="21" s="1"/>
  <c r="F160" i="21"/>
  <c r="L166" i="21" s="1"/>
  <c r="F161" i="21"/>
  <c r="F162" i="21"/>
  <c r="F163" i="21"/>
  <c r="L169" i="21" s="1"/>
  <c r="F164" i="21"/>
  <c r="L170" i="21" s="1"/>
  <c r="F165" i="21"/>
  <c r="G165" i="21" s="1"/>
  <c r="F166" i="21"/>
  <c r="G166" i="21" s="1"/>
  <c r="F167" i="21"/>
  <c r="G167" i="21" s="1"/>
  <c r="F168" i="21"/>
  <c r="L174" i="21" s="1"/>
  <c r="F169" i="21"/>
  <c r="F170" i="21"/>
  <c r="F171" i="21"/>
  <c r="L177" i="21" s="1"/>
  <c r="F172" i="21"/>
  <c r="G172" i="21" s="1"/>
  <c r="F173" i="21"/>
  <c r="G173" i="21" s="1"/>
  <c r="F174" i="21"/>
  <c r="G174" i="21" s="1"/>
  <c r="F175" i="21"/>
  <c r="G175" i="21" s="1"/>
  <c r="F176" i="21"/>
  <c r="L182" i="21" s="1"/>
  <c r="F177" i="21"/>
  <c r="F178" i="21"/>
  <c r="F179" i="21"/>
  <c r="L185" i="21" s="1"/>
  <c r="F180" i="21"/>
  <c r="L186" i="21" s="1"/>
  <c r="F181" i="21"/>
  <c r="G181" i="21" s="1"/>
  <c r="F182" i="21"/>
  <c r="G182" i="21" s="1"/>
  <c r="F183" i="21"/>
  <c r="G183" i="21" s="1"/>
  <c r="F184" i="21"/>
  <c r="L190" i="21" s="1"/>
  <c r="F185" i="21"/>
  <c r="F186" i="21"/>
  <c r="F187" i="21"/>
  <c r="L193" i="21" s="1"/>
  <c r="F188" i="21"/>
  <c r="L194" i="21" s="1"/>
  <c r="F189" i="21"/>
  <c r="G189" i="21" s="1"/>
  <c r="F190" i="21"/>
  <c r="G190" i="21" s="1"/>
  <c r="F191" i="21"/>
  <c r="G191" i="21" s="1"/>
  <c r="F192" i="21"/>
  <c r="L198" i="21" s="1"/>
  <c r="F193" i="21"/>
  <c r="F194" i="21"/>
  <c r="F195" i="21"/>
  <c r="L201" i="21" s="1"/>
  <c r="F196" i="21"/>
  <c r="G196" i="21" s="1"/>
  <c r="F197" i="21"/>
  <c r="L203" i="21" s="1"/>
  <c r="F198" i="21"/>
  <c r="G198" i="21" s="1"/>
  <c r="F199" i="21"/>
  <c r="G199" i="21" s="1"/>
  <c r="F200" i="21"/>
  <c r="L206" i="21" s="1"/>
  <c r="F201" i="21"/>
  <c r="F202" i="21"/>
  <c r="F203" i="21"/>
  <c r="L209" i="21" s="1"/>
  <c r="F204" i="21"/>
  <c r="G204" i="21" s="1"/>
  <c r="F205" i="21"/>
  <c r="G205" i="21" s="1"/>
  <c r="F206" i="21"/>
  <c r="G206" i="21" s="1"/>
  <c r="F207" i="21"/>
  <c r="G207" i="21" s="1"/>
  <c r="F208" i="21"/>
  <c r="L214" i="21" s="1"/>
  <c r="F209" i="21"/>
  <c r="F210" i="21"/>
  <c r="F211" i="21"/>
  <c r="L217" i="21" s="1"/>
  <c r="F212" i="21"/>
  <c r="G212" i="21" s="1"/>
  <c r="F213" i="21"/>
  <c r="G213" i="21" s="1"/>
  <c r="F214" i="21"/>
  <c r="G214" i="21" s="1"/>
  <c r="F215" i="21"/>
  <c r="G215" i="21" s="1"/>
  <c r="F216" i="21"/>
  <c r="L222" i="21" s="1"/>
  <c r="F217" i="21"/>
  <c r="F218" i="21"/>
  <c r="F219" i="21"/>
  <c r="L225" i="21" s="1"/>
  <c r="F220" i="21"/>
  <c r="G220" i="21" s="1"/>
  <c r="F221" i="21"/>
  <c r="L227" i="21" s="1"/>
  <c r="F222" i="21"/>
  <c r="L228" i="21" s="1"/>
  <c r="F223" i="21"/>
  <c r="G223" i="21" s="1"/>
  <c r="F224" i="21"/>
  <c r="L230" i="21" s="1"/>
  <c r="F225" i="21"/>
  <c r="F226" i="21"/>
  <c r="F227" i="21"/>
  <c r="L233" i="21" s="1"/>
  <c r="F228" i="21"/>
  <c r="G228" i="21" s="1"/>
  <c r="F229" i="21"/>
  <c r="G229" i="21" s="1"/>
  <c r="F230" i="21"/>
  <c r="G230" i="21" s="1"/>
  <c r="F231" i="21"/>
  <c r="G231" i="21" s="1"/>
  <c r="F232" i="21"/>
  <c r="L238" i="21" s="1"/>
  <c r="F233" i="21"/>
  <c r="F234" i="21"/>
  <c r="F235" i="21"/>
  <c r="L241" i="21" s="1"/>
  <c r="F236" i="21"/>
  <c r="F237" i="21"/>
  <c r="G237" i="21" s="1"/>
  <c r="F238" i="21"/>
  <c r="G238" i="21" s="1"/>
  <c r="F239" i="21"/>
  <c r="G239" i="21" s="1"/>
  <c r="F240" i="21"/>
  <c r="F241" i="21"/>
  <c r="F33" i="21"/>
  <c r="G33" i="21" s="1"/>
  <c r="F34" i="21"/>
  <c r="F35" i="21"/>
  <c r="L41" i="21" s="1"/>
  <c r="F36" i="21"/>
  <c r="G36" i="21" s="1"/>
  <c r="F37" i="21"/>
  <c r="G37" i="21" s="1"/>
  <c r="F38" i="21"/>
  <c r="L44" i="21" s="1"/>
  <c r="F39" i="21"/>
  <c r="G39" i="21" s="1"/>
  <c r="F40" i="21"/>
  <c r="L46" i="21" s="1"/>
  <c r="F41" i="21"/>
  <c r="G41" i="21" s="1"/>
  <c r="F42" i="21"/>
  <c r="F43" i="21"/>
  <c r="L49" i="21" s="1"/>
  <c r="F44" i="21"/>
  <c r="G44" i="21" s="1"/>
  <c r="F45" i="21"/>
  <c r="G45" i="21" s="1"/>
  <c r="F46" i="21"/>
  <c r="L52" i="21" s="1"/>
  <c r="F47" i="21"/>
  <c r="G47" i="21" s="1"/>
  <c r="F2" i="21"/>
  <c r="F3" i="21"/>
  <c r="F4" i="21"/>
  <c r="F5" i="21"/>
  <c r="F6" i="21"/>
  <c r="G6" i="21" s="1"/>
  <c r="F7" i="21"/>
  <c r="G7" i="21" s="1"/>
  <c r="F8" i="21"/>
  <c r="G8" i="21" s="1"/>
  <c r="F9" i="21"/>
  <c r="F10" i="21"/>
  <c r="F11" i="21"/>
  <c r="F12" i="21"/>
  <c r="F13" i="21"/>
  <c r="F14" i="21"/>
  <c r="G14" i="21" s="1"/>
  <c r="F15" i="21"/>
  <c r="G15" i="21" s="1"/>
  <c r="F16" i="21"/>
  <c r="G16" i="21" s="1"/>
  <c r="F17" i="21"/>
  <c r="F18" i="21"/>
  <c r="G18" i="21" s="1"/>
  <c r="F19" i="21"/>
  <c r="F20" i="21"/>
  <c r="F21" i="21"/>
  <c r="F22" i="21"/>
  <c r="G22" i="21" s="1"/>
  <c r="F23" i="21"/>
  <c r="G23" i="21" s="1"/>
  <c r="F24" i="21"/>
  <c r="G24" i="21" s="1"/>
  <c r="F26" i="21"/>
  <c r="G26" i="21" s="1"/>
  <c r="F27" i="21"/>
  <c r="F28" i="21"/>
  <c r="F29" i="21"/>
  <c r="F30" i="21"/>
  <c r="F31" i="21"/>
  <c r="G31" i="21" s="1"/>
  <c r="F25" i="21"/>
  <c r="G40" i="21"/>
  <c r="G48" i="21"/>
  <c r="G56" i="21"/>
  <c r="G64" i="21"/>
  <c r="G72" i="21"/>
  <c r="G80" i="21"/>
  <c r="G96" i="21"/>
  <c r="G104" i="21"/>
  <c r="G112" i="21"/>
  <c r="G128" i="21"/>
  <c r="G136" i="21"/>
  <c r="G144" i="21"/>
  <c r="G152" i="21"/>
  <c r="G160" i="21"/>
  <c r="G168" i="21"/>
  <c r="G176" i="21"/>
  <c r="G184" i="21"/>
  <c r="G192" i="21"/>
  <c r="G200" i="21"/>
  <c r="G208" i="21"/>
  <c r="G216" i="21"/>
  <c r="G232" i="21"/>
  <c r="G240" i="21"/>
  <c r="G10" i="21"/>
  <c r="G34" i="21"/>
  <c r="G42" i="21"/>
  <c r="G50" i="21"/>
  <c r="G58" i="21"/>
  <c r="G74" i="21"/>
  <c r="G82" i="21"/>
  <c r="G90" i="21"/>
  <c r="G98" i="21"/>
  <c r="G106" i="21"/>
  <c r="G114" i="21"/>
  <c r="G122" i="21"/>
  <c r="G138" i="21"/>
  <c r="G146" i="21"/>
  <c r="G154" i="21"/>
  <c r="G162" i="21"/>
  <c r="G170" i="21"/>
  <c r="G178" i="21"/>
  <c r="G186" i="21"/>
  <c r="G202" i="21"/>
  <c r="G210" i="21"/>
  <c r="G218" i="21"/>
  <c r="G226" i="21"/>
  <c r="G234" i="21"/>
  <c r="G9" i="21"/>
  <c r="G17" i="21"/>
  <c r="G25" i="21"/>
  <c r="G49" i="21"/>
  <c r="G57" i="21"/>
  <c r="G65" i="21"/>
  <c r="G73" i="21"/>
  <c r="G81" i="21"/>
  <c r="G89" i="21"/>
  <c r="G97" i="21"/>
  <c r="G105" i="21"/>
  <c r="G113" i="21"/>
  <c r="G121" i="21"/>
  <c r="G129" i="21"/>
  <c r="G137" i="21"/>
  <c r="G145" i="21"/>
  <c r="G153" i="21"/>
  <c r="G161" i="21"/>
  <c r="G169" i="21"/>
  <c r="G177" i="21"/>
  <c r="G185" i="21"/>
  <c r="G193" i="21"/>
  <c r="G201" i="21"/>
  <c r="G209" i="21"/>
  <c r="G217" i="21"/>
  <c r="G225" i="21"/>
  <c r="G233" i="21"/>
  <c r="G241" i="21"/>
  <c r="G33" i="12"/>
  <c r="G2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147" i="15"/>
  <c r="G148" i="15"/>
  <c r="G149" i="15"/>
  <c r="G150" i="15"/>
  <c r="G151" i="15"/>
  <c r="G152" i="15"/>
  <c r="G153" i="15"/>
  <c r="G154" i="15"/>
  <c r="G155" i="15"/>
  <c r="G156" i="15"/>
  <c r="G157" i="15"/>
  <c r="G158" i="15"/>
  <c r="G159" i="15"/>
  <c r="G160" i="15"/>
  <c r="G161" i="15"/>
  <c r="G162" i="15"/>
  <c r="G163" i="15"/>
  <c r="G164" i="15"/>
  <c r="G165" i="15"/>
  <c r="G166" i="15"/>
  <c r="G167" i="15"/>
  <c r="G168" i="15"/>
  <c r="G169" i="15"/>
  <c r="G170" i="15"/>
  <c r="G171" i="15"/>
  <c r="G172" i="15"/>
  <c r="G173" i="15"/>
  <c r="G174" i="15"/>
  <c r="G175" i="15"/>
  <c r="G176" i="15"/>
  <c r="G177" i="15"/>
  <c r="G178" i="15"/>
  <c r="G179" i="15"/>
  <c r="G180" i="15"/>
  <c r="G181" i="15"/>
  <c r="G182" i="15"/>
  <c r="G183" i="15"/>
  <c r="G184" i="15"/>
  <c r="G185" i="15"/>
  <c r="G186" i="15"/>
  <c r="G187" i="15"/>
  <c r="G188" i="15"/>
  <c r="G189" i="15"/>
  <c r="G190" i="15"/>
  <c r="G191" i="15"/>
  <c r="G192" i="15"/>
  <c r="G193" i="15"/>
  <c r="G194" i="15"/>
  <c r="G195" i="15"/>
  <c r="G196" i="15"/>
  <c r="G197" i="15"/>
  <c r="G198" i="15"/>
  <c r="G199" i="15"/>
  <c r="G200" i="15"/>
  <c r="G201" i="15"/>
  <c r="G202" i="15"/>
  <c r="G203" i="15"/>
  <c r="G204" i="15"/>
  <c r="G205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2" i="15"/>
  <c r="G233" i="15"/>
  <c r="G234" i="15"/>
  <c r="G235" i="15"/>
  <c r="G236" i="15"/>
  <c r="G237" i="15"/>
  <c r="G238" i="15"/>
  <c r="G239" i="15"/>
  <c r="G240" i="15"/>
  <c r="G241" i="15"/>
  <c r="G242" i="15"/>
  <c r="G243" i="15"/>
  <c r="G244" i="15"/>
  <c r="G245" i="15"/>
  <c r="G246" i="15"/>
  <c r="G247" i="15"/>
  <c r="G248" i="15"/>
  <c r="G249" i="15"/>
  <c r="G250" i="15"/>
  <c r="G251" i="15"/>
  <c r="G252" i="15"/>
  <c r="G253" i="15"/>
  <c r="G254" i="15"/>
  <c r="G255" i="15"/>
  <c r="G256" i="15"/>
  <c r="G257" i="15"/>
  <c r="G10" i="19"/>
  <c r="G18" i="19"/>
  <c r="G26" i="19"/>
  <c r="G34" i="19"/>
  <c r="G42" i="19"/>
  <c r="G50" i="19"/>
  <c r="G58" i="19"/>
  <c r="G66" i="19"/>
  <c r="G74" i="19"/>
  <c r="G82" i="19"/>
  <c r="G90" i="19"/>
  <c r="G98" i="19"/>
  <c r="G106" i="19"/>
  <c r="G114" i="19"/>
  <c r="G122" i="19"/>
  <c r="G130" i="19"/>
  <c r="G138" i="19"/>
  <c r="G146" i="19"/>
  <c r="G154" i="19"/>
  <c r="G162" i="19"/>
  <c r="G170" i="19"/>
  <c r="G178" i="19"/>
  <c r="G186" i="19"/>
  <c r="G194" i="19"/>
  <c r="G202" i="19"/>
  <c r="G210" i="19"/>
  <c r="G218" i="19"/>
  <c r="G226" i="19"/>
  <c r="G234" i="19"/>
  <c r="G242" i="19"/>
  <c r="G250" i="19"/>
  <c r="G10" i="18"/>
  <c r="G18" i="18"/>
  <c r="G26" i="18"/>
  <c r="G34" i="18"/>
  <c r="G42" i="18"/>
  <c r="G50" i="18"/>
  <c r="G58" i="18"/>
  <c r="G66" i="18"/>
  <c r="G74" i="18"/>
  <c r="G82" i="18"/>
  <c r="G90" i="18"/>
  <c r="G98" i="18"/>
  <c r="G106" i="18"/>
  <c r="G114" i="18"/>
  <c r="G122" i="18"/>
  <c r="G130" i="18"/>
  <c r="G138" i="18"/>
  <c r="G146" i="18"/>
  <c r="G154" i="18"/>
  <c r="G162" i="18"/>
  <c r="G170" i="18"/>
  <c r="G178" i="18"/>
  <c r="G186" i="18"/>
  <c r="G194" i="18"/>
  <c r="G202" i="18"/>
  <c r="G210" i="18"/>
  <c r="G218" i="18"/>
  <c r="G226" i="18"/>
  <c r="G234" i="18"/>
  <c r="G242" i="18"/>
  <c r="G2" i="20"/>
  <c r="G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N26" i="20"/>
  <c r="G2" i="21"/>
  <c r="G3" i="21"/>
  <c r="G4" i="21"/>
  <c r="G5" i="21"/>
  <c r="G11" i="21"/>
  <c r="G12" i="21"/>
  <c r="G13" i="21"/>
  <c r="G19" i="21"/>
  <c r="G20" i="21"/>
  <c r="G21" i="21"/>
  <c r="G27" i="21"/>
  <c r="G28" i="21"/>
  <c r="G29" i="21"/>
  <c r="G30" i="21"/>
  <c r="G38" i="21"/>
  <c r="G46" i="21"/>
  <c r="G51" i="21"/>
  <c r="G59" i="21"/>
  <c r="G62" i="21"/>
  <c r="G66" i="21"/>
  <c r="G67" i="21"/>
  <c r="G75" i="21"/>
  <c r="G83" i="21"/>
  <c r="G88" i="21"/>
  <c r="G91" i="21"/>
  <c r="G92" i="21"/>
  <c r="G99" i="21"/>
  <c r="G107" i="21"/>
  <c r="G115" i="21"/>
  <c r="G120" i="21"/>
  <c r="G123" i="21"/>
  <c r="G130" i="21"/>
  <c r="G131" i="21"/>
  <c r="G139" i="21"/>
  <c r="G147" i="21"/>
  <c r="G155" i="21"/>
  <c r="G163" i="21"/>
  <c r="G164" i="21"/>
  <c r="G171" i="21"/>
  <c r="G179" i="21"/>
  <c r="G187" i="21"/>
  <c r="G194" i="21"/>
  <c r="G195" i="21"/>
  <c r="G197" i="21"/>
  <c r="G203" i="21"/>
  <c r="G211" i="21"/>
  <c r="G219" i="21"/>
  <c r="G222" i="21"/>
  <c r="G224" i="21"/>
  <c r="G227" i="21"/>
  <c r="G235" i="21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8" i="20"/>
  <c r="L249" i="20"/>
  <c r="L250" i="20"/>
  <c r="L251" i="20"/>
  <c r="L252" i="20"/>
  <c r="L253" i="20"/>
  <c r="L254" i="20"/>
  <c r="L255" i="20"/>
  <c r="L256" i="20"/>
  <c r="L257" i="20"/>
  <c r="L8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I8" i="20"/>
  <c r="J8" i="20"/>
  <c r="H255" i="19"/>
  <c r="I255" i="19"/>
  <c r="J255" i="19"/>
  <c r="K255" i="19"/>
  <c r="H256" i="19"/>
  <c r="I256" i="19"/>
  <c r="J256" i="19"/>
  <c r="K256" i="19"/>
  <c r="H257" i="19"/>
  <c r="I257" i="19"/>
  <c r="J257" i="19"/>
  <c r="K257" i="19"/>
  <c r="H9" i="19"/>
  <c r="I9" i="19"/>
  <c r="J9" i="19"/>
  <c r="K9" i="19"/>
  <c r="H10" i="19"/>
  <c r="I10" i="19"/>
  <c r="J10" i="19"/>
  <c r="K10" i="19"/>
  <c r="H11" i="19"/>
  <c r="I11" i="19"/>
  <c r="J11" i="19"/>
  <c r="K11" i="19"/>
  <c r="H12" i="19"/>
  <c r="I12" i="19"/>
  <c r="J12" i="19"/>
  <c r="K12" i="19"/>
  <c r="H13" i="19"/>
  <c r="I13" i="19"/>
  <c r="J13" i="19"/>
  <c r="K13" i="19"/>
  <c r="H14" i="19"/>
  <c r="I14" i="19"/>
  <c r="J14" i="19"/>
  <c r="K14" i="19"/>
  <c r="H15" i="19"/>
  <c r="I15" i="19"/>
  <c r="J15" i="19"/>
  <c r="K15" i="19"/>
  <c r="H16" i="19"/>
  <c r="I16" i="19"/>
  <c r="J16" i="19"/>
  <c r="K16" i="19"/>
  <c r="H17" i="19"/>
  <c r="I17" i="19"/>
  <c r="J17" i="19"/>
  <c r="K17" i="19"/>
  <c r="H18" i="19"/>
  <c r="I18" i="19"/>
  <c r="J18" i="19"/>
  <c r="K18" i="19"/>
  <c r="H19" i="19"/>
  <c r="I19" i="19"/>
  <c r="J19" i="19"/>
  <c r="K19" i="19"/>
  <c r="H20" i="19"/>
  <c r="I20" i="19"/>
  <c r="J20" i="19"/>
  <c r="K20" i="19"/>
  <c r="H21" i="19"/>
  <c r="I21" i="19"/>
  <c r="J21" i="19"/>
  <c r="K21" i="19"/>
  <c r="H22" i="19"/>
  <c r="I22" i="19"/>
  <c r="J22" i="19"/>
  <c r="K22" i="19"/>
  <c r="H23" i="19"/>
  <c r="I23" i="19"/>
  <c r="J23" i="19"/>
  <c r="K23" i="19"/>
  <c r="H24" i="19"/>
  <c r="I24" i="19"/>
  <c r="J24" i="19"/>
  <c r="K24" i="19"/>
  <c r="H25" i="19"/>
  <c r="I25" i="19"/>
  <c r="J25" i="19"/>
  <c r="K25" i="19"/>
  <c r="H26" i="19"/>
  <c r="I26" i="19"/>
  <c r="J26" i="19"/>
  <c r="K26" i="19"/>
  <c r="H27" i="19"/>
  <c r="I27" i="19"/>
  <c r="J27" i="19"/>
  <c r="K27" i="19"/>
  <c r="H28" i="19"/>
  <c r="I28" i="19"/>
  <c r="J28" i="19"/>
  <c r="K28" i="19"/>
  <c r="H29" i="19"/>
  <c r="I29" i="19"/>
  <c r="J29" i="19"/>
  <c r="K29" i="19"/>
  <c r="H30" i="19"/>
  <c r="I30" i="19"/>
  <c r="J30" i="19"/>
  <c r="K30" i="19"/>
  <c r="H31" i="19"/>
  <c r="I31" i="19"/>
  <c r="J31" i="19"/>
  <c r="K31" i="19"/>
  <c r="H32" i="19"/>
  <c r="I32" i="19"/>
  <c r="J32" i="19"/>
  <c r="K32" i="19"/>
  <c r="H33" i="19"/>
  <c r="I33" i="19"/>
  <c r="J33" i="19"/>
  <c r="K33" i="19"/>
  <c r="H34" i="19"/>
  <c r="I34" i="19"/>
  <c r="J34" i="19"/>
  <c r="K34" i="19"/>
  <c r="H35" i="19"/>
  <c r="I35" i="19"/>
  <c r="J35" i="19"/>
  <c r="K35" i="19"/>
  <c r="H36" i="19"/>
  <c r="I36" i="19"/>
  <c r="J36" i="19"/>
  <c r="K36" i="19"/>
  <c r="H37" i="19"/>
  <c r="I37" i="19"/>
  <c r="J37" i="19"/>
  <c r="K37" i="19"/>
  <c r="H38" i="19"/>
  <c r="I38" i="19"/>
  <c r="J38" i="19"/>
  <c r="K38" i="19"/>
  <c r="H39" i="19"/>
  <c r="I39" i="19"/>
  <c r="J39" i="19"/>
  <c r="K39" i="19"/>
  <c r="H40" i="19"/>
  <c r="I40" i="19"/>
  <c r="J40" i="19"/>
  <c r="K40" i="19"/>
  <c r="H41" i="19"/>
  <c r="I41" i="19"/>
  <c r="J41" i="19"/>
  <c r="K41" i="19"/>
  <c r="H42" i="19"/>
  <c r="I42" i="19"/>
  <c r="J42" i="19"/>
  <c r="K42" i="19"/>
  <c r="H43" i="19"/>
  <c r="I43" i="19"/>
  <c r="J43" i="19"/>
  <c r="K43" i="19"/>
  <c r="H44" i="19"/>
  <c r="I44" i="19"/>
  <c r="J44" i="19"/>
  <c r="K44" i="19"/>
  <c r="H45" i="19"/>
  <c r="I45" i="19"/>
  <c r="J45" i="19"/>
  <c r="K45" i="19"/>
  <c r="H46" i="19"/>
  <c r="I46" i="19"/>
  <c r="J46" i="19"/>
  <c r="K46" i="19"/>
  <c r="H47" i="19"/>
  <c r="I47" i="19"/>
  <c r="J47" i="19"/>
  <c r="K47" i="19"/>
  <c r="H48" i="19"/>
  <c r="I48" i="19"/>
  <c r="J48" i="19"/>
  <c r="K48" i="19"/>
  <c r="H49" i="19"/>
  <c r="I49" i="19"/>
  <c r="J49" i="19"/>
  <c r="K49" i="19"/>
  <c r="H50" i="19"/>
  <c r="I50" i="19"/>
  <c r="J50" i="19"/>
  <c r="K50" i="19"/>
  <c r="H51" i="19"/>
  <c r="I51" i="19"/>
  <c r="J51" i="19"/>
  <c r="K51" i="19"/>
  <c r="H52" i="19"/>
  <c r="I52" i="19"/>
  <c r="J52" i="19"/>
  <c r="K52" i="19"/>
  <c r="H53" i="19"/>
  <c r="I53" i="19"/>
  <c r="J53" i="19"/>
  <c r="K53" i="19"/>
  <c r="H54" i="19"/>
  <c r="I54" i="19"/>
  <c r="J54" i="19"/>
  <c r="K54" i="19"/>
  <c r="H55" i="19"/>
  <c r="I55" i="19"/>
  <c r="J55" i="19"/>
  <c r="K55" i="19"/>
  <c r="H56" i="19"/>
  <c r="I56" i="19"/>
  <c r="J56" i="19"/>
  <c r="K56" i="19"/>
  <c r="H57" i="19"/>
  <c r="I57" i="19"/>
  <c r="J57" i="19"/>
  <c r="K57" i="19"/>
  <c r="H58" i="19"/>
  <c r="I58" i="19"/>
  <c r="J58" i="19"/>
  <c r="K58" i="19"/>
  <c r="H59" i="19"/>
  <c r="I59" i="19"/>
  <c r="J59" i="19"/>
  <c r="K59" i="19"/>
  <c r="H60" i="19"/>
  <c r="I60" i="19"/>
  <c r="J60" i="19"/>
  <c r="K60" i="19"/>
  <c r="H61" i="19"/>
  <c r="I61" i="19"/>
  <c r="J61" i="19"/>
  <c r="K61" i="19"/>
  <c r="H62" i="19"/>
  <c r="I62" i="19"/>
  <c r="J62" i="19"/>
  <c r="K62" i="19"/>
  <c r="H63" i="19"/>
  <c r="I63" i="19"/>
  <c r="J63" i="19"/>
  <c r="K63" i="19"/>
  <c r="H64" i="19"/>
  <c r="I64" i="19"/>
  <c r="J64" i="19"/>
  <c r="K64" i="19"/>
  <c r="H65" i="19"/>
  <c r="I65" i="19"/>
  <c r="J65" i="19"/>
  <c r="K65" i="19"/>
  <c r="H66" i="19"/>
  <c r="I66" i="19"/>
  <c r="J66" i="19"/>
  <c r="K66" i="19"/>
  <c r="H67" i="19"/>
  <c r="I67" i="19"/>
  <c r="J67" i="19"/>
  <c r="K67" i="19"/>
  <c r="H68" i="19"/>
  <c r="I68" i="19"/>
  <c r="J68" i="19"/>
  <c r="K68" i="19"/>
  <c r="H69" i="19"/>
  <c r="I69" i="19"/>
  <c r="J69" i="19"/>
  <c r="K69" i="19"/>
  <c r="H70" i="19"/>
  <c r="I70" i="19"/>
  <c r="J70" i="19"/>
  <c r="K70" i="19"/>
  <c r="H71" i="19"/>
  <c r="I71" i="19"/>
  <c r="J71" i="19"/>
  <c r="K71" i="19"/>
  <c r="H72" i="19"/>
  <c r="I72" i="19"/>
  <c r="J72" i="19"/>
  <c r="K72" i="19"/>
  <c r="H73" i="19"/>
  <c r="I73" i="19"/>
  <c r="J73" i="19"/>
  <c r="K73" i="19"/>
  <c r="H74" i="19"/>
  <c r="I74" i="19"/>
  <c r="J74" i="19"/>
  <c r="K74" i="19"/>
  <c r="H75" i="19"/>
  <c r="I75" i="19"/>
  <c r="J75" i="19"/>
  <c r="K75" i="19"/>
  <c r="H76" i="19"/>
  <c r="I76" i="19"/>
  <c r="J76" i="19"/>
  <c r="K76" i="19"/>
  <c r="H77" i="19"/>
  <c r="I77" i="19"/>
  <c r="J77" i="19"/>
  <c r="K77" i="19"/>
  <c r="H78" i="19"/>
  <c r="I78" i="19"/>
  <c r="J78" i="19"/>
  <c r="K78" i="19"/>
  <c r="H79" i="19"/>
  <c r="I79" i="19"/>
  <c r="J79" i="19"/>
  <c r="K79" i="19"/>
  <c r="H80" i="19"/>
  <c r="I80" i="19"/>
  <c r="J80" i="19"/>
  <c r="K80" i="19"/>
  <c r="H81" i="19"/>
  <c r="I81" i="19"/>
  <c r="J81" i="19"/>
  <c r="K81" i="19"/>
  <c r="H82" i="19"/>
  <c r="I82" i="19"/>
  <c r="J82" i="19"/>
  <c r="K82" i="19"/>
  <c r="H83" i="19"/>
  <c r="I83" i="19"/>
  <c r="J83" i="19"/>
  <c r="K83" i="19"/>
  <c r="H84" i="19"/>
  <c r="I84" i="19"/>
  <c r="J84" i="19"/>
  <c r="K84" i="19"/>
  <c r="H85" i="19"/>
  <c r="I85" i="19"/>
  <c r="J85" i="19"/>
  <c r="K85" i="19"/>
  <c r="H86" i="19"/>
  <c r="I86" i="19"/>
  <c r="J86" i="19"/>
  <c r="K86" i="19"/>
  <c r="H87" i="19"/>
  <c r="I87" i="19"/>
  <c r="J87" i="19"/>
  <c r="K87" i="19"/>
  <c r="H88" i="19"/>
  <c r="I88" i="19"/>
  <c r="J88" i="19"/>
  <c r="K88" i="19"/>
  <c r="H89" i="19"/>
  <c r="I89" i="19"/>
  <c r="J89" i="19"/>
  <c r="K89" i="19"/>
  <c r="H90" i="19"/>
  <c r="I90" i="19"/>
  <c r="J90" i="19"/>
  <c r="K90" i="19"/>
  <c r="H91" i="19"/>
  <c r="I91" i="19"/>
  <c r="J91" i="19"/>
  <c r="K91" i="19"/>
  <c r="H92" i="19"/>
  <c r="I92" i="19"/>
  <c r="J92" i="19"/>
  <c r="K92" i="19"/>
  <c r="H93" i="19"/>
  <c r="I93" i="19"/>
  <c r="J93" i="19"/>
  <c r="K93" i="19"/>
  <c r="H94" i="19"/>
  <c r="I94" i="19"/>
  <c r="J94" i="19"/>
  <c r="K94" i="19"/>
  <c r="H95" i="19"/>
  <c r="I95" i="19"/>
  <c r="J95" i="19"/>
  <c r="K95" i="19"/>
  <c r="H96" i="19"/>
  <c r="I96" i="19"/>
  <c r="J96" i="19"/>
  <c r="K96" i="19"/>
  <c r="H97" i="19"/>
  <c r="I97" i="19"/>
  <c r="J97" i="19"/>
  <c r="K97" i="19"/>
  <c r="H98" i="19"/>
  <c r="I98" i="19"/>
  <c r="J98" i="19"/>
  <c r="K98" i="19"/>
  <c r="H99" i="19"/>
  <c r="I99" i="19"/>
  <c r="J99" i="19"/>
  <c r="K99" i="19"/>
  <c r="H100" i="19"/>
  <c r="I100" i="19"/>
  <c r="J100" i="19"/>
  <c r="K100" i="19"/>
  <c r="H101" i="19"/>
  <c r="I101" i="19"/>
  <c r="J101" i="19"/>
  <c r="K101" i="19"/>
  <c r="H102" i="19"/>
  <c r="I102" i="19"/>
  <c r="J102" i="19"/>
  <c r="K102" i="19"/>
  <c r="H103" i="19"/>
  <c r="I103" i="19"/>
  <c r="J103" i="19"/>
  <c r="K103" i="19"/>
  <c r="H104" i="19"/>
  <c r="I104" i="19"/>
  <c r="J104" i="19"/>
  <c r="K104" i="19"/>
  <c r="H105" i="19"/>
  <c r="I105" i="19"/>
  <c r="J105" i="19"/>
  <c r="K105" i="19"/>
  <c r="H106" i="19"/>
  <c r="I106" i="19"/>
  <c r="J106" i="19"/>
  <c r="K106" i="19"/>
  <c r="H107" i="19"/>
  <c r="I107" i="19"/>
  <c r="J107" i="19"/>
  <c r="K107" i="19"/>
  <c r="H108" i="19"/>
  <c r="I108" i="19"/>
  <c r="J108" i="19"/>
  <c r="K108" i="19"/>
  <c r="H109" i="19"/>
  <c r="I109" i="19"/>
  <c r="J109" i="19"/>
  <c r="K109" i="19"/>
  <c r="H110" i="19"/>
  <c r="I110" i="19"/>
  <c r="J110" i="19"/>
  <c r="K110" i="19"/>
  <c r="H111" i="19"/>
  <c r="I111" i="19"/>
  <c r="J111" i="19"/>
  <c r="K111" i="19"/>
  <c r="H112" i="19"/>
  <c r="I112" i="19"/>
  <c r="J112" i="19"/>
  <c r="K112" i="19"/>
  <c r="H113" i="19"/>
  <c r="I113" i="19"/>
  <c r="J113" i="19"/>
  <c r="K113" i="19"/>
  <c r="H114" i="19"/>
  <c r="I114" i="19"/>
  <c r="J114" i="19"/>
  <c r="K114" i="19"/>
  <c r="H115" i="19"/>
  <c r="I115" i="19"/>
  <c r="J115" i="19"/>
  <c r="K115" i="19"/>
  <c r="H116" i="19"/>
  <c r="I116" i="19"/>
  <c r="J116" i="19"/>
  <c r="K116" i="19"/>
  <c r="H117" i="19"/>
  <c r="I117" i="19"/>
  <c r="J117" i="19"/>
  <c r="K117" i="19"/>
  <c r="H118" i="19"/>
  <c r="I118" i="19"/>
  <c r="J118" i="19"/>
  <c r="K118" i="19"/>
  <c r="H119" i="19"/>
  <c r="I119" i="19"/>
  <c r="J119" i="19"/>
  <c r="K119" i="19"/>
  <c r="H120" i="19"/>
  <c r="I120" i="19"/>
  <c r="J120" i="19"/>
  <c r="K120" i="19"/>
  <c r="H121" i="19"/>
  <c r="I121" i="19"/>
  <c r="J121" i="19"/>
  <c r="K121" i="19"/>
  <c r="H122" i="19"/>
  <c r="I122" i="19"/>
  <c r="J122" i="19"/>
  <c r="K122" i="19"/>
  <c r="H123" i="19"/>
  <c r="I123" i="19"/>
  <c r="J123" i="19"/>
  <c r="K123" i="19"/>
  <c r="H124" i="19"/>
  <c r="I124" i="19"/>
  <c r="J124" i="19"/>
  <c r="K124" i="19"/>
  <c r="H125" i="19"/>
  <c r="I125" i="19"/>
  <c r="J125" i="19"/>
  <c r="K125" i="19"/>
  <c r="H126" i="19"/>
  <c r="I126" i="19"/>
  <c r="J126" i="19"/>
  <c r="K126" i="19"/>
  <c r="H127" i="19"/>
  <c r="I127" i="19"/>
  <c r="J127" i="19"/>
  <c r="K127" i="19"/>
  <c r="H128" i="19"/>
  <c r="I128" i="19"/>
  <c r="J128" i="19"/>
  <c r="K128" i="19"/>
  <c r="H129" i="19"/>
  <c r="I129" i="19"/>
  <c r="J129" i="19"/>
  <c r="K129" i="19"/>
  <c r="H130" i="19"/>
  <c r="I130" i="19"/>
  <c r="J130" i="19"/>
  <c r="K130" i="19"/>
  <c r="H131" i="19"/>
  <c r="I131" i="19"/>
  <c r="J131" i="19"/>
  <c r="K131" i="19"/>
  <c r="H132" i="19"/>
  <c r="I132" i="19"/>
  <c r="J132" i="19"/>
  <c r="K132" i="19"/>
  <c r="H133" i="19"/>
  <c r="I133" i="19"/>
  <c r="J133" i="19"/>
  <c r="K133" i="19"/>
  <c r="H134" i="19"/>
  <c r="I134" i="19"/>
  <c r="J134" i="19"/>
  <c r="K134" i="19"/>
  <c r="H135" i="19"/>
  <c r="I135" i="19"/>
  <c r="J135" i="19"/>
  <c r="K135" i="19"/>
  <c r="H136" i="19"/>
  <c r="I136" i="19"/>
  <c r="J136" i="19"/>
  <c r="K136" i="19"/>
  <c r="H137" i="19"/>
  <c r="I137" i="19"/>
  <c r="J137" i="19"/>
  <c r="K137" i="19"/>
  <c r="H138" i="19"/>
  <c r="I138" i="19"/>
  <c r="J138" i="19"/>
  <c r="K138" i="19"/>
  <c r="H139" i="19"/>
  <c r="I139" i="19"/>
  <c r="J139" i="19"/>
  <c r="K139" i="19"/>
  <c r="H140" i="19"/>
  <c r="I140" i="19"/>
  <c r="J140" i="19"/>
  <c r="K140" i="19"/>
  <c r="H141" i="19"/>
  <c r="I141" i="19"/>
  <c r="J141" i="19"/>
  <c r="K141" i="19"/>
  <c r="H142" i="19"/>
  <c r="I142" i="19"/>
  <c r="J142" i="19"/>
  <c r="K142" i="19"/>
  <c r="H143" i="19"/>
  <c r="I143" i="19"/>
  <c r="J143" i="19"/>
  <c r="K143" i="19"/>
  <c r="H144" i="19"/>
  <c r="I144" i="19"/>
  <c r="J144" i="19"/>
  <c r="K144" i="19"/>
  <c r="H145" i="19"/>
  <c r="I145" i="19"/>
  <c r="J145" i="19"/>
  <c r="K145" i="19"/>
  <c r="H146" i="19"/>
  <c r="I146" i="19"/>
  <c r="J146" i="19"/>
  <c r="K146" i="19"/>
  <c r="H147" i="19"/>
  <c r="I147" i="19"/>
  <c r="J147" i="19"/>
  <c r="K147" i="19"/>
  <c r="H148" i="19"/>
  <c r="I148" i="19"/>
  <c r="J148" i="19"/>
  <c r="K148" i="19"/>
  <c r="H149" i="19"/>
  <c r="I149" i="19"/>
  <c r="J149" i="19"/>
  <c r="K149" i="19"/>
  <c r="H150" i="19"/>
  <c r="I150" i="19"/>
  <c r="J150" i="19"/>
  <c r="K150" i="19"/>
  <c r="H151" i="19"/>
  <c r="I151" i="19"/>
  <c r="J151" i="19"/>
  <c r="K151" i="19"/>
  <c r="H152" i="19"/>
  <c r="I152" i="19"/>
  <c r="J152" i="19"/>
  <c r="K152" i="19"/>
  <c r="H153" i="19"/>
  <c r="I153" i="19"/>
  <c r="J153" i="19"/>
  <c r="K153" i="19"/>
  <c r="H154" i="19"/>
  <c r="I154" i="19"/>
  <c r="J154" i="19"/>
  <c r="K154" i="19"/>
  <c r="H155" i="19"/>
  <c r="I155" i="19"/>
  <c r="J155" i="19"/>
  <c r="K155" i="19"/>
  <c r="H156" i="19"/>
  <c r="I156" i="19"/>
  <c r="J156" i="19"/>
  <c r="K156" i="19"/>
  <c r="H157" i="19"/>
  <c r="I157" i="19"/>
  <c r="J157" i="19"/>
  <c r="K157" i="19"/>
  <c r="H158" i="19"/>
  <c r="I158" i="19"/>
  <c r="J158" i="19"/>
  <c r="K158" i="19"/>
  <c r="H159" i="19"/>
  <c r="I159" i="19"/>
  <c r="J159" i="19"/>
  <c r="K159" i="19"/>
  <c r="H160" i="19"/>
  <c r="I160" i="19"/>
  <c r="J160" i="19"/>
  <c r="K160" i="19"/>
  <c r="H161" i="19"/>
  <c r="I161" i="19"/>
  <c r="J161" i="19"/>
  <c r="K161" i="19"/>
  <c r="H162" i="19"/>
  <c r="I162" i="19"/>
  <c r="J162" i="19"/>
  <c r="K162" i="19"/>
  <c r="H163" i="19"/>
  <c r="I163" i="19"/>
  <c r="J163" i="19"/>
  <c r="K163" i="19"/>
  <c r="H164" i="19"/>
  <c r="I164" i="19"/>
  <c r="J164" i="19"/>
  <c r="K164" i="19"/>
  <c r="H165" i="19"/>
  <c r="I165" i="19"/>
  <c r="J165" i="19"/>
  <c r="K165" i="19"/>
  <c r="H166" i="19"/>
  <c r="I166" i="19"/>
  <c r="J166" i="19"/>
  <c r="K166" i="19"/>
  <c r="H167" i="19"/>
  <c r="I167" i="19"/>
  <c r="J167" i="19"/>
  <c r="K167" i="19"/>
  <c r="H168" i="19"/>
  <c r="I168" i="19"/>
  <c r="J168" i="19"/>
  <c r="K168" i="19"/>
  <c r="H169" i="19"/>
  <c r="I169" i="19"/>
  <c r="J169" i="19"/>
  <c r="K169" i="19"/>
  <c r="H170" i="19"/>
  <c r="I170" i="19"/>
  <c r="J170" i="19"/>
  <c r="K170" i="19"/>
  <c r="H171" i="19"/>
  <c r="I171" i="19"/>
  <c r="J171" i="19"/>
  <c r="K171" i="19"/>
  <c r="H172" i="19"/>
  <c r="I172" i="19"/>
  <c r="J172" i="19"/>
  <c r="K172" i="19"/>
  <c r="H173" i="19"/>
  <c r="I173" i="19"/>
  <c r="J173" i="19"/>
  <c r="K173" i="19"/>
  <c r="H174" i="19"/>
  <c r="I174" i="19"/>
  <c r="J174" i="19"/>
  <c r="K174" i="19"/>
  <c r="H175" i="19"/>
  <c r="I175" i="19"/>
  <c r="J175" i="19"/>
  <c r="K175" i="19"/>
  <c r="H176" i="19"/>
  <c r="I176" i="19"/>
  <c r="J176" i="19"/>
  <c r="K176" i="19"/>
  <c r="H177" i="19"/>
  <c r="I177" i="19"/>
  <c r="J177" i="19"/>
  <c r="K177" i="19"/>
  <c r="H178" i="19"/>
  <c r="I178" i="19"/>
  <c r="J178" i="19"/>
  <c r="K178" i="19"/>
  <c r="H179" i="19"/>
  <c r="I179" i="19"/>
  <c r="J179" i="19"/>
  <c r="K179" i="19"/>
  <c r="H180" i="19"/>
  <c r="I180" i="19"/>
  <c r="J180" i="19"/>
  <c r="K180" i="19"/>
  <c r="H181" i="19"/>
  <c r="I181" i="19"/>
  <c r="J181" i="19"/>
  <c r="K181" i="19"/>
  <c r="H182" i="19"/>
  <c r="I182" i="19"/>
  <c r="J182" i="19"/>
  <c r="K182" i="19"/>
  <c r="H183" i="19"/>
  <c r="I183" i="19"/>
  <c r="J183" i="19"/>
  <c r="K183" i="19"/>
  <c r="H184" i="19"/>
  <c r="I184" i="19"/>
  <c r="J184" i="19"/>
  <c r="K184" i="19"/>
  <c r="H185" i="19"/>
  <c r="I185" i="19"/>
  <c r="J185" i="19"/>
  <c r="K185" i="19"/>
  <c r="H186" i="19"/>
  <c r="I186" i="19"/>
  <c r="J186" i="19"/>
  <c r="K186" i="19"/>
  <c r="H187" i="19"/>
  <c r="I187" i="19"/>
  <c r="J187" i="19"/>
  <c r="K187" i="19"/>
  <c r="H188" i="19"/>
  <c r="I188" i="19"/>
  <c r="J188" i="19"/>
  <c r="K188" i="19"/>
  <c r="H189" i="19"/>
  <c r="I189" i="19"/>
  <c r="J189" i="19"/>
  <c r="K189" i="19"/>
  <c r="H190" i="19"/>
  <c r="I190" i="19"/>
  <c r="J190" i="19"/>
  <c r="K190" i="19"/>
  <c r="H191" i="19"/>
  <c r="I191" i="19"/>
  <c r="J191" i="19"/>
  <c r="K191" i="19"/>
  <c r="H192" i="19"/>
  <c r="I192" i="19"/>
  <c r="J192" i="19"/>
  <c r="K192" i="19"/>
  <c r="H193" i="19"/>
  <c r="I193" i="19"/>
  <c r="J193" i="19"/>
  <c r="K193" i="19"/>
  <c r="H194" i="19"/>
  <c r="I194" i="19"/>
  <c r="J194" i="19"/>
  <c r="K194" i="19"/>
  <c r="H195" i="19"/>
  <c r="I195" i="19"/>
  <c r="J195" i="19"/>
  <c r="K195" i="19"/>
  <c r="H196" i="19"/>
  <c r="I196" i="19"/>
  <c r="J196" i="19"/>
  <c r="K196" i="19"/>
  <c r="H197" i="19"/>
  <c r="I197" i="19"/>
  <c r="J197" i="19"/>
  <c r="K197" i="19"/>
  <c r="H198" i="19"/>
  <c r="I198" i="19"/>
  <c r="J198" i="19"/>
  <c r="K198" i="19"/>
  <c r="H199" i="19"/>
  <c r="I199" i="19"/>
  <c r="J199" i="19"/>
  <c r="K199" i="19"/>
  <c r="H200" i="19"/>
  <c r="I200" i="19"/>
  <c r="J200" i="19"/>
  <c r="K200" i="19"/>
  <c r="H201" i="19"/>
  <c r="I201" i="19"/>
  <c r="J201" i="19"/>
  <c r="K201" i="19"/>
  <c r="H202" i="19"/>
  <c r="I202" i="19"/>
  <c r="J202" i="19"/>
  <c r="K202" i="19"/>
  <c r="H203" i="19"/>
  <c r="I203" i="19"/>
  <c r="J203" i="19"/>
  <c r="K203" i="19"/>
  <c r="H204" i="19"/>
  <c r="I204" i="19"/>
  <c r="J204" i="19"/>
  <c r="K204" i="19"/>
  <c r="H205" i="19"/>
  <c r="I205" i="19"/>
  <c r="J205" i="19"/>
  <c r="K205" i="19"/>
  <c r="H206" i="19"/>
  <c r="I206" i="19"/>
  <c r="J206" i="19"/>
  <c r="K206" i="19"/>
  <c r="H207" i="19"/>
  <c r="I207" i="19"/>
  <c r="J207" i="19"/>
  <c r="K207" i="19"/>
  <c r="H208" i="19"/>
  <c r="I208" i="19"/>
  <c r="J208" i="19"/>
  <c r="K208" i="19"/>
  <c r="H209" i="19"/>
  <c r="I209" i="19"/>
  <c r="J209" i="19"/>
  <c r="K209" i="19"/>
  <c r="H210" i="19"/>
  <c r="I210" i="19"/>
  <c r="J210" i="19"/>
  <c r="K210" i="19"/>
  <c r="H211" i="19"/>
  <c r="I211" i="19"/>
  <c r="J211" i="19"/>
  <c r="K211" i="19"/>
  <c r="H212" i="19"/>
  <c r="I212" i="19"/>
  <c r="J212" i="19"/>
  <c r="K212" i="19"/>
  <c r="H213" i="19"/>
  <c r="I213" i="19"/>
  <c r="J213" i="19"/>
  <c r="K213" i="19"/>
  <c r="H214" i="19"/>
  <c r="I214" i="19"/>
  <c r="J214" i="19"/>
  <c r="K214" i="19"/>
  <c r="H215" i="19"/>
  <c r="I215" i="19"/>
  <c r="J215" i="19"/>
  <c r="K215" i="19"/>
  <c r="H216" i="19"/>
  <c r="I216" i="19"/>
  <c r="J216" i="19"/>
  <c r="K216" i="19"/>
  <c r="H217" i="19"/>
  <c r="I217" i="19"/>
  <c r="J217" i="19"/>
  <c r="K217" i="19"/>
  <c r="H218" i="19"/>
  <c r="I218" i="19"/>
  <c r="J218" i="19"/>
  <c r="K218" i="19"/>
  <c r="H219" i="19"/>
  <c r="I219" i="19"/>
  <c r="J219" i="19"/>
  <c r="K219" i="19"/>
  <c r="H220" i="19"/>
  <c r="I220" i="19"/>
  <c r="J220" i="19"/>
  <c r="K220" i="19"/>
  <c r="H221" i="19"/>
  <c r="I221" i="19"/>
  <c r="J221" i="19"/>
  <c r="K221" i="19"/>
  <c r="H222" i="19"/>
  <c r="I222" i="19"/>
  <c r="J222" i="19"/>
  <c r="K222" i="19"/>
  <c r="H223" i="19"/>
  <c r="I223" i="19"/>
  <c r="J223" i="19"/>
  <c r="K223" i="19"/>
  <c r="H224" i="19"/>
  <c r="I224" i="19"/>
  <c r="J224" i="19"/>
  <c r="K224" i="19"/>
  <c r="H225" i="19"/>
  <c r="I225" i="19"/>
  <c r="J225" i="19"/>
  <c r="K225" i="19"/>
  <c r="H226" i="19"/>
  <c r="I226" i="19"/>
  <c r="J226" i="19"/>
  <c r="K226" i="19"/>
  <c r="H227" i="19"/>
  <c r="I227" i="19"/>
  <c r="J227" i="19"/>
  <c r="K227" i="19"/>
  <c r="H228" i="19"/>
  <c r="I228" i="19"/>
  <c r="J228" i="19"/>
  <c r="K228" i="19"/>
  <c r="H229" i="19"/>
  <c r="I229" i="19"/>
  <c r="J229" i="19"/>
  <c r="K229" i="19"/>
  <c r="H230" i="19"/>
  <c r="I230" i="19"/>
  <c r="J230" i="19"/>
  <c r="K230" i="19"/>
  <c r="H231" i="19"/>
  <c r="I231" i="19"/>
  <c r="J231" i="19"/>
  <c r="K231" i="19"/>
  <c r="H232" i="19"/>
  <c r="I232" i="19"/>
  <c r="J232" i="19"/>
  <c r="K232" i="19"/>
  <c r="H233" i="19"/>
  <c r="I233" i="19"/>
  <c r="J233" i="19"/>
  <c r="K233" i="19"/>
  <c r="H234" i="19"/>
  <c r="I234" i="19"/>
  <c r="J234" i="19"/>
  <c r="K234" i="19"/>
  <c r="H235" i="19"/>
  <c r="I235" i="19"/>
  <c r="J235" i="19"/>
  <c r="K235" i="19"/>
  <c r="H236" i="19"/>
  <c r="I236" i="19"/>
  <c r="J236" i="19"/>
  <c r="K236" i="19"/>
  <c r="H237" i="19"/>
  <c r="I237" i="19"/>
  <c r="J237" i="19"/>
  <c r="K237" i="19"/>
  <c r="H238" i="19"/>
  <c r="I238" i="19"/>
  <c r="J238" i="19"/>
  <c r="K238" i="19"/>
  <c r="H239" i="19"/>
  <c r="I239" i="19"/>
  <c r="J239" i="19"/>
  <c r="K239" i="19"/>
  <c r="H240" i="19"/>
  <c r="I240" i="19"/>
  <c r="J240" i="19"/>
  <c r="K240" i="19"/>
  <c r="H241" i="19"/>
  <c r="I241" i="19"/>
  <c r="J241" i="19"/>
  <c r="K241" i="19"/>
  <c r="H242" i="19"/>
  <c r="I242" i="19"/>
  <c r="J242" i="19"/>
  <c r="K242" i="19"/>
  <c r="H243" i="19"/>
  <c r="I243" i="19"/>
  <c r="J243" i="19"/>
  <c r="K243" i="19"/>
  <c r="H244" i="19"/>
  <c r="I244" i="19"/>
  <c r="J244" i="19"/>
  <c r="K244" i="19"/>
  <c r="H245" i="19"/>
  <c r="I245" i="19"/>
  <c r="J245" i="19"/>
  <c r="K245" i="19"/>
  <c r="H246" i="19"/>
  <c r="I246" i="19"/>
  <c r="J246" i="19"/>
  <c r="K246" i="19"/>
  <c r="H247" i="19"/>
  <c r="I247" i="19"/>
  <c r="J247" i="19"/>
  <c r="K247" i="19"/>
  <c r="H248" i="19"/>
  <c r="I248" i="19"/>
  <c r="J248" i="19"/>
  <c r="K248" i="19"/>
  <c r="H249" i="19"/>
  <c r="I249" i="19"/>
  <c r="J249" i="19"/>
  <c r="K249" i="19"/>
  <c r="H250" i="19"/>
  <c r="I250" i="19"/>
  <c r="J250" i="19"/>
  <c r="K250" i="19"/>
  <c r="H251" i="19"/>
  <c r="I251" i="19"/>
  <c r="J251" i="19"/>
  <c r="K251" i="19"/>
  <c r="H252" i="19"/>
  <c r="I252" i="19"/>
  <c r="J252" i="19"/>
  <c r="K252" i="19"/>
  <c r="H253" i="19"/>
  <c r="I253" i="19"/>
  <c r="J253" i="19"/>
  <c r="K253" i="19"/>
  <c r="H254" i="19"/>
  <c r="I254" i="19"/>
  <c r="J254" i="19"/>
  <c r="K254" i="19"/>
  <c r="I8" i="19"/>
  <c r="J8" i="19"/>
  <c r="K8" i="19"/>
  <c r="H8" i="19"/>
  <c r="H255" i="20"/>
  <c r="I255" i="20"/>
  <c r="J255" i="20"/>
  <c r="H256" i="20"/>
  <c r="I256" i="20"/>
  <c r="J256" i="20"/>
  <c r="H257" i="20"/>
  <c r="I257" i="20"/>
  <c r="J257" i="20"/>
  <c r="F2" i="20"/>
  <c r="F3" i="20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8" i="20"/>
  <c r="F249" i="20"/>
  <c r="F250" i="20"/>
  <c r="F251" i="20"/>
  <c r="F252" i="20"/>
  <c r="F253" i="20"/>
  <c r="F254" i="20"/>
  <c r="F255" i="20"/>
  <c r="F256" i="20"/>
  <c r="F257" i="20"/>
  <c r="F2" i="19"/>
  <c r="G2" i="19" s="1"/>
  <c r="F3" i="19"/>
  <c r="G3" i="19" s="1"/>
  <c r="F4" i="19"/>
  <c r="G4" i="19" s="1"/>
  <c r="F5" i="19"/>
  <c r="G5" i="19" s="1"/>
  <c r="F6" i="19"/>
  <c r="G6" i="19" s="1"/>
  <c r="F7" i="19"/>
  <c r="G7" i="19" s="1"/>
  <c r="F8" i="19"/>
  <c r="G8" i="19" s="1"/>
  <c r="F9" i="19"/>
  <c r="G9" i="19" s="1"/>
  <c r="F10" i="19"/>
  <c r="F11" i="19"/>
  <c r="G11" i="19" s="1"/>
  <c r="F12" i="19"/>
  <c r="G12" i="19" s="1"/>
  <c r="F13" i="19"/>
  <c r="G13" i="19" s="1"/>
  <c r="F14" i="19"/>
  <c r="G14" i="19" s="1"/>
  <c r="F15" i="19"/>
  <c r="G15" i="19" s="1"/>
  <c r="F16" i="19"/>
  <c r="G16" i="19" s="1"/>
  <c r="F17" i="19"/>
  <c r="G17" i="19" s="1"/>
  <c r="F18" i="19"/>
  <c r="F19" i="19"/>
  <c r="G19" i="19" s="1"/>
  <c r="F20" i="19"/>
  <c r="G20" i="19" s="1"/>
  <c r="F21" i="19"/>
  <c r="G21" i="19" s="1"/>
  <c r="F22" i="19"/>
  <c r="G22" i="19" s="1"/>
  <c r="F23" i="19"/>
  <c r="G23" i="19" s="1"/>
  <c r="F24" i="19"/>
  <c r="G24" i="19" s="1"/>
  <c r="F25" i="19"/>
  <c r="G25" i="19" s="1"/>
  <c r="F26" i="19"/>
  <c r="F27" i="19"/>
  <c r="G27" i="19" s="1"/>
  <c r="F28" i="19"/>
  <c r="G28" i="19" s="1"/>
  <c r="F29" i="19"/>
  <c r="G29" i="19" s="1"/>
  <c r="F30" i="19"/>
  <c r="G30" i="19" s="1"/>
  <c r="F31" i="19"/>
  <c r="G31" i="19" s="1"/>
  <c r="F32" i="19"/>
  <c r="G32" i="19" s="1"/>
  <c r="F33" i="19"/>
  <c r="G33" i="19" s="1"/>
  <c r="F34" i="19"/>
  <c r="F35" i="19"/>
  <c r="G35" i="19" s="1"/>
  <c r="F36" i="19"/>
  <c r="G36" i="19" s="1"/>
  <c r="F37" i="19"/>
  <c r="G37" i="19" s="1"/>
  <c r="F38" i="19"/>
  <c r="G38" i="19" s="1"/>
  <c r="F39" i="19"/>
  <c r="G39" i="19" s="1"/>
  <c r="F40" i="19"/>
  <c r="G40" i="19" s="1"/>
  <c r="F41" i="19"/>
  <c r="G41" i="19" s="1"/>
  <c r="F42" i="19"/>
  <c r="F43" i="19"/>
  <c r="G43" i="19" s="1"/>
  <c r="F44" i="19"/>
  <c r="G44" i="19" s="1"/>
  <c r="F45" i="19"/>
  <c r="G45" i="19" s="1"/>
  <c r="F46" i="19"/>
  <c r="G46" i="19" s="1"/>
  <c r="F47" i="19"/>
  <c r="G47" i="19" s="1"/>
  <c r="F48" i="19"/>
  <c r="G48" i="19" s="1"/>
  <c r="F49" i="19"/>
  <c r="G49" i="19" s="1"/>
  <c r="F50" i="19"/>
  <c r="F51" i="19"/>
  <c r="G51" i="19" s="1"/>
  <c r="F52" i="19"/>
  <c r="G52" i="19" s="1"/>
  <c r="F53" i="19"/>
  <c r="G53" i="19" s="1"/>
  <c r="F54" i="19"/>
  <c r="G54" i="19" s="1"/>
  <c r="F55" i="19"/>
  <c r="G55" i="19" s="1"/>
  <c r="F56" i="19"/>
  <c r="G56" i="19" s="1"/>
  <c r="F57" i="19"/>
  <c r="G57" i="19" s="1"/>
  <c r="F58" i="19"/>
  <c r="F59" i="19"/>
  <c r="G59" i="19" s="1"/>
  <c r="F60" i="19"/>
  <c r="G60" i="19" s="1"/>
  <c r="F61" i="19"/>
  <c r="G61" i="19" s="1"/>
  <c r="F62" i="19"/>
  <c r="G62" i="19" s="1"/>
  <c r="F63" i="19"/>
  <c r="G63" i="19" s="1"/>
  <c r="F64" i="19"/>
  <c r="G64" i="19" s="1"/>
  <c r="F65" i="19"/>
  <c r="G65" i="19" s="1"/>
  <c r="F66" i="19"/>
  <c r="F67" i="19"/>
  <c r="G67" i="19" s="1"/>
  <c r="F68" i="19"/>
  <c r="G68" i="19" s="1"/>
  <c r="F69" i="19"/>
  <c r="G69" i="19" s="1"/>
  <c r="F70" i="19"/>
  <c r="G70" i="19" s="1"/>
  <c r="F71" i="19"/>
  <c r="G71" i="19" s="1"/>
  <c r="F72" i="19"/>
  <c r="G72" i="19" s="1"/>
  <c r="F73" i="19"/>
  <c r="G73" i="19" s="1"/>
  <c r="F74" i="19"/>
  <c r="F75" i="19"/>
  <c r="G75" i="19" s="1"/>
  <c r="F76" i="19"/>
  <c r="G76" i="19" s="1"/>
  <c r="F77" i="19"/>
  <c r="G77" i="19" s="1"/>
  <c r="F78" i="19"/>
  <c r="G78" i="19" s="1"/>
  <c r="F79" i="19"/>
  <c r="G79" i="19" s="1"/>
  <c r="F80" i="19"/>
  <c r="G80" i="19" s="1"/>
  <c r="F81" i="19"/>
  <c r="G81" i="19" s="1"/>
  <c r="F82" i="19"/>
  <c r="F83" i="19"/>
  <c r="G83" i="19" s="1"/>
  <c r="F84" i="19"/>
  <c r="G84" i="19" s="1"/>
  <c r="F85" i="19"/>
  <c r="G85" i="19" s="1"/>
  <c r="F86" i="19"/>
  <c r="G86" i="19" s="1"/>
  <c r="F87" i="19"/>
  <c r="G87" i="19" s="1"/>
  <c r="F88" i="19"/>
  <c r="G88" i="19" s="1"/>
  <c r="F89" i="19"/>
  <c r="G89" i="19" s="1"/>
  <c r="F90" i="19"/>
  <c r="F91" i="19"/>
  <c r="G91" i="19" s="1"/>
  <c r="F92" i="19"/>
  <c r="G92" i="19" s="1"/>
  <c r="F93" i="19"/>
  <c r="G93" i="19" s="1"/>
  <c r="F94" i="19"/>
  <c r="G94" i="19" s="1"/>
  <c r="F95" i="19"/>
  <c r="G95" i="19" s="1"/>
  <c r="F96" i="19"/>
  <c r="G96" i="19" s="1"/>
  <c r="F97" i="19"/>
  <c r="G97" i="19" s="1"/>
  <c r="F98" i="19"/>
  <c r="F99" i="19"/>
  <c r="G99" i="19" s="1"/>
  <c r="F100" i="19"/>
  <c r="G100" i="19" s="1"/>
  <c r="F101" i="19"/>
  <c r="G101" i="19" s="1"/>
  <c r="F102" i="19"/>
  <c r="G102" i="19" s="1"/>
  <c r="F103" i="19"/>
  <c r="G103" i="19" s="1"/>
  <c r="F104" i="19"/>
  <c r="G104" i="19" s="1"/>
  <c r="F105" i="19"/>
  <c r="G105" i="19" s="1"/>
  <c r="F106" i="19"/>
  <c r="F107" i="19"/>
  <c r="G107" i="19" s="1"/>
  <c r="F108" i="19"/>
  <c r="G108" i="19" s="1"/>
  <c r="F109" i="19"/>
  <c r="G109" i="19" s="1"/>
  <c r="F110" i="19"/>
  <c r="G110" i="19" s="1"/>
  <c r="F111" i="19"/>
  <c r="G111" i="19" s="1"/>
  <c r="F112" i="19"/>
  <c r="G112" i="19" s="1"/>
  <c r="F113" i="19"/>
  <c r="G113" i="19" s="1"/>
  <c r="F114" i="19"/>
  <c r="F115" i="19"/>
  <c r="G115" i="19" s="1"/>
  <c r="F116" i="19"/>
  <c r="G116" i="19" s="1"/>
  <c r="F117" i="19"/>
  <c r="G117" i="19" s="1"/>
  <c r="F118" i="19"/>
  <c r="G118" i="19" s="1"/>
  <c r="F119" i="19"/>
  <c r="G119" i="19" s="1"/>
  <c r="F120" i="19"/>
  <c r="G120" i="19" s="1"/>
  <c r="F121" i="19"/>
  <c r="G121" i="19" s="1"/>
  <c r="F122" i="19"/>
  <c r="F123" i="19"/>
  <c r="G123" i="19" s="1"/>
  <c r="F124" i="19"/>
  <c r="G124" i="19" s="1"/>
  <c r="F125" i="19"/>
  <c r="G125" i="19" s="1"/>
  <c r="F126" i="19"/>
  <c r="G126" i="19" s="1"/>
  <c r="F127" i="19"/>
  <c r="G127" i="19" s="1"/>
  <c r="F128" i="19"/>
  <c r="G128" i="19" s="1"/>
  <c r="F129" i="19"/>
  <c r="G129" i="19" s="1"/>
  <c r="F130" i="19"/>
  <c r="F131" i="19"/>
  <c r="G131" i="19" s="1"/>
  <c r="F132" i="19"/>
  <c r="G132" i="19" s="1"/>
  <c r="F133" i="19"/>
  <c r="G133" i="19" s="1"/>
  <c r="F134" i="19"/>
  <c r="G134" i="19" s="1"/>
  <c r="F135" i="19"/>
  <c r="G135" i="19" s="1"/>
  <c r="F136" i="19"/>
  <c r="G136" i="19" s="1"/>
  <c r="F137" i="19"/>
  <c r="G137" i="19" s="1"/>
  <c r="F138" i="19"/>
  <c r="F139" i="19"/>
  <c r="G139" i="19" s="1"/>
  <c r="F140" i="19"/>
  <c r="G140" i="19" s="1"/>
  <c r="F141" i="19"/>
  <c r="G141" i="19" s="1"/>
  <c r="F142" i="19"/>
  <c r="G142" i="19" s="1"/>
  <c r="F143" i="19"/>
  <c r="G143" i="19" s="1"/>
  <c r="F144" i="19"/>
  <c r="G144" i="19" s="1"/>
  <c r="F145" i="19"/>
  <c r="G145" i="19" s="1"/>
  <c r="F146" i="19"/>
  <c r="F147" i="19"/>
  <c r="G147" i="19" s="1"/>
  <c r="F148" i="19"/>
  <c r="G148" i="19" s="1"/>
  <c r="F149" i="19"/>
  <c r="G149" i="19" s="1"/>
  <c r="F150" i="19"/>
  <c r="G150" i="19" s="1"/>
  <c r="F151" i="19"/>
  <c r="G151" i="19" s="1"/>
  <c r="F152" i="19"/>
  <c r="G152" i="19" s="1"/>
  <c r="F153" i="19"/>
  <c r="G153" i="19" s="1"/>
  <c r="F154" i="19"/>
  <c r="F155" i="19"/>
  <c r="G155" i="19" s="1"/>
  <c r="F156" i="19"/>
  <c r="G156" i="19" s="1"/>
  <c r="F157" i="19"/>
  <c r="G157" i="19" s="1"/>
  <c r="F158" i="19"/>
  <c r="G158" i="19" s="1"/>
  <c r="F159" i="19"/>
  <c r="G159" i="19" s="1"/>
  <c r="F160" i="19"/>
  <c r="G160" i="19" s="1"/>
  <c r="F161" i="19"/>
  <c r="G161" i="19" s="1"/>
  <c r="F162" i="19"/>
  <c r="F163" i="19"/>
  <c r="G163" i="19" s="1"/>
  <c r="F164" i="19"/>
  <c r="G164" i="19" s="1"/>
  <c r="F165" i="19"/>
  <c r="G165" i="19" s="1"/>
  <c r="F166" i="19"/>
  <c r="G166" i="19" s="1"/>
  <c r="F167" i="19"/>
  <c r="G167" i="19" s="1"/>
  <c r="F168" i="19"/>
  <c r="G168" i="19" s="1"/>
  <c r="F169" i="19"/>
  <c r="G169" i="19" s="1"/>
  <c r="F170" i="19"/>
  <c r="F171" i="19"/>
  <c r="G171" i="19" s="1"/>
  <c r="F172" i="19"/>
  <c r="G172" i="19" s="1"/>
  <c r="F173" i="19"/>
  <c r="G173" i="19" s="1"/>
  <c r="F174" i="19"/>
  <c r="G174" i="19" s="1"/>
  <c r="F175" i="19"/>
  <c r="G175" i="19" s="1"/>
  <c r="F176" i="19"/>
  <c r="G176" i="19" s="1"/>
  <c r="F177" i="19"/>
  <c r="G177" i="19" s="1"/>
  <c r="F178" i="19"/>
  <c r="F179" i="19"/>
  <c r="G179" i="19" s="1"/>
  <c r="F180" i="19"/>
  <c r="G180" i="19" s="1"/>
  <c r="F181" i="19"/>
  <c r="G181" i="19" s="1"/>
  <c r="F182" i="19"/>
  <c r="G182" i="19" s="1"/>
  <c r="F183" i="19"/>
  <c r="G183" i="19" s="1"/>
  <c r="F184" i="19"/>
  <c r="G184" i="19" s="1"/>
  <c r="F185" i="19"/>
  <c r="G185" i="19" s="1"/>
  <c r="F186" i="19"/>
  <c r="F187" i="19"/>
  <c r="G187" i="19" s="1"/>
  <c r="F188" i="19"/>
  <c r="G188" i="19" s="1"/>
  <c r="F189" i="19"/>
  <c r="G189" i="19" s="1"/>
  <c r="F190" i="19"/>
  <c r="G190" i="19" s="1"/>
  <c r="F191" i="19"/>
  <c r="G191" i="19" s="1"/>
  <c r="F192" i="19"/>
  <c r="G192" i="19" s="1"/>
  <c r="F193" i="19"/>
  <c r="G193" i="19" s="1"/>
  <c r="F194" i="19"/>
  <c r="F195" i="19"/>
  <c r="G195" i="19" s="1"/>
  <c r="F196" i="19"/>
  <c r="G196" i="19" s="1"/>
  <c r="F197" i="19"/>
  <c r="G197" i="19" s="1"/>
  <c r="F198" i="19"/>
  <c r="G198" i="19" s="1"/>
  <c r="F199" i="19"/>
  <c r="G199" i="19" s="1"/>
  <c r="F200" i="19"/>
  <c r="G200" i="19" s="1"/>
  <c r="F201" i="19"/>
  <c r="G201" i="19" s="1"/>
  <c r="F202" i="19"/>
  <c r="F203" i="19"/>
  <c r="G203" i="19" s="1"/>
  <c r="F204" i="19"/>
  <c r="G204" i="19" s="1"/>
  <c r="F205" i="19"/>
  <c r="G205" i="19" s="1"/>
  <c r="F206" i="19"/>
  <c r="G206" i="19" s="1"/>
  <c r="F207" i="19"/>
  <c r="G207" i="19" s="1"/>
  <c r="F208" i="19"/>
  <c r="G208" i="19" s="1"/>
  <c r="F209" i="19"/>
  <c r="G209" i="19" s="1"/>
  <c r="F210" i="19"/>
  <c r="F211" i="19"/>
  <c r="G211" i="19" s="1"/>
  <c r="F212" i="19"/>
  <c r="G212" i="19" s="1"/>
  <c r="F213" i="19"/>
  <c r="G213" i="19" s="1"/>
  <c r="F214" i="19"/>
  <c r="G214" i="19" s="1"/>
  <c r="F215" i="19"/>
  <c r="G215" i="19" s="1"/>
  <c r="F216" i="19"/>
  <c r="G216" i="19" s="1"/>
  <c r="F217" i="19"/>
  <c r="G217" i="19" s="1"/>
  <c r="F218" i="19"/>
  <c r="F219" i="19"/>
  <c r="G219" i="19" s="1"/>
  <c r="F220" i="19"/>
  <c r="G220" i="19" s="1"/>
  <c r="F221" i="19"/>
  <c r="G221" i="19" s="1"/>
  <c r="F222" i="19"/>
  <c r="G222" i="19" s="1"/>
  <c r="F223" i="19"/>
  <c r="G223" i="19" s="1"/>
  <c r="F224" i="19"/>
  <c r="G224" i="19" s="1"/>
  <c r="F225" i="19"/>
  <c r="G225" i="19" s="1"/>
  <c r="F226" i="19"/>
  <c r="F227" i="19"/>
  <c r="G227" i="19" s="1"/>
  <c r="F228" i="19"/>
  <c r="G228" i="19" s="1"/>
  <c r="F229" i="19"/>
  <c r="G229" i="19" s="1"/>
  <c r="F230" i="19"/>
  <c r="G230" i="19" s="1"/>
  <c r="F231" i="19"/>
  <c r="G231" i="19" s="1"/>
  <c r="F232" i="19"/>
  <c r="G232" i="19" s="1"/>
  <c r="F233" i="19"/>
  <c r="G233" i="19" s="1"/>
  <c r="F234" i="19"/>
  <c r="F235" i="19"/>
  <c r="G235" i="19" s="1"/>
  <c r="F236" i="19"/>
  <c r="G236" i="19" s="1"/>
  <c r="F237" i="19"/>
  <c r="G237" i="19" s="1"/>
  <c r="F238" i="19"/>
  <c r="G238" i="19" s="1"/>
  <c r="F239" i="19"/>
  <c r="G239" i="19" s="1"/>
  <c r="F240" i="19"/>
  <c r="G240" i="19" s="1"/>
  <c r="F241" i="19"/>
  <c r="G241" i="19" s="1"/>
  <c r="F242" i="19"/>
  <c r="F243" i="19"/>
  <c r="G243" i="19" s="1"/>
  <c r="F244" i="19"/>
  <c r="G244" i="19" s="1"/>
  <c r="F245" i="19"/>
  <c r="G245" i="19" s="1"/>
  <c r="F246" i="19"/>
  <c r="G246" i="19" s="1"/>
  <c r="F247" i="19"/>
  <c r="G247" i="19" s="1"/>
  <c r="F248" i="19"/>
  <c r="G248" i="19" s="1"/>
  <c r="F249" i="19"/>
  <c r="G249" i="19" s="1"/>
  <c r="F250" i="19"/>
  <c r="F251" i="19"/>
  <c r="G251" i="19" s="1"/>
  <c r="F252" i="19"/>
  <c r="G252" i="19" s="1"/>
  <c r="F253" i="19"/>
  <c r="G253" i="19" s="1"/>
  <c r="F254" i="19"/>
  <c r="G254" i="19" s="1"/>
  <c r="F255" i="19"/>
  <c r="G255" i="19" s="1"/>
  <c r="F256" i="19"/>
  <c r="G256" i="19" s="1"/>
  <c r="F257" i="19"/>
  <c r="G257" i="19" s="1"/>
  <c r="F2" i="18"/>
  <c r="G2" i="18" s="1"/>
  <c r="N26" i="15"/>
  <c r="N24" i="17"/>
  <c r="F3" i="18"/>
  <c r="G3" i="18" s="1"/>
  <c r="F4" i="18"/>
  <c r="G4" i="18" s="1"/>
  <c r="F5" i="18"/>
  <c r="G5" i="18" s="1"/>
  <c r="F6" i="18"/>
  <c r="G6" i="18" s="1"/>
  <c r="F7" i="18"/>
  <c r="G7" i="18" s="1"/>
  <c r="F8" i="18"/>
  <c r="G8" i="18" s="1"/>
  <c r="F9" i="18"/>
  <c r="G9" i="18" s="1"/>
  <c r="F10" i="18"/>
  <c r="F11" i="18"/>
  <c r="G11" i="18" s="1"/>
  <c r="F12" i="18"/>
  <c r="G12" i="18" s="1"/>
  <c r="F13" i="18"/>
  <c r="G13" i="18" s="1"/>
  <c r="F14" i="18"/>
  <c r="G14" i="18" s="1"/>
  <c r="F15" i="18"/>
  <c r="G15" i="18" s="1"/>
  <c r="F16" i="18"/>
  <c r="G16" i="18" s="1"/>
  <c r="F17" i="18"/>
  <c r="G17" i="18" s="1"/>
  <c r="F18" i="18"/>
  <c r="F19" i="18"/>
  <c r="G19" i="18" s="1"/>
  <c r="F20" i="18"/>
  <c r="G20" i="18" s="1"/>
  <c r="F21" i="18"/>
  <c r="G21" i="18" s="1"/>
  <c r="F22" i="18"/>
  <c r="G22" i="18" s="1"/>
  <c r="F23" i="18"/>
  <c r="G23" i="18" s="1"/>
  <c r="F24" i="18"/>
  <c r="G24" i="18" s="1"/>
  <c r="F25" i="18"/>
  <c r="G25" i="18" s="1"/>
  <c r="F26" i="18"/>
  <c r="F27" i="18"/>
  <c r="G27" i="18" s="1"/>
  <c r="F28" i="18"/>
  <c r="G28" i="18" s="1"/>
  <c r="F29" i="18"/>
  <c r="G29" i="18" s="1"/>
  <c r="F30" i="18"/>
  <c r="G30" i="18" s="1"/>
  <c r="F31" i="18"/>
  <c r="G31" i="18" s="1"/>
  <c r="F32" i="18"/>
  <c r="G32" i="18" s="1"/>
  <c r="F33" i="18"/>
  <c r="G33" i="18" s="1"/>
  <c r="F34" i="18"/>
  <c r="F35" i="18"/>
  <c r="G35" i="18" s="1"/>
  <c r="F36" i="18"/>
  <c r="G36" i="18" s="1"/>
  <c r="F37" i="18"/>
  <c r="G37" i="18" s="1"/>
  <c r="F38" i="18"/>
  <c r="G38" i="18" s="1"/>
  <c r="F39" i="18"/>
  <c r="G39" i="18" s="1"/>
  <c r="F40" i="18"/>
  <c r="G40" i="18" s="1"/>
  <c r="F41" i="18"/>
  <c r="G41" i="18" s="1"/>
  <c r="F42" i="18"/>
  <c r="F43" i="18"/>
  <c r="G43" i="18" s="1"/>
  <c r="F44" i="18"/>
  <c r="G44" i="18" s="1"/>
  <c r="F45" i="18"/>
  <c r="G45" i="18" s="1"/>
  <c r="F46" i="18"/>
  <c r="G46" i="18" s="1"/>
  <c r="F47" i="18"/>
  <c r="G47" i="18" s="1"/>
  <c r="F48" i="18"/>
  <c r="G48" i="18" s="1"/>
  <c r="F49" i="18"/>
  <c r="G49" i="18" s="1"/>
  <c r="F50" i="18"/>
  <c r="F51" i="18"/>
  <c r="G51" i="18" s="1"/>
  <c r="F52" i="18"/>
  <c r="G52" i="18" s="1"/>
  <c r="F53" i="18"/>
  <c r="G53" i="18" s="1"/>
  <c r="F54" i="18"/>
  <c r="G54" i="18" s="1"/>
  <c r="F55" i="18"/>
  <c r="G55" i="18" s="1"/>
  <c r="F56" i="18"/>
  <c r="G56" i="18" s="1"/>
  <c r="F57" i="18"/>
  <c r="G57" i="18" s="1"/>
  <c r="F58" i="18"/>
  <c r="F59" i="18"/>
  <c r="G59" i="18" s="1"/>
  <c r="F60" i="18"/>
  <c r="G60" i="18" s="1"/>
  <c r="F61" i="18"/>
  <c r="G61" i="18" s="1"/>
  <c r="F62" i="18"/>
  <c r="G62" i="18" s="1"/>
  <c r="F63" i="18"/>
  <c r="G63" i="18" s="1"/>
  <c r="F64" i="18"/>
  <c r="G64" i="18" s="1"/>
  <c r="F65" i="18"/>
  <c r="G65" i="18" s="1"/>
  <c r="F66" i="18"/>
  <c r="F67" i="18"/>
  <c r="G67" i="18" s="1"/>
  <c r="F68" i="18"/>
  <c r="G68" i="18" s="1"/>
  <c r="F69" i="18"/>
  <c r="G69" i="18" s="1"/>
  <c r="F70" i="18"/>
  <c r="G70" i="18" s="1"/>
  <c r="F71" i="18"/>
  <c r="G71" i="18" s="1"/>
  <c r="F72" i="18"/>
  <c r="G72" i="18" s="1"/>
  <c r="F73" i="18"/>
  <c r="G73" i="18" s="1"/>
  <c r="F74" i="18"/>
  <c r="F75" i="18"/>
  <c r="G75" i="18" s="1"/>
  <c r="F76" i="18"/>
  <c r="G76" i="18" s="1"/>
  <c r="F77" i="18"/>
  <c r="G77" i="18" s="1"/>
  <c r="F78" i="18"/>
  <c r="G78" i="18" s="1"/>
  <c r="F79" i="18"/>
  <c r="G79" i="18" s="1"/>
  <c r="F80" i="18"/>
  <c r="G80" i="18" s="1"/>
  <c r="F81" i="18"/>
  <c r="G81" i="18" s="1"/>
  <c r="F82" i="18"/>
  <c r="F83" i="18"/>
  <c r="G83" i="18" s="1"/>
  <c r="F84" i="18"/>
  <c r="G84" i="18" s="1"/>
  <c r="F85" i="18"/>
  <c r="G85" i="18" s="1"/>
  <c r="F86" i="18"/>
  <c r="G86" i="18" s="1"/>
  <c r="F87" i="18"/>
  <c r="G87" i="18" s="1"/>
  <c r="F88" i="18"/>
  <c r="G88" i="18" s="1"/>
  <c r="F89" i="18"/>
  <c r="G89" i="18" s="1"/>
  <c r="F90" i="18"/>
  <c r="F91" i="18"/>
  <c r="G91" i="18" s="1"/>
  <c r="F92" i="18"/>
  <c r="G92" i="18" s="1"/>
  <c r="F93" i="18"/>
  <c r="G93" i="18" s="1"/>
  <c r="F94" i="18"/>
  <c r="G94" i="18" s="1"/>
  <c r="F95" i="18"/>
  <c r="G95" i="18" s="1"/>
  <c r="F96" i="18"/>
  <c r="G96" i="18" s="1"/>
  <c r="F97" i="18"/>
  <c r="G97" i="18" s="1"/>
  <c r="F98" i="18"/>
  <c r="F99" i="18"/>
  <c r="G99" i="18" s="1"/>
  <c r="F100" i="18"/>
  <c r="G100" i="18" s="1"/>
  <c r="F101" i="18"/>
  <c r="G101" i="18" s="1"/>
  <c r="F102" i="18"/>
  <c r="G102" i="18" s="1"/>
  <c r="F103" i="18"/>
  <c r="G103" i="18" s="1"/>
  <c r="F104" i="18"/>
  <c r="G104" i="18" s="1"/>
  <c r="F105" i="18"/>
  <c r="G105" i="18" s="1"/>
  <c r="F106" i="18"/>
  <c r="F107" i="18"/>
  <c r="G107" i="18" s="1"/>
  <c r="F108" i="18"/>
  <c r="G108" i="18" s="1"/>
  <c r="F109" i="18"/>
  <c r="G109" i="18" s="1"/>
  <c r="F110" i="18"/>
  <c r="G110" i="18" s="1"/>
  <c r="F111" i="18"/>
  <c r="G111" i="18" s="1"/>
  <c r="F112" i="18"/>
  <c r="G112" i="18" s="1"/>
  <c r="F113" i="18"/>
  <c r="G113" i="18" s="1"/>
  <c r="F114" i="18"/>
  <c r="F115" i="18"/>
  <c r="G115" i="18" s="1"/>
  <c r="F116" i="18"/>
  <c r="G116" i="18" s="1"/>
  <c r="F117" i="18"/>
  <c r="G117" i="18" s="1"/>
  <c r="F118" i="18"/>
  <c r="G118" i="18" s="1"/>
  <c r="F119" i="18"/>
  <c r="G119" i="18" s="1"/>
  <c r="F120" i="18"/>
  <c r="G120" i="18" s="1"/>
  <c r="F121" i="18"/>
  <c r="G121" i="18" s="1"/>
  <c r="F122" i="18"/>
  <c r="F123" i="18"/>
  <c r="G123" i="18" s="1"/>
  <c r="F124" i="18"/>
  <c r="G124" i="18" s="1"/>
  <c r="F125" i="18"/>
  <c r="G125" i="18" s="1"/>
  <c r="F126" i="18"/>
  <c r="G126" i="18" s="1"/>
  <c r="F127" i="18"/>
  <c r="G127" i="18" s="1"/>
  <c r="F128" i="18"/>
  <c r="G128" i="18" s="1"/>
  <c r="F129" i="18"/>
  <c r="G129" i="18" s="1"/>
  <c r="F130" i="18"/>
  <c r="F131" i="18"/>
  <c r="G131" i="18" s="1"/>
  <c r="F132" i="18"/>
  <c r="G132" i="18" s="1"/>
  <c r="F133" i="18"/>
  <c r="G133" i="18" s="1"/>
  <c r="F134" i="18"/>
  <c r="G134" i="18" s="1"/>
  <c r="F135" i="18"/>
  <c r="G135" i="18" s="1"/>
  <c r="F136" i="18"/>
  <c r="G136" i="18" s="1"/>
  <c r="F137" i="18"/>
  <c r="G137" i="18" s="1"/>
  <c r="F138" i="18"/>
  <c r="F139" i="18"/>
  <c r="G139" i="18" s="1"/>
  <c r="F140" i="18"/>
  <c r="G140" i="18" s="1"/>
  <c r="F141" i="18"/>
  <c r="G141" i="18" s="1"/>
  <c r="F142" i="18"/>
  <c r="G142" i="18" s="1"/>
  <c r="F143" i="18"/>
  <c r="G143" i="18" s="1"/>
  <c r="F144" i="18"/>
  <c r="G144" i="18" s="1"/>
  <c r="F145" i="18"/>
  <c r="G145" i="18" s="1"/>
  <c r="F146" i="18"/>
  <c r="F147" i="18"/>
  <c r="G147" i="18" s="1"/>
  <c r="F148" i="18"/>
  <c r="G148" i="18" s="1"/>
  <c r="F149" i="18"/>
  <c r="G149" i="18" s="1"/>
  <c r="F150" i="18"/>
  <c r="G150" i="18" s="1"/>
  <c r="F151" i="18"/>
  <c r="G151" i="18" s="1"/>
  <c r="F152" i="18"/>
  <c r="G152" i="18" s="1"/>
  <c r="F153" i="18"/>
  <c r="G153" i="18" s="1"/>
  <c r="F154" i="18"/>
  <c r="F155" i="18"/>
  <c r="G155" i="18" s="1"/>
  <c r="F156" i="18"/>
  <c r="G156" i="18" s="1"/>
  <c r="F157" i="18"/>
  <c r="G157" i="18" s="1"/>
  <c r="F158" i="18"/>
  <c r="G158" i="18" s="1"/>
  <c r="F159" i="18"/>
  <c r="G159" i="18" s="1"/>
  <c r="F160" i="18"/>
  <c r="G160" i="18" s="1"/>
  <c r="F161" i="18"/>
  <c r="G161" i="18" s="1"/>
  <c r="F162" i="18"/>
  <c r="F163" i="18"/>
  <c r="G163" i="18" s="1"/>
  <c r="F164" i="18"/>
  <c r="G164" i="18" s="1"/>
  <c r="F165" i="18"/>
  <c r="G165" i="18" s="1"/>
  <c r="F166" i="18"/>
  <c r="G166" i="18" s="1"/>
  <c r="F167" i="18"/>
  <c r="G167" i="18" s="1"/>
  <c r="F168" i="18"/>
  <c r="G168" i="18" s="1"/>
  <c r="F169" i="18"/>
  <c r="G169" i="18" s="1"/>
  <c r="F170" i="18"/>
  <c r="F171" i="18"/>
  <c r="G171" i="18" s="1"/>
  <c r="F172" i="18"/>
  <c r="G172" i="18" s="1"/>
  <c r="F173" i="18"/>
  <c r="G173" i="18" s="1"/>
  <c r="F174" i="18"/>
  <c r="G174" i="18" s="1"/>
  <c r="F175" i="18"/>
  <c r="G175" i="18" s="1"/>
  <c r="F176" i="18"/>
  <c r="G176" i="18" s="1"/>
  <c r="F177" i="18"/>
  <c r="G177" i="18" s="1"/>
  <c r="F178" i="18"/>
  <c r="F179" i="18"/>
  <c r="G179" i="18" s="1"/>
  <c r="F180" i="18"/>
  <c r="G180" i="18" s="1"/>
  <c r="F181" i="18"/>
  <c r="G181" i="18" s="1"/>
  <c r="F182" i="18"/>
  <c r="G182" i="18" s="1"/>
  <c r="F183" i="18"/>
  <c r="G183" i="18" s="1"/>
  <c r="F184" i="18"/>
  <c r="G184" i="18" s="1"/>
  <c r="F185" i="18"/>
  <c r="G185" i="18" s="1"/>
  <c r="F186" i="18"/>
  <c r="F187" i="18"/>
  <c r="G187" i="18" s="1"/>
  <c r="F188" i="18"/>
  <c r="G188" i="18" s="1"/>
  <c r="F189" i="18"/>
  <c r="G189" i="18" s="1"/>
  <c r="F190" i="18"/>
  <c r="G190" i="18" s="1"/>
  <c r="F191" i="18"/>
  <c r="G191" i="18" s="1"/>
  <c r="F192" i="18"/>
  <c r="G192" i="18" s="1"/>
  <c r="F193" i="18"/>
  <c r="G193" i="18" s="1"/>
  <c r="F194" i="18"/>
  <c r="F195" i="18"/>
  <c r="G195" i="18" s="1"/>
  <c r="F196" i="18"/>
  <c r="G196" i="18" s="1"/>
  <c r="F197" i="18"/>
  <c r="G197" i="18" s="1"/>
  <c r="F198" i="18"/>
  <c r="G198" i="18" s="1"/>
  <c r="F199" i="18"/>
  <c r="G199" i="18" s="1"/>
  <c r="F200" i="18"/>
  <c r="G200" i="18" s="1"/>
  <c r="F201" i="18"/>
  <c r="G201" i="18" s="1"/>
  <c r="F202" i="18"/>
  <c r="F203" i="18"/>
  <c r="G203" i="18" s="1"/>
  <c r="F204" i="18"/>
  <c r="G204" i="18" s="1"/>
  <c r="F205" i="18"/>
  <c r="G205" i="18" s="1"/>
  <c r="F206" i="18"/>
  <c r="G206" i="18" s="1"/>
  <c r="F207" i="18"/>
  <c r="G207" i="18" s="1"/>
  <c r="F208" i="18"/>
  <c r="G208" i="18" s="1"/>
  <c r="F209" i="18"/>
  <c r="G209" i="18" s="1"/>
  <c r="F210" i="18"/>
  <c r="F211" i="18"/>
  <c r="G211" i="18" s="1"/>
  <c r="F212" i="18"/>
  <c r="G212" i="18" s="1"/>
  <c r="F213" i="18"/>
  <c r="G213" i="18" s="1"/>
  <c r="F214" i="18"/>
  <c r="G214" i="18" s="1"/>
  <c r="F215" i="18"/>
  <c r="G215" i="18" s="1"/>
  <c r="F216" i="18"/>
  <c r="G216" i="18" s="1"/>
  <c r="F217" i="18"/>
  <c r="G217" i="18" s="1"/>
  <c r="F218" i="18"/>
  <c r="F219" i="18"/>
  <c r="G219" i="18" s="1"/>
  <c r="F220" i="18"/>
  <c r="G220" i="18" s="1"/>
  <c r="F221" i="18"/>
  <c r="G221" i="18" s="1"/>
  <c r="F222" i="18"/>
  <c r="G222" i="18" s="1"/>
  <c r="F223" i="18"/>
  <c r="G223" i="18" s="1"/>
  <c r="F224" i="18"/>
  <c r="G224" i="18" s="1"/>
  <c r="F225" i="18"/>
  <c r="G225" i="18" s="1"/>
  <c r="F226" i="18"/>
  <c r="F227" i="18"/>
  <c r="G227" i="18" s="1"/>
  <c r="F228" i="18"/>
  <c r="G228" i="18" s="1"/>
  <c r="F229" i="18"/>
  <c r="G229" i="18" s="1"/>
  <c r="F230" i="18"/>
  <c r="G230" i="18" s="1"/>
  <c r="F231" i="18"/>
  <c r="G231" i="18" s="1"/>
  <c r="F232" i="18"/>
  <c r="G232" i="18" s="1"/>
  <c r="F233" i="18"/>
  <c r="G233" i="18" s="1"/>
  <c r="F234" i="18"/>
  <c r="F235" i="18"/>
  <c r="G235" i="18" s="1"/>
  <c r="F236" i="18"/>
  <c r="G236" i="18" s="1"/>
  <c r="F237" i="18"/>
  <c r="G237" i="18" s="1"/>
  <c r="F238" i="18"/>
  <c r="G238" i="18" s="1"/>
  <c r="F239" i="18"/>
  <c r="G239" i="18" s="1"/>
  <c r="F240" i="18"/>
  <c r="G240" i="18" s="1"/>
  <c r="F241" i="18"/>
  <c r="G241" i="18" s="1"/>
  <c r="F242" i="18"/>
  <c r="F243" i="18"/>
  <c r="G243" i="18" s="1"/>
  <c r="F244" i="18"/>
  <c r="G244" i="18" s="1"/>
  <c r="F245" i="18"/>
  <c r="G245" i="18" s="1"/>
  <c r="F246" i="18"/>
  <c r="G246" i="18" s="1"/>
  <c r="F247" i="18"/>
  <c r="G247" i="18" s="1"/>
  <c r="F248" i="18"/>
  <c r="G248" i="18" s="1"/>
  <c r="F249" i="18"/>
  <c r="G249" i="18" s="1"/>
  <c r="H255" i="16"/>
  <c r="I255" i="16"/>
  <c r="J255" i="16"/>
  <c r="K255" i="16"/>
  <c r="H256" i="16"/>
  <c r="I256" i="16"/>
  <c r="J256" i="16"/>
  <c r="K256" i="16"/>
  <c r="H257" i="16"/>
  <c r="I257" i="16"/>
  <c r="J257" i="16"/>
  <c r="K257" i="16"/>
  <c r="H255" i="17"/>
  <c r="I255" i="17"/>
  <c r="J255" i="17"/>
  <c r="K255" i="17"/>
  <c r="H256" i="17"/>
  <c r="I256" i="17"/>
  <c r="J256" i="17"/>
  <c r="K256" i="17"/>
  <c r="H257" i="17"/>
  <c r="I257" i="17"/>
  <c r="J257" i="17"/>
  <c r="K257" i="17"/>
  <c r="F2" i="17"/>
  <c r="G2" i="17" s="1"/>
  <c r="F3" i="17"/>
  <c r="G3" i="17" s="1"/>
  <c r="F4" i="17"/>
  <c r="G4" i="17" s="1"/>
  <c r="F5" i="17"/>
  <c r="G5" i="17" s="1"/>
  <c r="F6" i="17"/>
  <c r="G6" i="17" s="1"/>
  <c r="F7" i="17"/>
  <c r="G7" i="17" s="1"/>
  <c r="F8" i="17"/>
  <c r="G8" i="17" s="1"/>
  <c r="F9" i="17"/>
  <c r="G9" i="17" s="1"/>
  <c r="F10" i="17"/>
  <c r="G10" i="17" s="1"/>
  <c r="F11" i="17"/>
  <c r="G11" i="17" s="1"/>
  <c r="F12" i="17"/>
  <c r="F13" i="17"/>
  <c r="F14" i="17"/>
  <c r="G14" i="17" s="1"/>
  <c r="F15" i="17"/>
  <c r="G15" i="17" s="1"/>
  <c r="F16" i="17"/>
  <c r="G16" i="17" s="1"/>
  <c r="F17" i="17"/>
  <c r="G17" i="17" s="1"/>
  <c r="F18" i="17"/>
  <c r="G18" i="17" s="1"/>
  <c r="F19" i="17"/>
  <c r="G19" i="17" s="1"/>
  <c r="F20" i="17"/>
  <c r="F21" i="17"/>
  <c r="F22" i="17"/>
  <c r="G22" i="17" s="1"/>
  <c r="F23" i="17"/>
  <c r="G23" i="17" s="1"/>
  <c r="F24" i="17"/>
  <c r="G24" i="17" s="1"/>
  <c r="F25" i="17"/>
  <c r="G25" i="17" s="1"/>
  <c r="F26" i="17"/>
  <c r="G26" i="17" s="1"/>
  <c r="F27" i="17"/>
  <c r="G27" i="17" s="1"/>
  <c r="F28" i="17"/>
  <c r="F29" i="17"/>
  <c r="F30" i="17"/>
  <c r="G30" i="17" s="1"/>
  <c r="F31" i="17"/>
  <c r="G31" i="17" s="1"/>
  <c r="F32" i="17"/>
  <c r="G32" i="17" s="1"/>
  <c r="F33" i="17"/>
  <c r="G33" i="17" s="1"/>
  <c r="F34" i="17"/>
  <c r="G34" i="17" s="1"/>
  <c r="F35" i="17"/>
  <c r="G35" i="17" s="1"/>
  <c r="F36" i="17"/>
  <c r="F37" i="17"/>
  <c r="F38" i="17"/>
  <c r="G38" i="17" s="1"/>
  <c r="F39" i="17"/>
  <c r="G39" i="17" s="1"/>
  <c r="F40" i="17"/>
  <c r="G40" i="17" s="1"/>
  <c r="F41" i="17"/>
  <c r="G41" i="17" s="1"/>
  <c r="F42" i="17"/>
  <c r="G42" i="17" s="1"/>
  <c r="F43" i="17"/>
  <c r="G43" i="17" s="1"/>
  <c r="F44" i="17"/>
  <c r="F45" i="17"/>
  <c r="F46" i="17"/>
  <c r="G46" i="17" s="1"/>
  <c r="F47" i="17"/>
  <c r="G47" i="17" s="1"/>
  <c r="F48" i="17"/>
  <c r="G48" i="17" s="1"/>
  <c r="F49" i="17"/>
  <c r="G49" i="17" s="1"/>
  <c r="F50" i="17"/>
  <c r="G50" i="17" s="1"/>
  <c r="F51" i="17"/>
  <c r="G51" i="17" s="1"/>
  <c r="F52" i="17"/>
  <c r="F53" i="17"/>
  <c r="F54" i="17"/>
  <c r="G54" i="17" s="1"/>
  <c r="F55" i="17"/>
  <c r="G55" i="17" s="1"/>
  <c r="F56" i="17"/>
  <c r="G56" i="17" s="1"/>
  <c r="F57" i="17"/>
  <c r="G57" i="17" s="1"/>
  <c r="F58" i="17"/>
  <c r="F59" i="17"/>
  <c r="G59" i="17" s="1"/>
  <c r="F60" i="17"/>
  <c r="F61" i="17"/>
  <c r="F62" i="17"/>
  <c r="G62" i="17" s="1"/>
  <c r="F63" i="17"/>
  <c r="G63" i="17" s="1"/>
  <c r="F64" i="17"/>
  <c r="G64" i="17" s="1"/>
  <c r="F65" i="17"/>
  <c r="G65" i="17" s="1"/>
  <c r="F66" i="17"/>
  <c r="G66" i="17" s="1"/>
  <c r="F67" i="17"/>
  <c r="G67" i="17" s="1"/>
  <c r="F68" i="17"/>
  <c r="F69" i="17"/>
  <c r="F70" i="17"/>
  <c r="G70" i="17" s="1"/>
  <c r="F71" i="17"/>
  <c r="G71" i="17" s="1"/>
  <c r="F72" i="17"/>
  <c r="G72" i="17" s="1"/>
  <c r="F73" i="17"/>
  <c r="G73" i="17" s="1"/>
  <c r="F74" i="17"/>
  <c r="G74" i="17" s="1"/>
  <c r="F75" i="17"/>
  <c r="G75" i="17" s="1"/>
  <c r="F76" i="17"/>
  <c r="F77" i="17"/>
  <c r="F78" i="17"/>
  <c r="G78" i="17" s="1"/>
  <c r="F79" i="17"/>
  <c r="G79" i="17" s="1"/>
  <c r="F80" i="17"/>
  <c r="G80" i="17" s="1"/>
  <c r="F81" i="17"/>
  <c r="G81" i="17" s="1"/>
  <c r="F82" i="17"/>
  <c r="G82" i="17" s="1"/>
  <c r="F83" i="17"/>
  <c r="G83" i="17" s="1"/>
  <c r="F84" i="17"/>
  <c r="F85" i="17"/>
  <c r="G85" i="17" s="1"/>
  <c r="F86" i="17"/>
  <c r="G86" i="17" s="1"/>
  <c r="F87" i="17"/>
  <c r="G87" i="17" s="1"/>
  <c r="F88" i="17"/>
  <c r="G88" i="17" s="1"/>
  <c r="F89" i="17"/>
  <c r="G89" i="17" s="1"/>
  <c r="F90" i="17"/>
  <c r="G90" i="17" s="1"/>
  <c r="F91" i="17"/>
  <c r="G91" i="17" s="1"/>
  <c r="F92" i="17"/>
  <c r="F93" i="17"/>
  <c r="G93" i="17" s="1"/>
  <c r="F94" i="17"/>
  <c r="G94" i="17" s="1"/>
  <c r="F95" i="17"/>
  <c r="G95" i="17" s="1"/>
  <c r="F96" i="17"/>
  <c r="G96" i="17" s="1"/>
  <c r="F97" i="17"/>
  <c r="G97" i="17" s="1"/>
  <c r="F98" i="17"/>
  <c r="G98" i="17" s="1"/>
  <c r="F99" i="17"/>
  <c r="G99" i="17" s="1"/>
  <c r="F100" i="17"/>
  <c r="F101" i="17"/>
  <c r="G101" i="17" s="1"/>
  <c r="F102" i="17"/>
  <c r="G102" i="17" s="1"/>
  <c r="F103" i="17"/>
  <c r="G103" i="17" s="1"/>
  <c r="F104" i="17"/>
  <c r="G104" i="17" s="1"/>
  <c r="F105" i="17"/>
  <c r="G105" i="17" s="1"/>
  <c r="F106" i="17"/>
  <c r="G106" i="17" s="1"/>
  <c r="F107" i="17"/>
  <c r="G107" i="17" s="1"/>
  <c r="F108" i="17"/>
  <c r="F109" i="17"/>
  <c r="G109" i="17" s="1"/>
  <c r="F110" i="17"/>
  <c r="G110" i="17" s="1"/>
  <c r="F111" i="17"/>
  <c r="G111" i="17" s="1"/>
  <c r="F112" i="17"/>
  <c r="G112" i="17" s="1"/>
  <c r="F113" i="17"/>
  <c r="G113" i="17" s="1"/>
  <c r="F114" i="17"/>
  <c r="G114" i="17" s="1"/>
  <c r="F115" i="17"/>
  <c r="G115" i="17" s="1"/>
  <c r="F116" i="17"/>
  <c r="F117" i="17"/>
  <c r="G117" i="17" s="1"/>
  <c r="F118" i="17"/>
  <c r="G118" i="17" s="1"/>
  <c r="F119" i="17"/>
  <c r="G119" i="17" s="1"/>
  <c r="F120" i="17"/>
  <c r="G120" i="17" s="1"/>
  <c r="F121" i="17"/>
  <c r="G121" i="17" s="1"/>
  <c r="F122" i="17"/>
  <c r="G122" i="17" s="1"/>
  <c r="F123" i="17"/>
  <c r="G123" i="17" s="1"/>
  <c r="F124" i="17"/>
  <c r="F125" i="17"/>
  <c r="G125" i="17" s="1"/>
  <c r="F126" i="17"/>
  <c r="G126" i="17" s="1"/>
  <c r="F127" i="17"/>
  <c r="G127" i="17" s="1"/>
  <c r="F128" i="17"/>
  <c r="G128" i="17" s="1"/>
  <c r="F129" i="17"/>
  <c r="G129" i="17" s="1"/>
  <c r="F130" i="17"/>
  <c r="G130" i="17" s="1"/>
  <c r="F131" i="17"/>
  <c r="G131" i="17" s="1"/>
  <c r="F132" i="17"/>
  <c r="F133" i="17"/>
  <c r="G133" i="17" s="1"/>
  <c r="F134" i="17"/>
  <c r="G134" i="17" s="1"/>
  <c r="F135" i="17"/>
  <c r="G135" i="17" s="1"/>
  <c r="F136" i="17"/>
  <c r="G136" i="17" s="1"/>
  <c r="F137" i="17"/>
  <c r="G137" i="17" s="1"/>
  <c r="F138" i="17"/>
  <c r="G138" i="17" s="1"/>
  <c r="F139" i="17"/>
  <c r="G139" i="17" s="1"/>
  <c r="F140" i="17"/>
  <c r="F141" i="17"/>
  <c r="G141" i="17" s="1"/>
  <c r="F142" i="17"/>
  <c r="G142" i="17" s="1"/>
  <c r="F143" i="17"/>
  <c r="G143" i="17" s="1"/>
  <c r="F144" i="17"/>
  <c r="G144" i="17" s="1"/>
  <c r="F145" i="17"/>
  <c r="G145" i="17" s="1"/>
  <c r="F146" i="17"/>
  <c r="G146" i="17" s="1"/>
  <c r="F147" i="17"/>
  <c r="G147" i="17" s="1"/>
  <c r="F148" i="17"/>
  <c r="F149" i="17"/>
  <c r="G149" i="17" s="1"/>
  <c r="F150" i="17"/>
  <c r="G150" i="17" s="1"/>
  <c r="F151" i="17"/>
  <c r="G151" i="17" s="1"/>
  <c r="F152" i="17"/>
  <c r="G152" i="17" s="1"/>
  <c r="F153" i="17"/>
  <c r="G153" i="17" s="1"/>
  <c r="F154" i="17"/>
  <c r="G154" i="17" s="1"/>
  <c r="F155" i="17"/>
  <c r="G155" i="17" s="1"/>
  <c r="F156" i="17"/>
  <c r="F157" i="17"/>
  <c r="G157" i="17" s="1"/>
  <c r="F158" i="17"/>
  <c r="G158" i="17" s="1"/>
  <c r="F159" i="17"/>
  <c r="G159" i="17" s="1"/>
  <c r="F160" i="17"/>
  <c r="G160" i="17" s="1"/>
  <c r="F161" i="17"/>
  <c r="G161" i="17" s="1"/>
  <c r="F162" i="17"/>
  <c r="G162" i="17" s="1"/>
  <c r="F163" i="17"/>
  <c r="G163" i="17" s="1"/>
  <c r="F164" i="17"/>
  <c r="F165" i="17"/>
  <c r="G165" i="17" s="1"/>
  <c r="F166" i="17"/>
  <c r="G166" i="17" s="1"/>
  <c r="F167" i="17"/>
  <c r="G167" i="17" s="1"/>
  <c r="F168" i="17"/>
  <c r="G168" i="17" s="1"/>
  <c r="F169" i="17"/>
  <c r="G169" i="17" s="1"/>
  <c r="F170" i="17"/>
  <c r="G170" i="17" s="1"/>
  <c r="F171" i="17"/>
  <c r="G171" i="17" s="1"/>
  <c r="F172" i="17"/>
  <c r="F173" i="17"/>
  <c r="G173" i="17" s="1"/>
  <c r="F174" i="17"/>
  <c r="G174" i="17" s="1"/>
  <c r="F175" i="17"/>
  <c r="G175" i="17" s="1"/>
  <c r="F176" i="17"/>
  <c r="G176" i="17" s="1"/>
  <c r="F177" i="17"/>
  <c r="G177" i="17" s="1"/>
  <c r="F178" i="17"/>
  <c r="G178" i="17" s="1"/>
  <c r="F179" i="17"/>
  <c r="G179" i="17" s="1"/>
  <c r="F180" i="17"/>
  <c r="F181" i="17"/>
  <c r="G181" i="17" s="1"/>
  <c r="F182" i="17"/>
  <c r="G182" i="17" s="1"/>
  <c r="F183" i="17"/>
  <c r="G183" i="17" s="1"/>
  <c r="F184" i="17"/>
  <c r="G184" i="17" s="1"/>
  <c r="F185" i="17"/>
  <c r="G185" i="17" s="1"/>
  <c r="F186" i="17"/>
  <c r="G186" i="17" s="1"/>
  <c r="F187" i="17"/>
  <c r="G187" i="17" s="1"/>
  <c r="F188" i="17"/>
  <c r="F189" i="17"/>
  <c r="G189" i="17" s="1"/>
  <c r="F190" i="17"/>
  <c r="G190" i="17" s="1"/>
  <c r="F191" i="17"/>
  <c r="G191" i="17" s="1"/>
  <c r="F192" i="17"/>
  <c r="G192" i="17" s="1"/>
  <c r="F193" i="17"/>
  <c r="G193" i="17" s="1"/>
  <c r="F194" i="17"/>
  <c r="G194" i="17" s="1"/>
  <c r="F195" i="17"/>
  <c r="G195" i="17" s="1"/>
  <c r="F196" i="17"/>
  <c r="F197" i="17"/>
  <c r="G197" i="17" s="1"/>
  <c r="F198" i="17"/>
  <c r="G198" i="17" s="1"/>
  <c r="F199" i="17"/>
  <c r="G199" i="17" s="1"/>
  <c r="F200" i="17"/>
  <c r="G200" i="17" s="1"/>
  <c r="F201" i="17"/>
  <c r="G201" i="17" s="1"/>
  <c r="F202" i="17"/>
  <c r="G202" i="17" s="1"/>
  <c r="F203" i="17"/>
  <c r="G203" i="17" s="1"/>
  <c r="F204" i="17"/>
  <c r="F205" i="17"/>
  <c r="G205" i="17" s="1"/>
  <c r="F206" i="17"/>
  <c r="G206" i="17" s="1"/>
  <c r="F207" i="17"/>
  <c r="G207" i="17" s="1"/>
  <c r="F208" i="17"/>
  <c r="G208" i="17" s="1"/>
  <c r="F209" i="17"/>
  <c r="G209" i="17" s="1"/>
  <c r="F210" i="17"/>
  <c r="G210" i="17" s="1"/>
  <c r="F211" i="17"/>
  <c r="G211" i="17" s="1"/>
  <c r="F212" i="17"/>
  <c r="F213" i="17"/>
  <c r="G213" i="17" s="1"/>
  <c r="F214" i="17"/>
  <c r="G214" i="17" s="1"/>
  <c r="F215" i="17"/>
  <c r="G215" i="17" s="1"/>
  <c r="F216" i="17"/>
  <c r="G216" i="17" s="1"/>
  <c r="F217" i="17"/>
  <c r="G217" i="17" s="1"/>
  <c r="F218" i="17"/>
  <c r="G218" i="17" s="1"/>
  <c r="F219" i="17"/>
  <c r="G219" i="17" s="1"/>
  <c r="F220" i="17"/>
  <c r="F221" i="17"/>
  <c r="G221" i="17" s="1"/>
  <c r="F222" i="17"/>
  <c r="G222" i="17" s="1"/>
  <c r="F223" i="17"/>
  <c r="G223" i="17" s="1"/>
  <c r="F224" i="17"/>
  <c r="G224" i="17" s="1"/>
  <c r="F225" i="17"/>
  <c r="G225" i="17" s="1"/>
  <c r="F226" i="17"/>
  <c r="G226" i="17" s="1"/>
  <c r="F227" i="17"/>
  <c r="G227" i="17" s="1"/>
  <c r="F228" i="17"/>
  <c r="F229" i="17"/>
  <c r="G229" i="17" s="1"/>
  <c r="F230" i="17"/>
  <c r="G230" i="17" s="1"/>
  <c r="F231" i="17"/>
  <c r="G231" i="17" s="1"/>
  <c r="F232" i="17"/>
  <c r="G232" i="17" s="1"/>
  <c r="F233" i="17"/>
  <c r="G233" i="17" s="1"/>
  <c r="F234" i="17"/>
  <c r="G234" i="17" s="1"/>
  <c r="F235" i="17"/>
  <c r="G235" i="17" s="1"/>
  <c r="F236" i="17"/>
  <c r="F237" i="17"/>
  <c r="G237" i="17" s="1"/>
  <c r="F238" i="17"/>
  <c r="G238" i="17" s="1"/>
  <c r="F239" i="17"/>
  <c r="G239" i="17" s="1"/>
  <c r="F240" i="17"/>
  <c r="G240" i="17" s="1"/>
  <c r="F241" i="17"/>
  <c r="G241" i="17" s="1"/>
  <c r="F242" i="17"/>
  <c r="G242" i="17" s="1"/>
  <c r="F243" i="17"/>
  <c r="G243" i="17" s="1"/>
  <c r="F244" i="17"/>
  <c r="F245" i="17"/>
  <c r="G245" i="17" s="1"/>
  <c r="F246" i="17"/>
  <c r="G246" i="17" s="1"/>
  <c r="F247" i="17"/>
  <c r="G247" i="17" s="1"/>
  <c r="F248" i="17"/>
  <c r="G248" i="17" s="1"/>
  <c r="F249" i="17"/>
  <c r="G249" i="17" s="1"/>
  <c r="F250" i="17"/>
  <c r="G250" i="17" s="1"/>
  <c r="F251" i="17"/>
  <c r="G251" i="17" s="1"/>
  <c r="F252" i="17"/>
  <c r="G252" i="17" s="1"/>
  <c r="F253" i="17"/>
  <c r="G253" i="17" s="1"/>
  <c r="F254" i="17"/>
  <c r="G254" i="17" s="1"/>
  <c r="F255" i="17"/>
  <c r="G255" i="17" s="1"/>
  <c r="F256" i="17"/>
  <c r="G256" i="17" s="1"/>
  <c r="F257" i="17"/>
  <c r="G257" i="17" s="1"/>
  <c r="F257" i="15"/>
  <c r="F256" i="15"/>
  <c r="F255" i="15"/>
  <c r="F254" i="15"/>
  <c r="F253" i="15"/>
  <c r="F252" i="15"/>
  <c r="F251" i="15"/>
  <c r="F250" i="15"/>
  <c r="F249" i="15"/>
  <c r="F248" i="15"/>
  <c r="F247" i="15"/>
  <c r="F246" i="15"/>
  <c r="F245" i="15"/>
  <c r="F244" i="15"/>
  <c r="F243" i="15"/>
  <c r="F242" i="15"/>
  <c r="F241" i="15"/>
  <c r="F240" i="15"/>
  <c r="F239" i="15"/>
  <c r="F238" i="15"/>
  <c r="F237" i="15"/>
  <c r="F236" i="15"/>
  <c r="F235" i="15"/>
  <c r="F234" i="15"/>
  <c r="F233" i="15"/>
  <c r="F232" i="15"/>
  <c r="F231" i="15"/>
  <c r="F230" i="15"/>
  <c r="F229" i="15"/>
  <c r="F228" i="15"/>
  <c r="F227" i="15"/>
  <c r="F226" i="15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F196" i="15"/>
  <c r="F195" i="15"/>
  <c r="F194" i="15"/>
  <c r="F193" i="15"/>
  <c r="F192" i="15"/>
  <c r="F191" i="15"/>
  <c r="F190" i="15"/>
  <c r="F189" i="15"/>
  <c r="F188" i="15"/>
  <c r="F187" i="15"/>
  <c r="F186" i="15"/>
  <c r="F185" i="15"/>
  <c r="F184" i="15"/>
  <c r="F183" i="15"/>
  <c r="F182" i="15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F166" i="15"/>
  <c r="F165" i="15"/>
  <c r="F164" i="15"/>
  <c r="F163" i="15"/>
  <c r="F162" i="15"/>
  <c r="F161" i="15"/>
  <c r="F160" i="15"/>
  <c r="F159" i="15"/>
  <c r="F158" i="15"/>
  <c r="F157" i="15"/>
  <c r="F156" i="15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F143" i="15"/>
  <c r="F142" i="15"/>
  <c r="F141" i="15"/>
  <c r="F140" i="15"/>
  <c r="F139" i="15"/>
  <c r="F138" i="15"/>
  <c r="F137" i="15"/>
  <c r="F136" i="15"/>
  <c r="F135" i="15"/>
  <c r="F134" i="15"/>
  <c r="F133" i="15"/>
  <c r="F132" i="15"/>
  <c r="F131" i="15"/>
  <c r="F130" i="15"/>
  <c r="F129" i="15"/>
  <c r="F128" i="15"/>
  <c r="F127" i="15"/>
  <c r="F126" i="15"/>
  <c r="F125" i="15"/>
  <c r="F124" i="15"/>
  <c r="F123" i="15"/>
  <c r="F122" i="15"/>
  <c r="F121" i="15"/>
  <c r="F120" i="15"/>
  <c r="F119" i="15"/>
  <c r="F118" i="15"/>
  <c r="F117" i="15"/>
  <c r="F116" i="15"/>
  <c r="F115" i="15"/>
  <c r="F114" i="15"/>
  <c r="F113" i="15"/>
  <c r="F112" i="15"/>
  <c r="F111" i="15"/>
  <c r="F110" i="15"/>
  <c r="F109" i="15"/>
  <c r="F108" i="15"/>
  <c r="F107" i="15"/>
  <c r="F106" i="15"/>
  <c r="F105" i="15"/>
  <c r="F104" i="15"/>
  <c r="F103" i="15"/>
  <c r="F102" i="15"/>
  <c r="F101" i="15"/>
  <c r="F100" i="15"/>
  <c r="F99" i="15"/>
  <c r="F98" i="15"/>
  <c r="F97" i="15"/>
  <c r="F96" i="15"/>
  <c r="F95" i="15"/>
  <c r="F94" i="15"/>
  <c r="F93" i="15"/>
  <c r="F92" i="15"/>
  <c r="F91" i="15"/>
  <c r="F90" i="15"/>
  <c r="F89" i="15"/>
  <c r="F88" i="15"/>
  <c r="F87" i="15"/>
  <c r="F86" i="15"/>
  <c r="F85" i="15"/>
  <c r="F84" i="15"/>
  <c r="F83" i="15"/>
  <c r="F82" i="15"/>
  <c r="F81" i="15"/>
  <c r="F80" i="15"/>
  <c r="F79" i="15"/>
  <c r="F78" i="15"/>
  <c r="F77" i="15"/>
  <c r="F76" i="15"/>
  <c r="F75" i="15"/>
  <c r="F74" i="15"/>
  <c r="F73" i="15"/>
  <c r="F72" i="15"/>
  <c r="F71" i="15"/>
  <c r="F70" i="15"/>
  <c r="F69" i="15"/>
  <c r="F68" i="15"/>
  <c r="F67" i="15"/>
  <c r="F66" i="15"/>
  <c r="F65" i="15"/>
  <c r="F64" i="15"/>
  <c r="F63" i="15"/>
  <c r="F62" i="15"/>
  <c r="F61" i="15"/>
  <c r="F60" i="15"/>
  <c r="F59" i="15"/>
  <c r="F58" i="15"/>
  <c r="F57" i="15"/>
  <c r="F56" i="15"/>
  <c r="F55" i="15"/>
  <c r="F54" i="15"/>
  <c r="F53" i="15"/>
  <c r="F52" i="15"/>
  <c r="F51" i="15"/>
  <c r="F50" i="15"/>
  <c r="F49" i="15"/>
  <c r="F48" i="15"/>
  <c r="F47" i="15"/>
  <c r="F46" i="15"/>
  <c r="F45" i="15"/>
  <c r="F44" i="15"/>
  <c r="F43" i="15"/>
  <c r="F42" i="15"/>
  <c r="F41" i="15"/>
  <c r="F40" i="15"/>
  <c r="F39" i="15"/>
  <c r="F38" i="15"/>
  <c r="F37" i="15"/>
  <c r="F36" i="15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3" i="15"/>
  <c r="F2" i="15"/>
  <c r="K255" i="15"/>
  <c r="K256" i="15"/>
  <c r="K257" i="15"/>
  <c r="J255" i="15"/>
  <c r="J256" i="15"/>
  <c r="J257" i="15"/>
  <c r="I255" i="15"/>
  <c r="I256" i="15"/>
  <c r="I257" i="15"/>
  <c r="H255" i="15"/>
  <c r="H256" i="15"/>
  <c r="H257" i="15"/>
  <c r="H255" i="12"/>
  <c r="H256" i="12"/>
  <c r="H257" i="12"/>
  <c r="I255" i="12"/>
  <c r="I256" i="12"/>
  <c r="I257" i="12"/>
  <c r="J255" i="12"/>
  <c r="J256" i="12"/>
  <c r="J257" i="12"/>
  <c r="K255" i="12"/>
  <c r="K256" i="12"/>
  <c r="K257" i="12"/>
  <c r="J257" i="2"/>
  <c r="K257" i="2"/>
  <c r="H255" i="2"/>
  <c r="I255" i="2"/>
  <c r="J255" i="2"/>
  <c r="K255" i="2"/>
  <c r="H256" i="2"/>
  <c r="I256" i="2"/>
  <c r="J256" i="2"/>
  <c r="K256" i="2"/>
  <c r="H257" i="2"/>
  <c r="I257" i="2"/>
  <c r="H254" i="2"/>
  <c r="K255" i="14"/>
  <c r="K256" i="14"/>
  <c r="K257" i="14"/>
  <c r="J255" i="14"/>
  <c r="J256" i="14"/>
  <c r="J257" i="14"/>
  <c r="I255" i="14"/>
  <c r="I256" i="14"/>
  <c r="I257" i="14"/>
  <c r="H255" i="14"/>
  <c r="H256" i="14"/>
  <c r="H257" i="14"/>
  <c r="H254" i="14"/>
  <c r="F2" i="14"/>
  <c r="L8" i="14" s="1"/>
  <c r="F3" i="14"/>
  <c r="G3" i="14" s="1"/>
  <c r="F4" i="14"/>
  <c r="G4" i="14" s="1"/>
  <c r="F5" i="14"/>
  <c r="G5" i="14" s="1"/>
  <c r="F6" i="14"/>
  <c r="G6" i="14" s="1"/>
  <c r="F7" i="14"/>
  <c r="G7" i="14" s="1"/>
  <c r="F8" i="14"/>
  <c r="G8" i="14" s="1"/>
  <c r="F9" i="14"/>
  <c r="G9" i="14" s="1"/>
  <c r="F10" i="14"/>
  <c r="G10" i="14" s="1"/>
  <c r="F11" i="14"/>
  <c r="G11" i="14" s="1"/>
  <c r="F12" i="14"/>
  <c r="G12" i="14" s="1"/>
  <c r="F13" i="14"/>
  <c r="G13" i="14" s="1"/>
  <c r="F14" i="14"/>
  <c r="G14" i="14" s="1"/>
  <c r="F15" i="14"/>
  <c r="G15" i="14" s="1"/>
  <c r="F16" i="14"/>
  <c r="G16" i="14" s="1"/>
  <c r="F17" i="14"/>
  <c r="G17" i="14" s="1"/>
  <c r="F18" i="14"/>
  <c r="G18" i="14" s="1"/>
  <c r="F19" i="14"/>
  <c r="G19" i="14" s="1"/>
  <c r="F20" i="14"/>
  <c r="G20" i="14" s="1"/>
  <c r="F21" i="14"/>
  <c r="G21" i="14" s="1"/>
  <c r="F22" i="14"/>
  <c r="G22" i="14" s="1"/>
  <c r="F23" i="14"/>
  <c r="G23" i="14" s="1"/>
  <c r="F24" i="14"/>
  <c r="G24" i="14" s="1"/>
  <c r="F25" i="14"/>
  <c r="G25" i="14" s="1"/>
  <c r="F26" i="14"/>
  <c r="G26" i="14" s="1"/>
  <c r="F27" i="14"/>
  <c r="G27" i="14" s="1"/>
  <c r="F28" i="14"/>
  <c r="G28" i="14" s="1"/>
  <c r="F29" i="14"/>
  <c r="G29" i="14" s="1"/>
  <c r="F30" i="14"/>
  <c r="G30" i="14" s="1"/>
  <c r="F31" i="14"/>
  <c r="G31" i="14" s="1"/>
  <c r="F32" i="14"/>
  <c r="G32" i="14" s="1"/>
  <c r="F33" i="14"/>
  <c r="G33" i="14" s="1"/>
  <c r="F34" i="14"/>
  <c r="G34" i="14" s="1"/>
  <c r="F35" i="14"/>
  <c r="G35" i="14" s="1"/>
  <c r="F36" i="14"/>
  <c r="G36" i="14" s="1"/>
  <c r="F37" i="14"/>
  <c r="G37" i="14" s="1"/>
  <c r="F38" i="14"/>
  <c r="G38" i="14" s="1"/>
  <c r="F39" i="14"/>
  <c r="G39" i="14" s="1"/>
  <c r="F40" i="14"/>
  <c r="G40" i="14" s="1"/>
  <c r="F41" i="14"/>
  <c r="G41" i="14" s="1"/>
  <c r="F42" i="14"/>
  <c r="G42" i="14" s="1"/>
  <c r="F43" i="14"/>
  <c r="G43" i="14" s="1"/>
  <c r="F44" i="14"/>
  <c r="G44" i="14" s="1"/>
  <c r="F45" i="14"/>
  <c r="G45" i="14" s="1"/>
  <c r="F46" i="14"/>
  <c r="G46" i="14" s="1"/>
  <c r="F47" i="14"/>
  <c r="G47" i="14" s="1"/>
  <c r="F48" i="14"/>
  <c r="G48" i="14" s="1"/>
  <c r="F49" i="14"/>
  <c r="G49" i="14" s="1"/>
  <c r="F50" i="14"/>
  <c r="G50" i="14" s="1"/>
  <c r="F51" i="14"/>
  <c r="G51" i="14" s="1"/>
  <c r="F52" i="14"/>
  <c r="G52" i="14" s="1"/>
  <c r="F53" i="14"/>
  <c r="G53" i="14" s="1"/>
  <c r="F54" i="14"/>
  <c r="G54" i="14" s="1"/>
  <c r="F55" i="14"/>
  <c r="G55" i="14" s="1"/>
  <c r="F56" i="14"/>
  <c r="G56" i="14" s="1"/>
  <c r="F57" i="14"/>
  <c r="G57" i="14" s="1"/>
  <c r="F58" i="14"/>
  <c r="G58" i="14" s="1"/>
  <c r="F59" i="14"/>
  <c r="G59" i="14" s="1"/>
  <c r="F60" i="14"/>
  <c r="G60" i="14" s="1"/>
  <c r="F61" i="14"/>
  <c r="G61" i="14" s="1"/>
  <c r="F62" i="14"/>
  <c r="G62" i="14" s="1"/>
  <c r="F63" i="14"/>
  <c r="G63" i="14" s="1"/>
  <c r="F64" i="14"/>
  <c r="G64" i="14" s="1"/>
  <c r="F65" i="14"/>
  <c r="G65" i="14" s="1"/>
  <c r="F66" i="14"/>
  <c r="G66" i="14" s="1"/>
  <c r="F67" i="14"/>
  <c r="G67" i="14" s="1"/>
  <c r="F68" i="14"/>
  <c r="G68" i="14" s="1"/>
  <c r="F69" i="14"/>
  <c r="G69" i="14" s="1"/>
  <c r="F70" i="14"/>
  <c r="G70" i="14" s="1"/>
  <c r="F71" i="14"/>
  <c r="G71" i="14" s="1"/>
  <c r="F72" i="14"/>
  <c r="G72" i="14" s="1"/>
  <c r="F73" i="14"/>
  <c r="G73" i="14" s="1"/>
  <c r="F74" i="14"/>
  <c r="G74" i="14" s="1"/>
  <c r="F75" i="14"/>
  <c r="G75" i="14" s="1"/>
  <c r="F76" i="14"/>
  <c r="G76" i="14" s="1"/>
  <c r="F77" i="14"/>
  <c r="G77" i="14" s="1"/>
  <c r="F78" i="14"/>
  <c r="G78" i="14" s="1"/>
  <c r="F79" i="14"/>
  <c r="G79" i="14" s="1"/>
  <c r="F80" i="14"/>
  <c r="G80" i="14" s="1"/>
  <c r="F81" i="14"/>
  <c r="G81" i="14" s="1"/>
  <c r="F82" i="14"/>
  <c r="G82" i="14" s="1"/>
  <c r="F83" i="14"/>
  <c r="G83" i="14" s="1"/>
  <c r="F84" i="14"/>
  <c r="G84" i="14" s="1"/>
  <c r="F85" i="14"/>
  <c r="G85" i="14" s="1"/>
  <c r="F86" i="14"/>
  <c r="G86" i="14" s="1"/>
  <c r="F87" i="14"/>
  <c r="G87" i="14" s="1"/>
  <c r="F88" i="14"/>
  <c r="G88" i="14" s="1"/>
  <c r="F89" i="14"/>
  <c r="G89" i="14" s="1"/>
  <c r="F90" i="14"/>
  <c r="G90" i="14" s="1"/>
  <c r="F91" i="14"/>
  <c r="G91" i="14" s="1"/>
  <c r="F92" i="14"/>
  <c r="G92" i="14" s="1"/>
  <c r="F93" i="14"/>
  <c r="G93" i="14" s="1"/>
  <c r="F94" i="14"/>
  <c r="G94" i="14" s="1"/>
  <c r="F95" i="14"/>
  <c r="G95" i="14" s="1"/>
  <c r="F96" i="14"/>
  <c r="G96" i="14" s="1"/>
  <c r="F97" i="14"/>
  <c r="G97" i="14" s="1"/>
  <c r="F98" i="14"/>
  <c r="G98" i="14" s="1"/>
  <c r="F99" i="14"/>
  <c r="G99" i="14" s="1"/>
  <c r="F100" i="14"/>
  <c r="G100" i="14" s="1"/>
  <c r="F101" i="14"/>
  <c r="G101" i="14" s="1"/>
  <c r="F102" i="14"/>
  <c r="G102" i="14" s="1"/>
  <c r="F103" i="14"/>
  <c r="G103" i="14" s="1"/>
  <c r="F104" i="14"/>
  <c r="G104" i="14" s="1"/>
  <c r="F105" i="14"/>
  <c r="G105" i="14" s="1"/>
  <c r="F106" i="14"/>
  <c r="G106" i="14" s="1"/>
  <c r="F107" i="14"/>
  <c r="G107" i="14" s="1"/>
  <c r="F108" i="14"/>
  <c r="G108" i="14" s="1"/>
  <c r="F109" i="14"/>
  <c r="G109" i="14" s="1"/>
  <c r="F110" i="14"/>
  <c r="G110" i="14" s="1"/>
  <c r="F111" i="14"/>
  <c r="G111" i="14" s="1"/>
  <c r="F112" i="14"/>
  <c r="G112" i="14" s="1"/>
  <c r="F113" i="14"/>
  <c r="G113" i="14" s="1"/>
  <c r="F114" i="14"/>
  <c r="G114" i="14" s="1"/>
  <c r="F115" i="14"/>
  <c r="G115" i="14" s="1"/>
  <c r="F116" i="14"/>
  <c r="G116" i="14" s="1"/>
  <c r="F117" i="14"/>
  <c r="G117" i="14" s="1"/>
  <c r="F118" i="14"/>
  <c r="G118" i="14" s="1"/>
  <c r="F119" i="14"/>
  <c r="G119" i="14" s="1"/>
  <c r="F120" i="14"/>
  <c r="G120" i="14" s="1"/>
  <c r="F121" i="14"/>
  <c r="G121" i="14" s="1"/>
  <c r="F122" i="14"/>
  <c r="G122" i="14" s="1"/>
  <c r="F123" i="14"/>
  <c r="G123" i="14" s="1"/>
  <c r="F124" i="14"/>
  <c r="G124" i="14" s="1"/>
  <c r="F125" i="14"/>
  <c r="G125" i="14" s="1"/>
  <c r="F126" i="14"/>
  <c r="G126" i="14" s="1"/>
  <c r="F127" i="14"/>
  <c r="G127" i="14" s="1"/>
  <c r="F128" i="14"/>
  <c r="G128" i="14" s="1"/>
  <c r="F129" i="14"/>
  <c r="G129" i="14" s="1"/>
  <c r="F130" i="14"/>
  <c r="G130" i="14" s="1"/>
  <c r="F131" i="14"/>
  <c r="G131" i="14" s="1"/>
  <c r="F132" i="14"/>
  <c r="G132" i="14" s="1"/>
  <c r="F133" i="14"/>
  <c r="G133" i="14" s="1"/>
  <c r="F134" i="14"/>
  <c r="G134" i="14" s="1"/>
  <c r="F135" i="14"/>
  <c r="G135" i="14" s="1"/>
  <c r="F136" i="14"/>
  <c r="G136" i="14" s="1"/>
  <c r="F137" i="14"/>
  <c r="G137" i="14" s="1"/>
  <c r="F138" i="14"/>
  <c r="G138" i="14" s="1"/>
  <c r="F139" i="14"/>
  <c r="G139" i="14" s="1"/>
  <c r="F140" i="14"/>
  <c r="G140" i="14" s="1"/>
  <c r="F141" i="14"/>
  <c r="G141" i="14" s="1"/>
  <c r="F142" i="14"/>
  <c r="G142" i="14" s="1"/>
  <c r="F143" i="14"/>
  <c r="G143" i="14" s="1"/>
  <c r="F144" i="14"/>
  <c r="G144" i="14" s="1"/>
  <c r="F145" i="14"/>
  <c r="G145" i="14" s="1"/>
  <c r="F146" i="14"/>
  <c r="G146" i="14" s="1"/>
  <c r="F147" i="14"/>
  <c r="G147" i="14" s="1"/>
  <c r="F148" i="14"/>
  <c r="G148" i="14" s="1"/>
  <c r="F149" i="14"/>
  <c r="G149" i="14" s="1"/>
  <c r="F150" i="14"/>
  <c r="G150" i="14" s="1"/>
  <c r="F151" i="14"/>
  <c r="G151" i="14" s="1"/>
  <c r="F152" i="14"/>
  <c r="G152" i="14" s="1"/>
  <c r="F153" i="14"/>
  <c r="G153" i="14" s="1"/>
  <c r="F154" i="14"/>
  <c r="G154" i="14" s="1"/>
  <c r="F155" i="14"/>
  <c r="G155" i="14" s="1"/>
  <c r="F156" i="14"/>
  <c r="G156" i="14" s="1"/>
  <c r="F157" i="14"/>
  <c r="G157" i="14" s="1"/>
  <c r="F158" i="14"/>
  <c r="G158" i="14" s="1"/>
  <c r="F159" i="14"/>
  <c r="G159" i="14" s="1"/>
  <c r="F160" i="14"/>
  <c r="G160" i="14" s="1"/>
  <c r="F161" i="14"/>
  <c r="G161" i="14" s="1"/>
  <c r="F162" i="14"/>
  <c r="G162" i="14" s="1"/>
  <c r="F163" i="14"/>
  <c r="G163" i="14" s="1"/>
  <c r="F164" i="14"/>
  <c r="G164" i="14" s="1"/>
  <c r="F165" i="14"/>
  <c r="G165" i="14" s="1"/>
  <c r="F166" i="14"/>
  <c r="G166" i="14" s="1"/>
  <c r="F167" i="14"/>
  <c r="G167" i="14" s="1"/>
  <c r="F168" i="14"/>
  <c r="G168" i="14" s="1"/>
  <c r="F169" i="14"/>
  <c r="G169" i="14" s="1"/>
  <c r="F170" i="14"/>
  <c r="G170" i="14" s="1"/>
  <c r="F171" i="14"/>
  <c r="G171" i="14" s="1"/>
  <c r="F172" i="14"/>
  <c r="G172" i="14" s="1"/>
  <c r="F173" i="14"/>
  <c r="G173" i="14" s="1"/>
  <c r="F174" i="14"/>
  <c r="G174" i="14" s="1"/>
  <c r="F175" i="14"/>
  <c r="G175" i="14" s="1"/>
  <c r="F176" i="14"/>
  <c r="G176" i="14" s="1"/>
  <c r="F177" i="14"/>
  <c r="G177" i="14" s="1"/>
  <c r="F178" i="14"/>
  <c r="G178" i="14" s="1"/>
  <c r="F179" i="14"/>
  <c r="G179" i="14" s="1"/>
  <c r="F180" i="14"/>
  <c r="G180" i="14" s="1"/>
  <c r="F181" i="14"/>
  <c r="G181" i="14" s="1"/>
  <c r="F182" i="14"/>
  <c r="G182" i="14" s="1"/>
  <c r="F183" i="14"/>
  <c r="G183" i="14" s="1"/>
  <c r="F184" i="14"/>
  <c r="G184" i="14" s="1"/>
  <c r="F185" i="14"/>
  <c r="G185" i="14" s="1"/>
  <c r="F186" i="14"/>
  <c r="G186" i="14" s="1"/>
  <c r="F187" i="14"/>
  <c r="G187" i="14" s="1"/>
  <c r="F188" i="14"/>
  <c r="G188" i="14" s="1"/>
  <c r="F189" i="14"/>
  <c r="G189" i="14" s="1"/>
  <c r="F190" i="14"/>
  <c r="G190" i="14" s="1"/>
  <c r="F191" i="14"/>
  <c r="G191" i="14" s="1"/>
  <c r="F192" i="14"/>
  <c r="G192" i="14" s="1"/>
  <c r="F193" i="14"/>
  <c r="G193" i="14" s="1"/>
  <c r="F194" i="14"/>
  <c r="G194" i="14" s="1"/>
  <c r="F195" i="14"/>
  <c r="G195" i="14" s="1"/>
  <c r="F196" i="14"/>
  <c r="G196" i="14" s="1"/>
  <c r="F197" i="14"/>
  <c r="G197" i="14" s="1"/>
  <c r="F198" i="14"/>
  <c r="G198" i="14" s="1"/>
  <c r="F199" i="14"/>
  <c r="G199" i="14" s="1"/>
  <c r="F200" i="14"/>
  <c r="G200" i="14" s="1"/>
  <c r="F201" i="14"/>
  <c r="G201" i="14" s="1"/>
  <c r="F202" i="14"/>
  <c r="G202" i="14" s="1"/>
  <c r="F203" i="14"/>
  <c r="G203" i="14" s="1"/>
  <c r="F204" i="14"/>
  <c r="G204" i="14" s="1"/>
  <c r="F205" i="14"/>
  <c r="G205" i="14" s="1"/>
  <c r="F206" i="14"/>
  <c r="G206" i="14" s="1"/>
  <c r="F207" i="14"/>
  <c r="G207" i="14" s="1"/>
  <c r="F208" i="14"/>
  <c r="G208" i="14" s="1"/>
  <c r="F209" i="14"/>
  <c r="G209" i="14" s="1"/>
  <c r="F210" i="14"/>
  <c r="G210" i="14" s="1"/>
  <c r="F211" i="14"/>
  <c r="G211" i="14" s="1"/>
  <c r="F212" i="14"/>
  <c r="G212" i="14" s="1"/>
  <c r="F213" i="14"/>
  <c r="G213" i="14" s="1"/>
  <c r="F214" i="14"/>
  <c r="G214" i="14" s="1"/>
  <c r="F215" i="14"/>
  <c r="G215" i="14" s="1"/>
  <c r="F216" i="14"/>
  <c r="G216" i="14" s="1"/>
  <c r="F217" i="14"/>
  <c r="G217" i="14" s="1"/>
  <c r="F218" i="14"/>
  <c r="G218" i="14" s="1"/>
  <c r="F219" i="14"/>
  <c r="G219" i="14" s="1"/>
  <c r="F220" i="14"/>
  <c r="G220" i="14" s="1"/>
  <c r="F221" i="14"/>
  <c r="G221" i="14" s="1"/>
  <c r="F222" i="14"/>
  <c r="G222" i="14" s="1"/>
  <c r="F223" i="14"/>
  <c r="G223" i="14" s="1"/>
  <c r="F224" i="14"/>
  <c r="G224" i="14" s="1"/>
  <c r="F225" i="14"/>
  <c r="G225" i="14" s="1"/>
  <c r="F226" i="14"/>
  <c r="G226" i="14" s="1"/>
  <c r="F227" i="14"/>
  <c r="G227" i="14" s="1"/>
  <c r="F228" i="14"/>
  <c r="G228" i="14" s="1"/>
  <c r="F229" i="14"/>
  <c r="G229" i="14" s="1"/>
  <c r="F230" i="14"/>
  <c r="G230" i="14" s="1"/>
  <c r="F231" i="14"/>
  <c r="G231" i="14" s="1"/>
  <c r="F232" i="14"/>
  <c r="G232" i="14" s="1"/>
  <c r="F233" i="14"/>
  <c r="G233" i="14" s="1"/>
  <c r="F234" i="14"/>
  <c r="G234" i="14" s="1"/>
  <c r="F235" i="14"/>
  <c r="G235" i="14" s="1"/>
  <c r="F236" i="14"/>
  <c r="G236" i="14" s="1"/>
  <c r="F237" i="14"/>
  <c r="G237" i="14" s="1"/>
  <c r="F238" i="14"/>
  <c r="G238" i="14" s="1"/>
  <c r="F239" i="14"/>
  <c r="G239" i="14" s="1"/>
  <c r="F240" i="14"/>
  <c r="G240" i="14" s="1"/>
  <c r="F241" i="14"/>
  <c r="G241" i="14" s="1"/>
  <c r="F242" i="14"/>
  <c r="G242" i="14" s="1"/>
  <c r="F243" i="14"/>
  <c r="G243" i="14" s="1"/>
  <c r="F244" i="14"/>
  <c r="G244" i="14" s="1"/>
  <c r="F245" i="14"/>
  <c r="G245" i="14" s="1"/>
  <c r="F246" i="14"/>
  <c r="G246" i="14" s="1"/>
  <c r="F247" i="14"/>
  <c r="G247" i="14" s="1"/>
  <c r="F248" i="14"/>
  <c r="G248" i="14" s="1"/>
  <c r="F249" i="14"/>
  <c r="G249" i="14" s="1"/>
  <c r="F250" i="14"/>
  <c r="G250" i="14" s="1"/>
  <c r="F251" i="14"/>
  <c r="G251" i="14" s="1"/>
  <c r="F252" i="14"/>
  <c r="G252" i="14" s="1"/>
  <c r="F253" i="14"/>
  <c r="G253" i="14" s="1"/>
  <c r="F254" i="14"/>
  <c r="G254" i="14" s="1"/>
  <c r="F255" i="14"/>
  <c r="G255" i="14" s="1"/>
  <c r="F256" i="14"/>
  <c r="G256" i="14" s="1"/>
  <c r="F257" i="14"/>
  <c r="G257" i="14" s="1"/>
  <c r="F3" i="12"/>
  <c r="G3" i="12" s="1"/>
  <c r="F4" i="12"/>
  <c r="G4" i="12" s="1"/>
  <c r="F5" i="12"/>
  <c r="G5" i="12" s="1"/>
  <c r="F6" i="12"/>
  <c r="G6" i="12" s="1"/>
  <c r="F7" i="12"/>
  <c r="G7" i="12" s="1"/>
  <c r="F8" i="12"/>
  <c r="G8" i="12" s="1"/>
  <c r="F9" i="12"/>
  <c r="G9" i="12" s="1"/>
  <c r="F10" i="12"/>
  <c r="G10" i="12" s="1"/>
  <c r="F11" i="12"/>
  <c r="G11" i="12" s="1"/>
  <c r="F12" i="12"/>
  <c r="G12" i="12" s="1"/>
  <c r="F13" i="12"/>
  <c r="G13" i="12" s="1"/>
  <c r="F14" i="12"/>
  <c r="G14" i="12" s="1"/>
  <c r="F15" i="12"/>
  <c r="G15" i="12" s="1"/>
  <c r="F16" i="12"/>
  <c r="F17" i="12"/>
  <c r="G17" i="12" s="1"/>
  <c r="F18" i="12"/>
  <c r="G18" i="12" s="1"/>
  <c r="F19" i="12"/>
  <c r="G19" i="12" s="1"/>
  <c r="F20" i="12"/>
  <c r="G20" i="12" s="1"/>
  <c r="F21" i="12"/>
  <c r="G21" i="12" s="1"/>
  <c r="F22" i="12"/>
  <c r="G22" i="12" s="1"/>
  <c r="F23" i="12"/>
  <c r="G23" i="12" s="1"/>
  <c r="F24" i="12"/>
  <c r="F25" i="12"/>
  <c r="G25" i="12" s="1"/>
  <c r="F26" i="12"/>
  <c r="G26" i="12" s="1"/>
  <c r="F27" i="12"/>
  <c r="G27" i="12" s="1"/>
  <c r="F28" i="12"/>
  <c r="G28" i="12" s="1"/>
  <c r="F29" i="12"/>
  <c r="G29" i="12" s="1"/>
  <c r="F30" i="12"/>
  <c r="G30" i="12" s="1"/>
  <c r="F31" i="12"/>
  <c r="G31" i="12" s="1"/>
  <c r="F32" i="12"/>
  <c r="F33" i="12"/>
  <c r="F34" i="12"/>
  <c r="G34" i="12" s="1"/>
  <c r="F35" i="12"/>
  <c r="G35" i="12" s="1"/>
  <c r="F36" i="12"/>
  <c r="G36" i="12" s="1"/>
  <c r="F37" i="12"/>
  <c r="G37" i="12" s="1"/>
  <c r="F38" i="12"/>
  <c r="G38" i="12" s="1"/>
  <c r="F39" i="12"/>
  <c r="G39" i="12" s="1"/>
  <c r="F40" i="12"/>
  <c r="F41" i="12"/>
  <c r="G41" i="12" s="1"/>
  <c r="F42" i="12"/>
  <c r="G42" i="12" s="1"/>
  <c r="F43" i="12"/>
  <c r="G43" i="12" s="1"/>
  <c r="F44" i="12"/>
  <c r="G44" i="12" s="1"/>
  <c r="F45" i="12"/>
  <c r="G45" i="12" s="1"/>
  <c r="F46" i="12"/>
  <c r="G46" i="12" s="1"/>
  <c r="F47" i="12"/>
  <c r="G47" i="12" s="1"/>
  <c r="F48" i="12"/>
  <c r="F49" i="12"/>
  <c r="G49" i="12" s="1"/>
  <c r="F50" i="12"/>
  <c r="G50" i="12" s="1"/>
  <c r="F51" i="12"/>
  <c r="G51" i="12" s="1"/>
  <c r="F52" i="12"/>
  <c r="G52" i="12" s="1"/>
  <c r="F53" i="12"/>
  <c r="G53" i="12" s="1"/>
  <c r="F54" i="12"/>
  <c r="G54" i="12" s="1"/>
  <c r="F55" i="12"/>
  <c r="G55" i="12" s="1"/>
  <c r="F56" i="12"/>
  <c r="F57" i="12"/>
  <c r="G57" i="12" s="1"/>
  <c r="F58" i="12"/>
  <c r="G58" i="12" s="1"/>
  <c r="F59" i="12"/>
  <c r="G59" i="12" s="1"/>
  <c r="F60" i="12"/>
  <c r="G60" i="12" s="1"/>
  <c r="F61" i="12"/>
  <c r="G61" i="12" s="1"/>
  <c r="F62" i="12"/>
  <c r="G62" i="12" s="1"/>
  <c r="F63" i="12"/>
  <c r="G63" i="12" s="1"/>
  <c r="F64" i="12"/>
  <c r="F65" i="12"/>
  <c r="G65" i="12" s="1"/>
  <c r="F66" i="12"/>
  <c r="G66" i="12" s="1"/>
  <c r="F67" i="12"/>
  <c r="G67" i="12" s="1"/>
  <c r="F68" i="12"/>
  <c r="G68" i="12" s="1"/>
  <c r="F69" i="12"/>
  <c r="G69" i="12" s="1"/>
  <c r="F70" i="12"/>
  <c r="G70" i="12" s="1"/>
  <c r="F71" i="12"/>
  <c r="G71" i="12" s="1"/>
  <c r="F72" i="12"/>
  <c r="F73" i="12"/>
  <c r="G73" i="12" s="1"/>
  <c r="F74" i="12"/>
  <c r="G74" i="12" s="1"/>
  <c r="F75" i="12"/>
  <c r="G75" i="12" s="1"/>
  <c r="F76" i="12"/>
  <c r="G76" i="12" s="1"/>
  <c r="F77" i="12"/>
  <c r="G77" i="12" s="1"/>
  <c r="F78" i="12"/>
  <c r="G78" i="12" s="1"/>
  <c r="F79" i="12"/>
  <c r="G79" i="12" s="1"/>
  <c r="F80" i="12"/>
  <c r="F81" i="12"/>
  <c r="G81" i="12" s="1"/>
  <c r="F82" i="12"/>
  <c r="G82" i="12" s="1"/>
  <c r="F83" i="12"/>
  <c r="G83" i="12" s="1"/>
  <c r="F84" i="12"/>
  <c r="G84" i="12" s="1"/>
  <c r="F85" i="12"/>
  <c r="G85" i="12" s="1"/>
  <c r="F86" i="12"/>
  <c r="G86" i="12" s="1"/>
  <c r="F87" i="12"/>
  <c r="G87" i="12" s="1"/>
  <c r="F88" i="12"/>
  <c r="F89" i="12"/>
  <c r="G89" i="12" s="1"/>
  <c r="F90" i="12"/>
  <c r="G90" i="12" s="1"/>
  <c r="F91" i="12"/>
  <c r="G91" i="12" s="1"/>
  <c r="F92" i="12"/>
  <c r="G92" i="12" s="1"/>
  <c r="F93" i="12"/>
  <c r="G93" i="12" s="1"/>
  <c r="F94" i="12"/>
  <c r="G94" i="12" s="1"/>
  <c r="F95" i="12"/>
  <c r="G95" i="12" s="1"/>
  <c r="F96" i="12"/>
  <c r="F97" i="12"/>
  <c r="G97" i="12" s="1"/>
  <c r="F98" i="12"/>
  <c r="G98" i="12" s="1"/>
  <c r="F99" i="12"/>
  <c r="G99" i="12" s="1"/>
  <c r="F100" i="12"/>
  <c r="G100" i="12" s="1"/>
  <c r="F101" i="12"/>
  <c r="G101" i="12" s="1"/>
  <c r="F102" i="12"/>
  <c r="G102" i="12" s="1"/>
  <c r="F103" i="12"/>
  <c r="G103" i="12" s="1"/>
  <c r="F104" i="12"/>
  <c r="F105" i="12"/>
  <c r="G105" i="12" s="1"/>
  <c r="F106" i="12"/>
  <c r="G106" i="12" s="1"/>
  <c r="F107" i="12"/>
  <c r="G107" i="12" s="1"/>
  <c r="F108" i="12"/>
  <c r="G108" i="12" s="1"/>
  <c r="F109" i="12"/>
  <c r="G109" i="12" s="1"/>
  <c r="F110" i="12"/>
  <c r="G110" i="12" s="1"/>
  <c r="F111" i="12"/>
  <c r="G111" i="12" s="1"/>
  <c r="F112" i="12"/>
  <c r="F113" i="12"/>
  <c r="G113" i="12" s="1"/>
  <c r="F114" i="12"/>
  <c r="G114" i="12" s="1"/>
  <c r="F115" i="12"/>
  <c r="G115" i="12" s="1"/>
  <c r="F116" i="12"/>
  <c r="G116" i="12" s="1"/>
  <c r="F117" i="12"/>
  <c r="G117" i="12" s="1"/>
  <c r="F118" i="12"/>
  <c r="G118" i="12" s="1"/>
  <c r="F119" i="12"/>
  <c r="G119" i="12" s="1"/>
  <c r="F120" i="12"/>
  <c r="F121" i="12"/>
  <c r="G121" i="12" s="1"/>
  <c r="F122" i="12"/>
  <c r="G122" i="12" s="1"/>
  <c r="F123" i="12"/>
  <c r="G123" i="12" s="1"/>
  <c r="F124" i="12"/>
  <c r="G124" i="12" s="1"/>
  <c r="F125" i="12"/>
  <c r="G125" i="12" s="1"/>
  <c r="F126" i="12"/>
  <c r="G126" i="12" s="1"/>
  <c r="F127" i="12"/>
  <c r="G127" i="12" s="1"/>
  <c r="F128" i="12"/>
  <c r="F129" i="12"/>
  <c r="G129" i="12" s="1"/>
  <c r="F130" i="12"/>
  <c r="G130" i="12" s="1"/>
  <c r="F131" i="12"/>
  <c r="G131" i="12" s="1"/>
  <c r="F132" i="12"/>
  <c r="G132" i="12" s="1"/>
  <c r="F133" i="12"/>
  <c r="G133" i="12" s="1"/>
  <c r="F134" i="12"/>
  <c r="G134" i="12" s="1"/>
  <c r="F135" i="12"/>
  <c r="G135" i="12" s="1"/>
  <c r="F136" i="12"/>
  <c r="F137" i="12"/>
  <c r="G137" i="12" s="1"/>
  <c r="F138" i="12"/>
  <c r="G138" i="12" s="1"/>
  <c r="F139" i="12"/>
  <c r="G139" i="12" s="1"/>
  <c r="F140" i="12"/>
  <c r="G140" i="12" s="1"/>
  <c r="F141" i="12"/>
  <c r="G141" i="12" s="1"/>
  <c r="F142" i="12"/>
  <c r="G142" i="12" s="1"/>
  <c r="F143" i="12"/>
  <c r="G143" i="12" s="1"/>
  <c r="F144" i="12"/>
  <c r="F145" i="12"/>
  <c r="G145" i="12" s="1"/>
  <c r="F146" i="12"/>
  <c r="G146" i="12" s="1"/>
  <c r="F147" i="12"/>
  <c r="G147" i="12" s="1"/>
  <c r="F148" i="12"/>
  <c r="G148" i="12" s="1"/>
  <c r="F149" i="12"/>
  <c r="G149" i="12" s="1"/>
  <c r="F150" i="12"/>
  <c r="G150" i="12" s="1"/>
  <c r="F151" i="12"/>
  <c r="G151" i="12" s="1"/>
  <c r="F152" i="12"/>
  <c r="F153" i="12"/>
  <c r="G153" i="12" s="1"/>
  <c r="F154" i="12"/>
  <c r="G154" i="12" s="1"/>
  <c r="F155" i="12"/>
  <c r="G155" i="12" s="1"/>
  <c r="F156" i="12"/>
  <c r="G156" i="12" s="1"/>
  <c r="F157" i="12"/>
  <c r="G157" i="12" s="1"/>
  <c r="F158" i="12"/>
  <c r="G158" i="12" s="1"/>
  <c r="F159" i="12"/>
  <c r="G159" i="12" s="1"/>
  <c r="F160" i="12"/>
  <c r="F161" i="12"/>
  <c r="G161" i="12" s="1"/>
  <c r="F162" i="12"/>
  <c r="G162" i="12" s="1"/>
  <c r="F163" i="12"/>
  <c r="G163" i="12" s="1"/>
  <c r="F164" i="12"/>
  <c r="G164" i="12" s="1"/>
  <c r="F165" i="12"/>
  <c r="G165" i="12" s="1"/>
  <c r="F166" i="12"/>
  <c r="G166" i="12" s="1"/>
  <c r="F167" i="12"/>
  <c r="G167" i="12" s="1"/>
  <c r="F168" i="12"/>
  <c r="F169" i="12"/>
  <c r="G169" i="12" s="1"/>
  <c r="F170" i="12"/>
  <c r="G170" i="12" s="1"/>
  <c r="F171" i="12"/>
  <c r="G171" i="12" s="1"/>
  <c r="F172" i="12"/>
  <c r="G172" i="12" s="1"/>
  <c r="F173" i="12"/>
  <c r="G173" i="12" s="1"/>
  <c r="F174" i="12"/>
  <c r="G174" i="12" s="1"/>
  <c r="F175" i="12"/>
  <c r="G175" i="12" s="1"/>
  <c r="F176" i="12"/>
  <c r="F177" i="12"/>
  <c r="G177" i="12" s="1"/>
  <c r="F178" i="12"/>
  <c r="G178" i="12" s="1"/>
  <c r="F179" i="12"/>
  <c r="G179" i="12" s="1"/>
  <c r="F180" i="12"/>
  <c r="G180" i="12" s="1"/>
  <c r="F181" i="12"/>
  <c r="G181" i="12" s="1"/>
  <c r="F182" i="12"/>
  <c r="G182" i="12" s="1"/>
  <c r="F183" i="12"/>
  <c r="G183" i="12" s="1"/>
  <c r="F184" i="12"/>
  <c r="F185" i="12"/>
  <c r="G185" i="12" s="1"/>
  <c r="F186" i="12"/>
  <c r="G186" i="12" s="1"/>
  <c r="F187" i="12"/>
  <c r="G187" i="12" s="1"/>
  <c r="F188" i="12"/>
  <c r="G188" i="12" s="1"/>
  <c r="F189" i="12"/>
  <c r="G189" i="12" s="1"/>
  <c r="F190" i="12"/>
  <c r="G190" i="12" s="1"/>
  <c r="F191" i="12"/>
  <c r="G191" i="12" s="1"/>
  <c r="F192" i="12"/>
  <c r="F193" i="12"/>
  <c r="G193" i="12" s="1"/>
  <c r="F194" i="12"/>
  <c r="G194" i="12" s="1"/>
  <c r="F195" i="12"/>
  <c r="G195" i="12" s="1"/>
  <c r="F196" i="12"/>
  <c r="G196" i="12" s="1"/>
  <c r="F197" i="12"/>
  <c r="G197" i="12" s="1"/>
  <c r="F198" i="12"/>
  <c r="G198" i="12" s="1"/>
  <c r="F199" i="12"/>
  <c r="G199" i="12" s="1"/>
  <c r="F200" i="12"/>
  <c r="F201" i="12"/>
  <c r="G201" i="12" s="1"/>
  <c r="F202" i="12"/>
  <c r="G202" i="12" s="1"/>
  <c r="F203" i="12"/>
  <c r="G203" i="12" s="1"/>
  <c r="F204" i="12"/>
  <c r="G204" i="12" s="1"/>
  <c r="F205" i="12"/>
  <c r="G205" i="12" s="1"/>
  <c r="F206" i="12"/>
  <c r="G206" i="12" s="1"/>
  <c r="F207" i="12"/>
  <c r="G207" i="12" s="1"/>
  <c r="F208" i="12"/>
  <c r="F209" i="12"/>
  <c r="G209" i="12" s="1"/>
  <c r="F210" i="12"/>
  <c r="G210" i="12" s="1"/>
  <c r="F211" i="12"/>
  <c r="G211" i="12" s="1"/>
  <c r="F212" i="12"/>
  <c r="G212" i="12" s="1"/>
  <c r="F213" i="12"/>
  <c r="G213" i="12" s="1"/>
  <c r="F214" i="12"/>
  <c r="G214" i="12" s="1"/>
  <c r="F215" i="12"/>
  <c r="G215" i="12" s="1"/>
  <c r="F216" i="12"/>
  <c r="F217" i="12"/>
  <c r="G217" i="12" s="1"/>
  <c r="F218" i="12"/>
  <c r="G218" i="12" s="1"/>
  <c r="F219" i="12"/>
  <c r="G219" i="12" s="1"/>
  <c r="F220" i="12"/>
  <c r="G220" i="12" s="1"/>
  <c r="F221" i="12"/>
  <c r="G221" i="12" s="1"/>
  <c r="F222" i="12"/>
  <c r="G222" i="12" s="1"/>
  <c r="F223" i="12"/>
  <c r="G223" i="12" s="1"/>
  <c r="F224" i="12"/>
  <c r="F225" i="12"/>
  <c r="G225" i="12" s="1"/>
  <c r="F226" i="12"/>
  <c r="G226" i="12" s="1"/>
  <c r="F227" i="12"/>
  <c r="G227" i="12" s="1"/>
  <c r="F228" i="12"/>
  <c r="G228" i="12" s="1"/>
  <c r="F229" i="12"/>
  <c r="G229" i="12" s="1"/>
  <c r="F230" i="12"/>
  <c r="G230" i="12" s="1"/>
  <c r="F231" i="12"/>
  <c r="G231" i="12" s="1"/>
  <c r="F232" i="12"/>
  <c r="F233" i="12"/>
  <c r="G233" i="12" s="1"/>
  <c r="F234" i="12"/>
  <c r="G234" i="12" s="1"/>
  <c r="F235" i="12"/>
  <c r="G235" i="12" s="1"/>
  <c r="F236" i="12"/>
  <c r="G236" i="12" s="1"/>
  <c r="F237" i="12"/>
  <c r="G237" i="12" s="1"/>
  <c r="F238" i="12"/>
  <c r="G238" i="12" s="1"/>
  <c r="F239" i="12"/>
  <c r="G239" i="12" s="1"/>
  <c r="F240" i="12"/>
  <c r="F241" i="12"/>
  <c r="G241" i="12" s="1"/>
  <c r="F242" i="12"/>
  <c r="G242" i="12" s="1"/>
  <c r="F243" i="12"/>
  <c r="G243" i="12" s="1"/>
  <c r="F244" i="12"/>
  <c r="G244" i="12" s="1"/>
  <c r="F245" i="12"/>
  <c r="G245" i="12" s="1"/>
  <c r="F246" i="12"/>
  <c r="G246" i="12" s="1"/>
  <c r="F247" i="12"/>
  <c r="G247" i="12" s="1"/>
  <c r="F248" i="12"/>
  <c r="F249" i="12"/>
  <c r="G249" i="12" s="1"/>
  <c r="F250" i="12"/>
  <c r="G250" i="12" s="1"/>
  <c r="F251" i="12"/>
  <c r="G251" i="12" s="1"/>
  <c r="F252" i="12"/>
  <c r="G252" i="12" s="1"/>
  <c r="F253" i="12"/>
  <c r="G253" i="12" s="1"/>
  <c r="F254" i="12"/>
  <c r="G254" i="12" s="1"/>
  <c r="F255" i="12"/>
  <c r="F256" i="12"/>
  <c r="G256" i="12" s="1"/>
  <c r="F257" i="12"/>
  <c r="G257" i="12" s="1"/>
  <c r="F2" i="2"/>
  <c r="G2" i="2" s="1"/>
  <c r="F2" i="12"/>
  <c r="G2" i="12" s="1"/>
  <c r="F4" i="2"/>
  <c r="G4" i="2" s="1"/>
  <c r="F3" i="2"/>
  <c r="G3" i="2" s="1"/>
  <c r="F5" i="2"/>
  <c r="G5" i="2" s="1"/>
  <c r="F6" i="2"/>
  <c r="G6" i="2" s="1"/>
  <c r="F7" i="2"/>
  <c r="G7" i="2" s="1"/>
  <c r="F8" i="2"/>
  <c r="G8" i="2" s="1"/>
  <c r="F9" i="2"/>
  <c r="G9" i="2" s="1"/>
  <c r="F10" i="2"/>
  <c r="G10" i="2" s="1"/>
  <c r="F11" i="2"/>
  <c r="G11" i="2" s="1"/>
  <c r="F12" i="2"/>
  <c r="G12" i="2" s="1"/>
  <c r="F13" i="2"/>
  <c r="G13" i="2" s="1"/>
  <c r="F14" i="2"/>
  <c r="G14" i="2" s="1"/>
  <c r="F15" i="2"/>
  <c r="G15" i="2" s="1"/>
  <c r="F16" i="2"/>
  <c r="G16" i="2" s="1"/>
  <c r="F17" i="2"/>
  <c r="G17" i="2" s="1"/>
  <c r="F18" i="2"/>
  <c r="G18" i="2" s="1"/>
  <c r="F19" i="2"/>
  <c r="G19" i="2" s="1"/>
  <c r="F20" i="2"/>
  <c r="G20" i="2" s="1"/>
  <c r="F21" i="2"/>
  <c r="G21" i="2" s="1"/>
  <c r="F22" i="2"/>
  <c r="G22" i="2" s="1"/>
  <c r="F23" i="2"/>
  <c r="G23" i="2" s="1"/>
  <c r="F24" i="2"/>
  <c r="G24" i="2" s="1"/>
  <c r="F25" i="2"/>
  <c r="G25" i="2" s="1"/>
  <c r="F26" i="2"/>
  <c r="G26" i="2" s="1"/>
  <c r="F27" i="2"/>
  <c r="G27" i="2" s="1"/>
  <c r="F28" i="2"/>
  <c r="G28" i="2" s="1"/>
  <c r="F29" i="2"/>
  <c r="G29" i="2" s="1"/>
  <c r="F30" i="2"/>
  <c r="G30" i="2" s="1"/>
  <c r="F31" i="2"/>
  <c r="G31" i="2" s="1"/>
  <c r="F32" i="2"/>
  <c r="G32" i="2" s="1"/>
  <c r="F33" i="2"/>
  <c r="G33" i="2" s="1"/>
  <c r="F34" i="2"/>
  <c r="G34" i="2" s="1"/>
  <c r="F35" i="2"/>
  <c r="G35" i="2" s="1"/>
  <c r="F36" i="2"/>
  <c r="G36" i="2" s="1"/>
  <c r="F37" i="2"/>
  <c r="G37" i="2" s="1"/>
  <c r="F38" i="2"/>
  <c r="G38" i="2" s="1"/>
  <c r="F39" i="2"/>
  <c r="G39" i="2" s="1"/>
  <c r="F40" i="2"/>
  <c r="G40" i="2" s="1"/>
  <c r="F41" i="2"/>
  <c r="G41" i="2" s="1"/>
  <c r="F42" i="2"/>
  <c r="G42" i="2" s="1"/>
  <c r="F43" i="2"/>
  <c r="G43" i="2" s="1"/>
  <c r="F44" i="2"/>
  <c r="G44" i="2" s="1"/>
  <c r="F45" i="2"/>
  <c r="G45" i="2" s="1"/>
  <c r="F46" i="2"/>
  <c r="G46" i="2" s="1"/>
  <c r="F47" i="2"/>
  <c r="G47" i="2" s="1"/>
  <c r="F48" i="2"/>
  <c r="G48" i="2" s="1"/>
  <c r="F49" i="2"/>
  <c r="G49" i="2" s="1"/>
  <c r="F50" i="2"/>
  <c r="G50" i="2" s="1"/>
  <c r="F51" i="2"/>
  <c r="G51" i="2" s="1"/>
  <c r="F52" i="2"/>
  <c r="G52" i="2" s="1"/>
  <c r="F53" i="2"/>
  <c r="G53" i="2" s="1"/>
  <c r="F54" i="2"/>
  <c r="G54" i="2" s="1"/>
  <c r="F55" i="2"/>
  <c r="G55" i="2" s="1"/>
  <c r="F56" i="2"/>
  <c r="G56" i="2" s="1"/>
  <c r="F57" i="2"/>
  <c r="G57" i="2" s="1"/>
  <c r="F58" i="2"/>
  <c r="G58" i="2" s="1"/>
  <c r="F59" i="2"/>
  <c r="G59" i="2" s="1"/>
  <c r="F60" i="2"/>
  <c r="G60" i="2" s="1"/>
  <c r="F61" i="2"/>
  <c r="G61" i="2" s="1"/>
  <c r="F62" i="2"/>
  <c r="G62" i="2" s="1"/>
  <c r="F63" i="2"/>
  <c r="G63" i="2" s="1"/>
  <c r="F64" i="2"/>
  <c r="G64" i="2" s="1"/>
  <c r="F65" i="2"/>
  <c r="G65" i="2" s="1"/>
  <c r="F66" i="2"/>
  <c r="G66" i="2" s="1"/>
  <c r="F67" i="2"/>
  <c r="G67" i="2" s="1"/>
  <c r="F68" i="2"/>
  <c r="G68" i="2" s="1"/>
  <c r="F69" i="2"/>
  <c r="G69" i="2" s="1"/>
  <c r="F70" i="2"/>
  <c r="G70" i="2" s="1"/>
  <c r="F71" i="2"/>
  <c r="G71" i="2" s="1"/>
  <c r="F72" i="2"/>
  <c r="G72" i="2" s="1"/>
  <c r="F73" i="2"/>
  <c r="G73" i="2" s="1"/>
  <c r="F74" i="2"/>
  <c r="G74" i="2" s="1"/>
  <c r="F75" i="2"/>
  <c r="G75" i="2" s="1"/>
  <c r="F76" i="2"/>
  <c r="G76" i="2" s="1"/>
  <c r="F77" i="2"/>
  <c r="G77" i="2" s="1"/>
  <c r="F78" i="2"/>
  <c r="G78" i="2" s="1"/>
  <c r="F79" i="2"/>
  <c r="G79" i="2" s="1"/>
  <c r="F80" i="2"/>
  <c r="G80" i="2" s="1"/>
  <c r="F81" i="2"/>
  <c r="G81" i="2" s="1"/>
  <c r="F82" i="2"/>
  <c r="G82" i="2" s="1"/>
  <c r="F83" i="2"/>
  <c r="G83" i="2" s="1"/>
  <c r="F84" i="2"/>
  <c r="G84" i="2" s="1"/>
  <c r="F85" i="2"/>
  <c r="G85" i="2" s="1"/>
  <c r="F86" i="2"/>
  <c r="G86" i="2" s="1"/>
  <c r="F87" i="2"/>
  <c r="G87" i="2" s="1"/>
  <c r="F88" i="2"/>
  <c r="G88" i="2" s="1"/>
  <c r="F89" i="2"/>
  <c r="G89" i="2" s="1"/>
  <c r="F90" i="2"/>
  <c r="G90" i="2" s="1"/>
  <c r="F91" i="2"/>
  <c r="G91" i="2" s="1"/>
  <c r="F92" i="2"/>
  <c r="G92" i="2" s="1"/>
  <c r="F93" i="2"/>
  <c r="G93" i="2" s="1"/>
  <c r="F94" i="2"/>
  <c r="G94" i="2" s="1"/>
  <c r="F95" i="2"/>
  <c r="G95" i="2" s="1"/>
  <c r="F96" i="2"/>
  <c r="G96" i="2" s="1"/>
  <c r="F97" i="2"/>
  <c r="G97" i="2" s="1"/>
  <c r="F98" i="2"/>
  <c r="G98" i="2" s="1"/>
  <c r="F99" i="2"/>
  <c r="G99" i="2" s="1"/>
  <c r="F100" i="2"/>
  <c r="G100" i="2" s="1"/>
  <c r="F101" i="2"/>
  <c r="G101" i="2" s="1"/>
  <c r="F102" i="2"/>
  <c r="G102" i="2" s="1"/>
  <c r="F103" i="2"/>
  <c r="G103" i="2" s="1"/>
  <c r="F104" i="2"/>
  <c r="G104" i="2" s="1"/>
  <c r="F105" i="2"/>
  <c r="G105" i="2" s="1"/>
  <c r="F106" i="2"/>
  <c r="G106" i="2" s="1"/>
  <c r="F107" i="2"/>
  <c r="G107" i="2" s="1"/>
  <c r="F108" i="2"/>
  <c r="G108" i="2" s="1"/>
  <c r="F109" i="2"/>
  <c r="G109" i="2" s="1"/>
  <c r="F110" i="2"/>
  <c r="G110" i="2" s="1"/>
  <c r="F111" i="2"/>
  <c r="G111" i="2" s="1"/>
  <c r="F112" i="2"/>
  <c r="G112" i="2" s="1"/>
  <c r="F113" i="2"/>
  <c r="G113" i="2" s="1"/>
  <c r="F114" i="2"/>
  <c r="G114" i="2" s="1"/>
  <c r="F115" i="2"/>
  <c r="G115" i="2" s="1"/>
  <c r="F116" i="2"/>
  <c r="G116" i="2" s="1"/>
  <c r="F117" i="2"/>
  <c r="G117" i="2" s="1"/>
  <c r="F118" i="2"/>
  <c r="G118" i="2" s="1"/>
  <c r="F119" i="2"/>
  <c r="G119" i="2" s="1"/>
  <c r="F120" i="2"/>
  <c r="G120" i="2" s="1"/>
  <c r="F121" i="2"/>
  <c r="G121" i="2" s="1"/>
  <c r="F122" i="2"/>
  <c r="G122" i="2" s="1"/>
  <c r="F123" i="2"/>
  <c r="G123" i="2" s="1"/>
  <c r="F124" i="2"/>
  <c r="G124" i="2" s="1"/>
  <c r="F125" i="2"/>
  <c r="G125" i="2" s="1"/>
  <c r="F126" i="2"/>
  <c r="G126" i="2" s="1"/>
  <c r="F127" i="2"/>
  <c r="G127" i="2" s="1"/>
  <c r="F128" i="2"/>
  <c r="G128" i="2" s="1"/>
  <c r="F129" i="2"/>
  <c r="G129" i="2" s="1"/>
  <c r="F130" i="2"/>
  <c r="G130" i="2" s="1"/>
  <c r="F131" i="2"/>
  <c r="G131" i="2" s="1"/>
  <c r="F132" i="2"/>
  <c r="G132" i="2" s="1"/>
  <c r="F133" i="2"/>
  <c r="G133" i="2" s="1"/>
  <c r="F134" i="2"/>
  <c r="G134" i="2" s="1"/>
  <c r="F135" i="2"/>
  <c r="G135" i="2" s="1"/>
  <c r="F136" i="2"/>
  <c r="G136" i="2" s="1"/>
  <c r="F137" i="2"/>
  <c r="G137" i="2" s="1"/>
  <c r="F138" i="2"/>
  <c r="G138" i="2" s="1"/>
  <c r="F139" i="2"/>
  <c r="G139" i="2" s="1"/>
  <c r="F140" i="2"/>
  <c r="G140" i="2" s="1"/>
  <c r="F141" i="2"/>
  <c r="G141" i="2" s="1"/>
  <c r="F142" i="2"/>
  <c r="G142" i="2" s="1"/>
  <c r="F143" i="2"/>
  <c r="G143" i="2" s="1"/>
  <c r="F144" i="2"/>
  <c r="G144" i="2" s="1"/>
  <c r="F145" i="2"/>
  <c r="G145" i="2" s="1"/>
  <c r="F146" i="2"/>
  <c r="G146" i="2" s="1"/>
  <c r="F147" i="2"/>
  <c r="G147" i="2" s="1"/>
  <c r="F148" i="2"/>
  <c r="G148" i="2" s="1"/>
  <c r="F149" i="2"/>
  <c r="G149" i="2" s="1"/>
  <c r="F150" i="2"/>
  <c r="G150" i="2" s="1"/>
  <c r="F151" i="2"/>
  <c r="G151" i="2" s="1"/>
  <c r="F152" i="2"/>
  <c r="G152" i="2" s="1"/>
  <c r="F153" i="2"/>
  <c r="G153" i="2" s="1"/>
  <c r="F154" i="2"/>
  <c r="G154" i="2" s="1"/>
  <c r="F155" i="2"/>
  <c r="G155" i="2" s="1"/>
  <c r="F156" i="2"/>
  <c r="G156" i="2" s="1"/>
  <c r="F157" i="2"/>
  <c r="G157" i="2" s="1"/>
  <c r="F158" i="2"/>
  <c r="G158" i="2" s="1"/>
  <c r="F159" i="2"/>
  <c r="G159" i="2" s="1"/>
  <c r="F160" i="2"/>
  <c r="G160" i="2" s="1"/>
  <c r="F161" i="2"/>
  <c r="G161" i="2" s="1"/>
  <c r="F162" i="2"/>
  <c r="G162" i="2" s="1"/>
  <c r="F163" i="2"/>
  <c r="G163" i="2" s="1"/>
  <c r="F164" i="2"/>
  <c r="G164" i="2" s="1"/>
  <c r="F165" i="2"/>
  <c r="G165" i="2" s="1"/>
  <c r="F166" i="2"/>
  <c r="G166" i="2" s="1"/>
  <c r="F167" i="2"/>
  <c r="G167" i="2" s="1"/>
  <c r="F168" i="2"/>
  <c r="G168" i="2" s="1"/>
  <c r="F169" i="2"/>
  <c r="G169" i="2" s="1"/>
  <c r="F170" i="2"/>
  <c r="G170" i="2" s="1"/>
  <c r="F171" i="2"/>
  <c r="G171" i="2" s="1"/>
  <c r="F172" i="2"/>
  <c r="G172" i="2" s="1"/>
  <c r="F173" i="2"/>
  <c r="G173" i="2" s="1"/>
  <c r="F174" i="2"/>
  <c r="G174" i="2" s="1"/>
  <c r="F175" i="2"/>
  <c r="G175" i="2" s="1"/>
  <c r="F176" i="2"/>
  <c r="G176" i="2" s="1"/>
  <c r="F177" i="2"/>
  <c r="G177" i="2" s="1"/>
  <c r="F178" i="2"/>
  <c r="G178" i="2" s="1"/>
  <c r="F179" i="2"/>
  <c r="G179" i="2" s="1"/>
  <c r="F180" i="2"/>
  <c r="G180" i="2" s="1"/>
  <c r="F181" i="2"/>
  <c r="G181" i="2" s="1"/>
  <c r="F182" i="2"/>
  <c r="G182" i="2" s="1"/>
  <c r="F183" i="2"/>
  <c r="G183" i="2" s="1"/>
  <c r="F184" i="2"/>
  <c r="G184" i="2" s="1"/>
  <c r="F185" i="2"/>
  <c r="G185" i="2" s="1"/>
  <c r="F186" i="2"/>
  <c r="G186" i="2" s="1"/>
  <c r="F187" i="2"/>
  <c r="G187" i="2" s="1"/>
  <c r="F188" i="2"/>
  <c r="G188" i="2" s="1"/>
  <c r="F189" i="2"/>
  <c r="G189" i="2" s="1"/>
  <c r="F190" i="2"/>
  <c r="G190" i="2" s="1"/>
  <c r="F191" i="2"/>
  <c r="G191" i="2" s="1"/>
  <c r="F192" i="2"/>
  <c r="G192" i="2" s="1"/>
  <c r="F193" i="2"/>
  <c r="G193" i="2" s="1"/>
  <c r="F194" i="2"/>
  <c r="G194" i="2" s="1"/>
  <c r="F195" i="2"/>
  <c r="G195" i="2" s="1"/>
  <c r="F196" i="2"/>
  <c r="G196" i="2" s="1"/>
  <c r="F197" i="2"/>
  <c r="G197" i="2" s="1"/>
  <c r="F198" i="2"/>
  <c r="G198" i="2" s="1"/>
  <c r="F199" i="2"/>
  <c r="G199" i="2" s="1"/>
  <c r="F200" i="2"/>
  <c r="G200" i="2" s="1"/>
  <c r="F201" i="2"/>
  <c r="G201" i="2" s="1"/>
  <c r="F202" i="2"/>
  <c r="G202" i="2" s="1"/>
  <c r="F203" i="2"/>
  <c r="G203" i="2" s="1"/>
  <c r="F204" i="2"/>
  <c r="G204" i="2" s="1"/>
  <c r="F205" i="2"/>
  <c r="G205" i="2" s="1"/>
  <c r="F206" i="2"/>
  <c r="G206" i="2" s="1"/>
  <c r="F207" i="2"/>
  <c r="G207" i="2" s="1"/>
  <c r="F208" i="2"/>
  <c r="G208" i="2" s="1"/>
  <c r="F209" i="2"/>
  <c r="G209" i="2" s="1"/>
  <c r="F210" i="2"/>
  <c r="G210" i="2" s="1"/>
  <c r="F211" i="2"/>
  <c r="G211" i="2" s="1"/>
  <c r="F212" i="2"/>
  <c r="G212" i="2" s="1"/>
  <c r="F213" i="2"/>
  <c r="G213" i="2" s="1"/>
  <c r="F214" i="2"/>
  <c r="G214" i="2" s="1"/>
  <c r="F215" i="2"/>
  <c r="G215" i="2" s="1"/>
  <c r="F216" i="2"/>
  <c r="G216" i="2" s="1"/>
  <c r="F217" i="2"/>
  <c r="G217" i="2" s="1"/>
  <c r="F218" i="2"/>
  <c r="G218" i="2" s="1"/>
  <c r="F219" i="2"/>
  <c r="G219" i="2" s="1"/>
  <c r="F220" i="2"/>
  <c r="G220" i="2" s="1"/>
  <c r="F221" i="2"/>
  <c r="G221" i="2" s="1"/>
  <c r="F222" i="2"/>
  <c r="G222" i="2" s="1"/>
  <c r="F223" i="2"/>
  <c r="G223" i="2" s="1"/>
  <c r="F224" i="2"/>
  <c r="G224" i="2" s="1"/>
  <c r="F225" i="2"/>
  <c r="G225" i="2" s="1"/>
  <c r="F226" i="2"/>
  <c r="G226" i="2" s="1"/>
  <c r="F227" i="2"/>
  <c r="G227" i="2" s="1"/>
  <c r="F228" i="2"/>
  <c r="G228" i="2" s="1"/>
  <c r="F229" i="2"/>
  <c r="G229" i="2" s="1"/>
  <c r="F230" i="2"/>
  <c r="G230" i="2" s="1"/>
  <c r="F231" i="2"/>
  <c r="G231" i="2" s="1"/>
  <c r="F232" i="2"/>
  <c r="G232" i="2" s="1"/>
  <c r="F233" i="2"/>
  <c r="G233" i="2" s="1"/>
  <c r="F234" i="2"/>
  <c r="G234" i="2" s="1"/>
  <c r="F235" i="2"/>
  <c r="G235" i="2" s="1"/>
  <c r="F236" i="2"/>
  <c r="G236" i="2" s="1"/>
  <c r="F237" i="2"/>
  <c r="G237" i="2" s="1"/>
  <c r="F238" i="2"/>
  <c r="G238" i="2" s="1"/>
  <c r="F239" i="2"/>
  <c r="G239" i="2" s="1"/>
  <c r="F240" i="2"/>
  <c r="G240" i="2" s="1"/>
  <c r="F241" i="2"/>
  <c r="G241" i="2" s="1"/>
  <c r="F242" i="2"/>
  <c r="G242" i="2" s="1"/>
  <c r="F243" i="2"/>
  <c r="G243" i="2" s="1"/>
  <c r="F244" i="2"/>
  <c r="G244" i="2" s="1"/>
  <c r="F245" i="2"/>
  <c r="G245" i="2" s="1"/>
  <c r="F246" i="2"/>
  <c r="G246" i="2" s="1"/>
  <c r="F247" i="2"/>
  <c r="G247" i="2" s="1"/>
  <c r="F248" i="2"/>
  <c r="G248" i="2" s="1"/>
  <c r="F249" i="2"/>
  <c r="G249" i="2" s="1"/>
  <c r="F250" i="2"/>
  <c r="G250" i="2" s="1"/>
  <c r="F251" i="2"/>
  <c r="G251" i="2" s="1"/>
  <c r="F252" i="2"/>
  <c r="G252" i="2" s="1"/>
  <c r="F253" i="2"/>
  <c r="G253" i="2" s="1"/>
  <c r="F254" i="2"/>
  <c r="G254" i="2" s="1"/>
  <c r="F255" i="2"/>
  <c r="G255" i="2" s="1"/>
  <c r="F256" i="2"/>
  <c r="G256" i="2" s="1"/>
  <c r="F257" i="2"/>
  <c r="G257" i="2" s="1"/>
  <c r="H9" i="2"/>
  <c r="I9" i="2"/>
  <c r="J9" i="2"/>
  <c r="K9" i="2"/>
  <c r="H10" i="2"/>
  <c r="I10" i="2"/>
  <c r="J10" i="2"/>
  <c r="K10" i="2"/>
  <c r="H11" i="2"/>
  <c r="I11" i="2"/>
  <c r="J11" i="2"/>
  <c r="K11" i="2"/>
  <c r="H12" i="2"/>
  <c r="I12" i="2"/>
  <c r="J12" i="2"/>
  <c r="K12" i="2"/>
  <c r="H13" i="2"/>
  <c r="I13" i="2"/>
  <c r="J13" i="2"/>
  <c r="K13" i="2"/>
  <c r="H14" i="2"/>
  <c r="I14" i="2"/>
  <c r="J14" i="2"/>
  <c r="K14" i="2"/>
  <c r="H15" i="2"/>
  <c r="I15" i="2"/>
  <c r="J15" i="2"/>
  <c r="K15" i="2"/>
  <c r="H16" i="2"/>
  <c r="I16" i="2"/>
  <c r="J16" i="2"/>
  <c r="K16" i="2"/>
  <c r="H17" i="2"/>
  <c r="I17" i="2"/>
  <c r="J17" i="2"/>
  <c r="K17" i="2"/>
  <c r="H18" i="2"/>
  <c r="I18" i="2"/>
  <c r="J18" i="2"/>
  <c r="K18" i="2"/>
  <c r="H19" i="2"/>
  <c r="I19" i="2"/>
  <c r="J19" i="2"/>
  <c r="K19" i="2"/>
  <c r="H20" i="2"/>
  <c r="I20" i="2"/>
  <c r="J20" i="2"/>
  <c r="K20" i="2"/>
  <c r="H21" i="2"/>
  <c r="I21" i="2"/>
  <c r="J21" i="2"/>
  <c r="K21" i="2"/>
  <c r="H22" i="2"/>
  <c r="I22" i="2"/>
  <c r="J22" i="2"/>
  <c r="K22" i="2"/>
  <c r="H23" i="2"/>
  <c r="I23" i="2"/>
  <c r="J23" i="2"/>
  <c r="K23" i="2"/>
  <c r="H24" i="2"/>
  <c r="I24" i="2"/>
  <c r="J24" i="2"/>
  <c r="K24" i="2"/>
  <c r="H25" i="2"/>
  <c r="I25" i="2"/>
  <c r="J25" i="2"/>
  <c r="K25" i="2"/>
  <c r="H26" i="2"/>
  <c r="I26" i="2"/>
  <c r="J26" i="2"/>
  <c r="K26" i="2"/>
  <c r="H27" i="2"/>
  <c r="I27" i="2"/>
  <c r="J27" i="2"/>
  <c r="K27" i="2"/>
  <c r="H28" i="2"/>
  <c r="I28" i="2"/>
  <c r="J28" i="2"/>
  <c r="K28" i="2"/>
  <c r="H29" i="2"/>
  <c r="I29" i="2"/>
  <c r="J29" i="2"/>
  <c r="K29" i="2"/>
  <c r="H30" i="2"/>
  <c r="I30" i="2"/>
  <c r="J30" i="2"/>
  <c r="K30" i="2"/>
  <c r="H31" i="2"/>
  <c r="I31" i="2"/>
  <c r="J31" i="2"/>
  <c r="K31" i="2"/>
  <c r="H32" i="2"/>
  <c r="I32" i="2"/>
  <c r="J32" i="2"/>
  <c r="K32" i="2"/>
  <c r="H33" i="2"/>
  <c r="I33" i="2"/>
  <c r="J33" i="2"/>
  <c r="K33" i="2"/>
  <c r="H34" i="2"/>
  <c r="I34" i="2"/>
  <c r="J34" i="2"/>
  <c r="K34" i="2"/>
  <c r="H35" i="2"/>
  <c r="I35" i="2"/>
  <c r="J35" i="2"/>
  <c r="K35" i="2"/>
  <c r="H36" i="2"/>
  <c r="I36" i="2"/>
  <c r="J36" i="2"/>
  <c r="K36" i="2"/>
  <c r="H37" i="2"/>
  <c r="I37" i="2"/>
  <c r="J37" i="2"/>
  <c r="K37" i="2"/>
  <c r="H38" i="2"/>
  <c r="I38" i="2"/>
  <c r="J38" i="2"/>
  <c r="K38" i="2"/>
  <c r="H39" i="2"/>
  <c r="I39" i="2"/>
  <c r="J39" i="2"/>
  <c r="K39" i="2"/>
  <c r="H40" i="2"/>
  <c r="I40" i="2"/>
  <c r="J40" i="2"/>
  <c r="K40" i="2"/>
  <c r="H41" i="2"/>
  <c r="I41" i="2"/>
  <c r="J41" i="2"/>
  <c r="K41" i="2"/>
  <c r="H42" i="2"/>
  <c r="I42" i="2"/>
  <c r="J42" i="2"/>
  <c r="K42" i="2"/>
  <c r="H43" i="2"/>
  <c r="I43" i="2"/>
  <c r="J43" i="2"/>
  <c r="K43" i="2"/>
  <c r="H44" i="2"/>
  <c r="I44" i="2"/>
  <c r="J44" i="2"/>
  <c r="K44" i="2"/>
  <c r="H45" i="2"/>
  <c r="I45" i="2"/>
  <c r="J45" i="2"/>
  <c r="K45" i="2"/>
  <c r="H46" i="2"/>
  <c r="I46" i="2"/>
  <c r="J46" i="2"/>
  <c r="K46" i="2"/>
  <c r="H47" i="2"/>
  <c r="I47" i="2"/>
  <c r="J47" i="2"/>
  <c r="K47" i="2"/>
  <c r="H48" i="2"/>
  <c r="I48" i="2"/>
  <c r="J48" i="2"/>
  <c r="K48" i="2"/>
  <c r="H49" i="2"/>
  <c r="I49" i="2"/>
  <c r="J49" i="2"/>
  <c r="K49" i="2"/>
  <c r="H50" i="2"/>
  <c r="I50" i="2"/>
  <c r="J50" i="2"/>
  <c r="K50" i="2"/>
  <c r="H51" i="2"/>
  <c r="I51" i="2"/>
  <c r="J51" i="2"/>
  <c r="K51" i="2"/>
  <c r="H52" i="2"/>
  <c r="I52" i="2"/>
  <c r="J52" i="2"/>
  <c r="K52" i="2"/>
  <c r="H53" i="2"/>
  <c r="I53" i="2"/>
  <c r="J53" i="2"/>
  <c r="K53" i="2"/>
  <c r="H54" i="2"/>
  <c r="I54" i="2"/>
  <c r="J54" i="2"/>
  <c r="K54" i="2"/>
  <c r="H55" i="2"/>
  <c r="I55" i="2"/>
  <c r="J55" i="2"/>
  <c r="K55" i="2"/>
  <c r="H56" i="2"/>
  <c r="I56" i="2"/>
  <c r="J56" i="2"/>
  <c r="K56" i="2"/>
  <c r="H57" i="2"/>
  <c r="I57" i="2"/>
  <c r="J57" i="2"/>
  <c r="K57" i="2"/>
  <c r="H58" i="2"/>
  <c r="I58" i="2"/>
  <c r="J58" i="2"/>
  <c r="K58" i="2"/>
  <c r="H59" i="2"/>
  <c r="I59" i="2"/>
  <c r="J59" i="2"/>
  <c r="K59" i="2"/>
  <c r="H60" i="2"/>
  <c r="I60" i="2"/>
  <c r="J60" i="2"/>
  <c r="K60" i="2"/>
  <c r="H61" i="2"/>
  <c r="I61" i="2"/>
  <c r="J61" i="2"/>
  <c r="K61" i="2"/>
  <c r="H62" i="2"/>
  <c r="I62" i="2"/>
  <c r="J62" i="2"/>
  <c r="K62" i="2"/>
  <c r="H63" i="2"/>
  <c r="I63" i="2"/>
  <c r="J63" i="2"/>
  <c r="K63" i="2"/>
  <c r="H64" i="2"/>
  <c r="I64" i="2"/>
  <c r="J64" i="2"/>
  <c r="K64" i="2"/>
  <c r="H65" i="2"/>
  <c r="I65" i="2"/>
  <c r="J65" i="2"/>
  <c r="K65" i="2"/>
  <c r="H66" i="2"/>
  <c r="I66" i="2"/>
  <c r="J66" i="2"/>
  <c r="K66" i="2"/>
  <c r="H67" i="2"/>
  <c r="I67" i="2"/>
  <c r="J67" i="2"/>
  <c r="K67" i="2"/>
  <c r="H68" i="2"/>
  <c r="I68" i="2"/>
  <c r="J68" i="2"/>
  <c r="K68" i="2"/>
  <c r="H69" i="2"/>
  <c r="I69" i="2"/>
  <c r="J69" i="2"/>
  <c r="K69" i="2"/>
  <c r="H70" i="2"/>
  <c r="I70" i="2"/>
  <c r="J70" i="2"/>
  <c r="K70" i="2"/>
  <c r="H71" i="2"/>
  <c r="I71" i="2"/>
  <c r="J71" i="2"/>
  <c r="K71" i="2"/>
  <c r="H72" i="2"/>
  <c r="I72" i="2"/>
  <c r="J72" i="2"/>
  <c r="K72" i="2"/>
  <c r="H73" i="2"/>
  <c r="I73" i="2"/>
  <c r="J73" i="2"/>
  <c r="K73" i="2"/>
  <c r="H74" i="2"/>
  <c r="I74" i="2"/>
  <c r="J74" i="2"/>
  <c r="K74" i="2"/>
  <c r="H75" i="2"/>
  <c r="I75" i="2"/>
  <c r="J75" i="2"/>
  <c r="K75" i="2"/>
  <c r="H76" i="2"/>
  <c r="I76" i="2"/>
  <c r="J76" i="2"/>
  <c r="K76" i="2"/>
  <c r="H77" i="2"/>
  <c r="I77" i="2"/>
  <c r="J77" i="2"/>
  <c r="K77" i="2"/>
  <c r="H78" i="2"/>
  <c r="I78" i="2"/>
  <c r="J78" i="2"/>
  <c r="K78" i="2"/>
  <c r="H79" i="2"/>
  <c r="I79" i="2"/>
  <c r="J79" i="2"/>
  <c r="K79" i="2"/>
  <c r="H80" i="2"/>
  <c r="I80" i="2"/>
  <c r="J80" i="2"/>
  <c r="K80" i="2"/>
  <c r="H81" i="2"/>
  <c r="I81" i="2"/>
  <c r="J81" i="2"/>
  <c r="K81" i="2"/>
  <c r="H82" i="2"/>
  <c r="I82" i="2"/>
  <c r="J82" i="2"/>
  <c r="K82" i="2"/>
  <c r="H83" i="2"/>
  <c r="I83" i="2"/>
  <c r="J83" i="2"/>
  <c r="K83" i="2"/>
  <c r="H84" i="2"/>
  <c r="I84" i="2"/>
  <c r="J84" i="2"/>
  <c r="K84" i="2"/>
  <c r="H85" i="2"/>
  <c r="I85" i="2"/>
  <c r="J85" i="2"/>
  <c r="K85" i="2"/>
  <c r="H86" i="2"/>
  <c r="I86" i="2"/>
  <c r="J86" i="2"/>
  <c r="K86" i="2"/>
  <c r="H87" i="2"/>
  <c r="I87" i="2"/>
  <c r="J87" i="2"/>
  <c r="K87" i="2"/>
  <c r="H88" i="2"/>
  <c r="I88" i="2"/>
  <c r="J88" i="2"/>
  <c r="K88" i="2"/>
  <c r="H89" i="2"/>
  <c r="I89" i="2"/>
  <c r="J89" i="2"/>
  <c r="K89" i="2"/>
  <c r="H90" i="2"/>
  <c r="I90" i="2"/>
  <c r="J90" i="2"/>
  <c r="K90" i="2"/>
  <c r="H91" i="2"/>
  <c r="I91" i="2"/>
  <c r="J91" i="2"/>
  <c r="K91" i="2"/>
  <c r="H92" i="2"/>
  <c r="I92" i="2"/>
  <c r="J92" i="2"/>
  <c r="K92" i="2"/>
  <c r="H93" i="2"/>
  <c r="I93" i="2"/>
  <c r="J93" i="2"/>
  <c r="K93" i="2"/>
  <c r="H94" i="2"/>
  <c r="I94" i="2"/>
  <c r="J94" i="2"/>
  <c r="K94" i="2"/>
  <c r="H95" i="2"/>
  <c r="I95" i="2"/>
  <c r="J95" i="2"/>
  <c r="K95" i="2"/>
  <c r="H96" i="2"/>
  <c r="I96" i="2"/>
  <c r="J96" i="2"/>
  <c r="K96" i="2"/>
  <c r="H97" i="2"/>
  <c r="I97" i="2"/>
  <c r="J97" i="2"/>
  <c r="K97" i="2"/>
  <c r="H98" i="2"/>
  <c r="I98" i="2"/>
  <c r="J98" i="2"/>
  <c r="K98" i="2"/>
  <c r="H99" i="2"/>
  <c r="I99" i="2"/>
  <c r="J99" i="2"/>
  <c r="K99" i="2"/>
  <c r="H100" i="2"/>
  <c r="I100" i="2"/>
  <c r="J100" i="2"/>
  <c r="K100" i="2"/>
  <c r="H101" i="2"/>
  <c r="I101" i="2"/>
  <c r="J101" i="2"/>
  <c r="K101" i="2"/>
  <c r="H102" i="2"/>
  <c r="I102" i="2"/>
  <c r="J102" i="2"/>
  <c r="K102" i="2"/>
  <c r="H103" i="2"/>
  <c r="I103" i="2"/>
  <c r="J103" i="2"/>
  <c r="K103" i="2"/>
  <c r="H104" i="2"/>
  <c r="I104" i="2"/>
  <c r="J104" i="2"/>
  <c r="K104" i="2"/>
  <c r="H105" i="2"/>
  <c r="I105" i="2"/>
  <c r="J105" i="2"/>
  <c r="K105" i="2"/>
  <c r="H106" i="2"/>
  <c r="I106" i="2"/>
  <c r="J106" i="2"/>
  <c r="K106" i="2"/>
  <c r="H107" i="2"/>
  <c r="I107" i="2"/>
  <c r="J107" i="2"/>
  <c r="K107" i="2"/>
  <c r="H108" i="2"/>
  <c r="I108" i="2"/>
  <c r="J108" i="2"/>
  <c r="K108" i="2"/>
  <c r="H109" i="2"/>
  <c r="I109" i="2"/>
  <c r="J109" i="2"/>
  <c r="K109" i="2"/>
  <c r="H110" i="2"/>
  <c r="I110" i="2"/>
  <c r="J110" i="2"/>
  <c r="K110" i="2"/>
  <c r="H111" i="2"/>
  <c r="I111" i="2"/>
  <c r="J111" i="2"/>
  <c r="K111" i="2"/>
  <c r="H112" i="2"/>
  <c r="I112" i="2"/>
  <c r="J112" i="2"/>
  <c r="K112" i="2"/>
  <c r="H113" i="2"/>
  <c r="I113" i="2"/>
  <c r="J113" i="2"/>
  <c r="K113" i="2"/>
  <c r="H114" i="2"/>
  <c r="I114" i="2"/>
  <c r="J114" i="2"/>
  <c r="K114" i="2"/>
  <c r="H115" i="2"/>
  <c r="I115" i="2"/>
  <c r="J115" i="2"/>
  <c r="K115" i="2"/>
  <c r="H116" i="2"/>
  <c r="I116" i="2"/>
  <c r="J116" i="2"/>
  <c r="K116" i="2"/>
  <c r="H117" i="2"/>
  <c r="I117" i="2"/>
  <c r="J117" i="2"/>
  <c r="K117" i="2"/>
  <c r="H118" i="2"/>
  <c r="I118" i="2"/>
  <c r="J118" i="2"/>
  <c r="K118" i="2"/>
  <c r="H119" i="2"/>
  <c r="I119" i="2"/>
  <c r="J119" i="2"/>
  <c r="K119" i="2"/>
  <c r="H120" i="2"/>
  <c r="I120" i="2"/>
  <c r="J120" i="2"/>
  <c r="K120" i="2"/>
  <c r="H121" i="2"/>
  <c r="I121" i="2"/>
  <c r="J121" i="2"/>
  <c r="K121" i="2"/>
  <c r="H122" i="2"/>
  <c r="I122" i="2"/>
  <c r="J122" i="2"/>
  <c r="K122" i="2"/>
  <c r="H123" i="2"/>
  <c r="I123" i="2"/>
  <c r="J123" i="2"/>
  <c r="K123" i="2"/>
  <c r="H124" i="2"/>
  <c r="I124" i="2"/>
  <c r="J124" i="2"/>
  <c r="K124" i="2"/>
  <c r="H125" i="2"/>
  <c r="I125" i="2"/>
  <c r="J125" i="2"/>
  <c r="K125" i="2"/>
  <c r="H126" i="2"/>
  <c r="I126" i="2"/>
  <c r="J126" i="2"/>
  <c r="K126" i="2"/>
  <c r="H127" i="2"/>
  <c r="I127" i="2"/>
  <c r="J127" i="2"/>
  <c r="K127" i="2"/>
  <c r="H128" i="2"/>
  <c r="I128" i="2"/>
  <c r="J128" i="2"/>
  <c r="K128" i="2"/>
  <c r="H129" i="2"/>
  <c r="I129" i="2"/>
  <c r="J129" i="2"/>
  <c r="K129" i="2"/>
  <c r="H130" i="2"/>
  <c r="I130" i="2"/>
  <c r="J130" i="2"/>
  <c r="K130" i="2"/>
  <c r="H131" i="2"/>
  <c r="I131" i="2"/>
  <c r="J131" i="2"/>
  <c r="K131" i="2"/>
  <c r="H132" i="2"/>
  <c r="I132" i="2"/>
  <c r="J132" i="2"/>
  <c r="K132" i="2"/>
  <c r="H133" i="2"/>
  <c r="I133" i="2"/>
  <c r="J133" i="2"/>
  <c r="K133" i="2"/>
  <c r="H134" i="2"/>
  <c r="I134" i="2"/>
  <c r="J134" i="2"/>
  <c r="K134" i="2"/>
  <c r="H135" i="2"/>
  <c r="I135" i="2"/>
  <c r="J135" i="2"/>
  <c r="K135" i="2"/>
  <c r="H136" i="2"/>
  <c r="I136" i="2"/>
  <c r="J136" i="2"/>
  <c r="K136" i="2"/>
  <c r="H137" i="2"/>
  <c r="I137" i="2"/>
  <c r="J137" i="2"/>
  <c r="K137" i="2"/>
  <c r="H138" i="2"/>
  <c r="I138" i="2"/>
  <c r="J138" i="2"/>
  <c r="K138" i="2"/>
  <c r="H139" i="2"/>
  <c r="I139" i="2"/>
  <c r="J139" i="2"/>
  <c r="K139" i="2"/>
  <c r="H140" i="2"/>
  <c r="I140" i="2"/>
  <c r="J140" i="2"/>
  <c r="K140" i="2"/>
  <c r="H141" i="2"/>
  <c r="I141" i="2"/>
  <c r="J141" i="2"/>
  <c r="K141" i="2"/>
  <c r="H142" i="2"/>
  <c r="I142" i="2"/>
  <c r="J142" i="2"/>
  <c r="K142" i="2"/>
  <c r="H143" i="2"/>
  <c r="I143" i="2"/>
  <c r="J143" i="2"/>
  <c r="K143" i="2"/>
  <c r="H144" i="2"/>
  <c r="I144" i="2"/>
  <c r="J144" i="2"/>
  <c r="K144" i="2"/>
  <c r="H145" i="2"/>
  <c r="I145" i="2"/>
  <c r="J145" i="2"/>
  <c r="K145" i="2"/>
  <c r="H146" i="2"/>
  <c r="I146" i="2"/>
  <c r="J146" i="2"/>
  <c r="K146" i="2"/>
  <c r="H147" i="2"/>
  <c r="I147" i="2"/>
  <c r="J147" i="2"/>
  <c r="K147" i="2"/>
  <c r="H148" i="2"/>
  <c r="I148" i="2"/>
  <c r="J148" i="2"/>
  <c r="K148" i="2"/>
  <c r="H149" i="2"/>
  <c r="I149" i="2"/>
  <c r="J149" i="2"/>
  <c r="K149" i="2"/>
  <c r="H150" i="2"/>
  <c r="I150" i="2"/>
  <c r="J150" i="2"/>
  <c r="K150" i="2"/>
  <c r="H151" i="2"/>
  <c r="I151" i="2"/>
  <c r="J151" i="2"/>
  <c r="K151" i="2"/>
  <c r="H152" i="2"/>
  <c r="I152" i="2"/>
  <c r="J152" i="2"/>
  <c r="K152" i="2"/>
  <c r="H153" i="2"/>
  <c r="I153" i="2"/>
  <c r="J153" i="2"/>
  <c r="K153" i="2"/>
  <c r="H154" i="2"/>
  <c r="I154" i="2"/>
  <c r="J154" i="2"/>
  <c r="K154" i="2"/>
  <c r="H155" i="2"/>
  <c r="I155" i="2"/>
  <c r="J155" i="2"/>
  <c r="K155" i="2"/>
  <c r="H156" i="2"/>
  <c r="I156" i="2"/>
  <c r="J156" i="2"/>
  <c r="K156" i="2"/>
  <c r="H157" i="2"/>
  <c r="I157" i="2"/>
  <c r="J157" i="2"/>
  <c r="K157" i="2"/>
  <c r="H158" i="2"/>
  <c r="I158" i="2"/>
  <c r="J158" i="2"/>
  <c r="K158" i="2"/>
  <c r="H159" i="2"/>
  <c r="I159" i="2"/>
  <c r="J159" i="2"/>
  <c r="K159" i="2"/>
  <c r="H160" i="2"/>
  <c r="I160" i="2"/>
  <c r="J160" i="2"/>
  <c r="K160" i="2"/>
  <c r="H161" i="2"/>
  <c r="I161" i="2"/>
  <c r="J161" i="2"/>
  <c r="K161" i="2"/>
  <c r="H162" i="2"/>
  <c r="I162" i="2"/>
  <c r="J162" i="2"/>
  <c r="K162" i="2"/>
  <c r="H163" i="2"/>
  <c r="I163" i="2"/>
  <c r="J163" i="2"/>
  <c r="K163" i="2"/>
  <c r="H164" i="2"/>
  <c r="I164" i="2"/>
  <c r="J164" i="2"/>
  <c r="K164" i="2"/>
  <c r="H165" i="2"/>
  <c r="I165" i="2"/>
  <c r="J165" i="2"/>
  <c r="K165" i="2"/>
  <c r="H166" i="2"/>
  <c r="I166" i="2"/>
  <c r="J166" i="2"/>
  <c r="K166" i="2"/>
  <c r="H167" i="2"/>
  <c r="I167" i="2"/>
  <c r="J167" i="2"/>
  <c r="K167" i="2"/>
  <c r="H168" i="2"/>
  <c r="I168" i="2"/>
  <c r="J168" i="2"/>
  <c r="K168" i="2"/>
  <c r="H169" i="2"/>
  <c r="I169" i="2"/>
  <c r="J169" i="2"/>
  <c r="K169" i="2"/>
  <c r="H170" i="2"/>
  <c r="I170" i="2"/>
  <c r="J170" i="2"/>
  <c r="K170" i="2"/>
  <c r="H171" i="2"/>
  <c r="I171" i="2"/>
  <c r="J171" i="2"/>
  <c r="K171" i="2"/>
  <c r="H172" i="2"/>
  <c r="I172" i="2"/>
  <c r="J172" i="2"/>
  <c r="K172" i="2"/>
  <c r="H173" i="2"/>
  <c r="I173" i="2"/>
  <c r="J173" i="2"/>
  <c r="K173" i="2"/>
  <c r="H174" i="2"/>
  <c r="I174" i="2"/>
  <c r="J174" i="2"/>
  <c r="K174" i="2"/>
  <c r="H175" i="2"/>
  <c r="I175" i="2"/>
  <c r="J175" i="2"/>
  <c r="K175" i="2"/>
  <c r="H176" i="2"/>
  <c r="I176" i="2"/>
  <c r="J176" i="2"/>
  <c r="K176" i="2"/>
  <c r="H177" i="2"/>
  <c r="I177" i="2"/>
  <c r="J177" i="2"/>
  <c r="K177" i="2"/>
  <c r="H178" i="2"/>
  <c r="I178" i="2"/>
  <c r="J178" i="2"/>
  <c r="K178" i="2"/>
  <c r="H179" i="2"/>
  <c r="I179" i="2"/>
  <c r="J179" i="2"/>
  <c r="K179" i="2"/>
  <c r="H180" i="2"/>
  <c r="I180" i="2"/>
  <c r="J180" i="2"/>
  <c r="K180" i="2"/>
  <c r="H181" i="2"/>
  <c r="I181" i="2"/>
  <c r="J181" i="2"/>
  <c r="K181" i="2"/>
  <c r="H182" i="2"/>
  <c r="I182" i="2"/>
  <c r="J182" i="2"/>
  <c r="K182" i="2"/>
  <c r="H183" i="2"/>
  <c r="I183" i="2"/>
  <c r="J183" i="2"/>
  <c r="K183" i="2"/>
  <c r="H184" i="2"/>
  <c r="I184" i="2"/>
  <c r="J184" i="2"/>
  <c r="K184" i="2"/>
  <c r="H185" i="2"/>
  <c r="I185" i="2"/>
  <c r="J185" i="2"/>
  <c r="K185" i="2"/>
  <c r="H186" i="2"/>
  <c r="I186" i="2"/>
  <c r="J186" i="2"/>
  <c r="K186" i="2"/>
  <c r="H187" i="2"/>
  <c r="I187" i="2"/>
  <c r="J187" i="2"/>
  <c r="K187" i="2"/>
  <c r="H188" i="2"/>
  <c r="I188" i="2"/>
  <c r="J188" i="2"/>
  <c r="K188" i="2"/>
  <c r="H189" i="2"/>
  <c r="I189" i="2"/>
  <c r="J189" i="2"/>
  <c r="K189" i="2"/>
  <c r="H190" i="2"/>
  <c r="I190" i="2"/>
  <c r="J190" i="2"/>
  <c r="K190" i="2"/>
  <c r="H191" i="2"/>
  <c r="I191" i="2"/>
  <c r="J191" i="2"/>
  <c r="K191" i="2"/>
  <c r="H192" i="2"/>
  <c r="I192" i="2"/>
  <c r="J192" i="2"/>
  <c r="K192" i="2"/>
  <c r="H193" i="2"/>
  <c r="I193" i="2"/>
  <c r="J193" i="2"/>
  <c r="K193" i="2"/>
  <c r="H194" i="2"/>
  <c r="I194" i="2"/>
  <c r="J194" i="2"/>
  <c r="K194" i="2"/>
  <c r="H195" i="2"/>
  <c r="I195" i="2"/>
  <c r="J195" i="2"/>
  <c r="K195" i="2"/>
  <c r="H196" i="2"/>
  <c r="I196" i="2"/>
  <c r="J196" i="2"/>
  <c r="K196" i="2"/>
  <c r="H197" i="2"/>
  <c r="I197" i="2"/>
  <c r="J197" i="2"/>
  <c r="K197" i="2"/>
  <c r="H198" i="2"/>
  <c r="I198" i="2"/>
  <c r="J198" i="2"/>
  <c r="K198" i="2"/>
  <c r="H199" i="2"/>
  <c r="I199" i="2"/>
  <c r="J199" i="2"/>
  <c r="K199" i="2"/>
  <c r="H200" i="2"/>
  <c r="I200" i="2"/>
  <c r="J200" i="2"/>
  <c r="K200" i="2"/>
  <c r="H201" i="2"/>
  <c r="I201" i="2"/>
  <c r="J201" i="2"/>
  <c r="K201" i="2"/>
  <c r="H202" i="2"/>
  <c r="I202" i="2"/>
  <c r="J202" i="2"/>
  <c r="K202" i="2"/>
  <c r="H203" i="2"/>
  <c r="I203" i="2"/>
  <c r="J203" i="2"/>
  <c r="K203" i="2"/>
  <c r="H204" i="2"/>
  <c r="I204" i="2"/>
  <c r="J204" i="2"/>
  <c r="K204" i="2"/>
  <c r="H205" i="2"/>
  <c r="I205" i="2"/>
  <c r="J205" i="2"/>
  <c r="K205" i="2"/>
  <c r="H206" i="2"/>
  <c r="I206" i="2"/>
  <c r="J206" i="2"/>
  <c r="K206" i="2"/>
  <c r="H207" i="2"/>
  <c r="I207" i="2"/>
  <c r="J207" i="2"/>
  <c r="K207" i="2"/>
  <c r="H208" i="2"/>
  <c r="I208" i="2"/>
  <c r="J208" i="2"/>
  <c r="K208" i="2"/>
  <c r="H209" i="2"/>
  <c r="I209" i="2"/>
  <c r="J209" i="2"/>
  <c r="K209" i="2"/>
  <c r="H210" i="2"/>
  <c r="I210" i="2"/>
  <c r="J210" i="2"/>
  <c r="K210" i="2"/>
  <c r="H211" i="2"/>
  <c r="I211" i="2"/>
  <c r="J211" i="2"/>
  <c r="K211" i="2"/>
  <c r="H212" i="2"/>
  <c r="I212" i="2"/>
  <c r="J212" i="2"/>
  <c r="K212" i="2"/>
  <c r="H213" i="2"/>
  <c r="I213" i="2"/>
  <c r="J213" i="2"/>
  <c r="K213" i="2"/>
  <c r="H214" i="2"/>
  <c r="I214" i="2"/>
  <c r="J214" i="2"/>
  <c r="K214" i="2"/>
  <c r="H215" i="2"/>
  <c r="I215" i="2"/>
  <c r="J215" i="2"/>
  <c r="K215" i="2"/>
  <c r="H216" i="2"/>
  <c r="I216" i="2"/>
  <c r="J216" i="2"/>
  <c r="K216" i="2"/>
  <c r="H217" i="2"/>
  <c r="I217" i="2"/>
  <c r="J217" i="2"/>
  <c r="K217" i="2"/>
  <c r="H218" i="2"/>
  <c r="I218" i="2"/>
  <c r="J218" i="2"/>
  <c r="K218" i="2"/>
  <c r="H219" i="2"/>
  <c r="I219" i="2"/>
  <c r="J219" i="2"/>
  <c r="K219" i="2"/>
  <c r="H220" i="2"/>
  <c r="I220" i="2"/>
  <c r="J220" i="2"/>
  <c r="K220" i="2"/>
  <c r="H221" i="2"/>
  <c r="I221" i="2"/>
  <c r="J221" i="2"/>
  <c r="K221" i="2"/>
  <c r="H222" i="2"/>
  <c r="I222" i="2"/>
  <c r="J222" i="2"/>
  <c r="K222" i="2"/>
  <c r="H223" i="2"/>
  <c r="I223" i="2"/>
  <c r="J223" i="2"/>
  <c r="K223" i="2"/>
  <c r="H224" i="2"/>
  <c r="I224" i="2"/>
  <c r="J224" i="2"/>
  <c r="K224" i="2"/>
  <c r="H225" i="2"/>
  <c r="I225" i="2"/>
  <c r="J225" i="2"/>
  <c r="K225" i="2"/>
  <c r="H226" i="2"/>
  <c r="I226" i="2"/>
  <c r="J226" i="2"/>
  <c r="K226" i="2"/>
  <c r="H227" i="2"/>
  <c r="I227" i="2"/>
  <c r="J227" i="2"/>
  <c r="K227" i="2"/>
  <c r="H228" i="2"/>
  <c r="I228" i="2"/>
  <c r="J228" i="2"/>
  <c r="K228" i="2"/>
  <c r="H229" i="2"/>
  <c r="I229" i="2"/>
  <c r="J229" i="2"/>
  <c r="K229" i="2"/>
  <c r="H230" i="2"/>
  <c r="I230" i="2"/>
  <c r="J230" i="2"/>
  <c r="K230" i="2"/>
  <c r="H231" i="2"/>
  <c r="I231" i="2"/>
  <c r="J231" i="2"/>
  <c r="K231" i="2"/>
  <c r="H232" i="2"/>
  <c r="I232" i="2"/>
  <c r="J232" i="2"/>
  <c r="K232" i="2"/>
  <c r="H233" i="2"/>
  <c r="I233" i="2"/>
  <c r="J233" i="2"/>
  <c r="K233" i="2"/>
  <c r="H234" i="2"/>
  <c r="I234" i="2"/>
  <c r="J234" i="2"/>
  <c r="K234" i="2"/>
  <c r="H235" i="2"/>
  <c r="I235" i="2"/>
  <c r="J235" i="2"/>
  <c r="K235" i="2"/>
  <c r="H236" i="2"/>
  <c r="I236" i="2"/>
  <c r="J236" i="2"/>
  <c r="K236" i="2"/>
  <c r="H237" i="2"/>
  <c r="I237" i="2"/>
  <c r="J237" i="2"/>
  <c r="K237" i="2"/>
  <c r="H238" i="2"/>
  <c r="I238" i="2"/>
  <c r="J238" i="2"/>
  <c r="K238" i="2"/>
  <c r="H239" i="2"/>
  <c r="I239" i="2"/>
  <c r="J239" i="2"/>
  <c r="K239" i="2"/>
  <c r="H240" i="2"/>
  <c r="I240" i="2"/>
  <c r="J240" i="2"/>
  <c r="K240" i="2"/>
  <c r="H241" i="2"/>
  <c r="I241" i="2"/>
  <c r="J241" i="2"/>
  <c r="K241" i="2"/>
  <c r="H242" i="2"/>
  <c r="I242" i="2"/>
  <c r="J242" i="2"/>
  <c r="K242" i="2"/>
  <c r="H243" i="2"/>
  <c r="I243" i="2"/>
  <c r="J243" i="2"/>
  <c r="K243" i="2"/>
  <c r="H244" i="2"/>
  <c r="I244" i="2"/>
  <c r="J244" i="2"/>
  <c r="K244" i="2"/>
  <c r="H245" i="2"/>
  <c r="I245" i="2"/>
  <c r="J245" i="2"/>
  <c r="K245" i="2"/>
  <c r="H246" i="2"/>
  <c r="I246" i="2"/>
  <c r="J246" i="2"/>
  <c r="K246" i="2"/>
  <c r="H247" i="2"/>
  <c r="I247" i="2"/>
  <c r="J247" i="2"/>
  <c r="K247" i="2"/>
  <c r="H248" i="2"/>
  <c r="I248" i="2"/>
  <c r="J248" i="2"/>
  <c r="K248" i="2"/>
  <c r="H249" i="2"/>
  <c r="I249" i="2"/>
  <c r="J249" i="2"/>
  <c r="K249" i="2"/>
  <c r="H250" i="2"/>
  <c r="I250" i="2"/>
  <c r="J250" i="2"/>
  <c r="K250" i="2"/>
  <c r="H251" i="2"/>
  <c r="I251" i="2"/>
  <c r="J251" i="2"/>
  <c r="K251" i="2"/>
  <c r="H252" i="2"/>
  <c r="I252" i="2"/>
  <c r="J252" i="2"/>
  <c r="K252" i="2"/>
  <c r="H253" i="2"/>
  <c r="I253" i="2"/>
  <c r="J253" i="2"/>
  <c r="K253" i="2"/>
  <c r="I254" i="2"/>
  <c r="J254" i="2"/>
  <c r="K254" i="2"/>
  <c r="I8" i="2"/>
  <c r="J8" i="2"/>
  <c r="K8" i="2"/>
  <c r="H8" i="2"/>
  <c r="H9" i="12"/>
  <c r="I9" i="12"/>
  <c r="J9" i="12"/>
  <c r="K9" i="12"/>
  <c r="H10" i="12"/>
  <c r="I10" i="12"/>
  <c r="J10" i="12"/>
  <c r="K10" i="12"/>
  <c r="H11" i="12"/>
  <c r="I11" i="12"/>
  <c r="J11" i="12"/>
  <c r="K11" i="12"/>
  <c r="H12" i="12"/>
  <c r="I12" i="12"/>
  <c r="J12" i="12"/>
  <c r="K12" i="12"/>
  <c r="H13" i="12"/>
  <c r="I13" i="12"/>
  <c r="J13" i="12"/>
  <c r="K13" i="12"/>
  <c r="H14" i="12"/>
  <c r="I14" i="12"/>
  <c r="J14" i="12"/>
  <c r="K14" i="12"/>
  <c r="H15" i="12"/>
  <c r="I15" i="12"/>
  <c r="J15" i="12"/>
  <c r="K15" i="12"/>
  <c r="H16" i="12"/>
  <c r="I16" i="12"/>
  <c r="J16" i="12"/>
  <c r="K16" i="12"/>
  <c r="H17" i="12"/>
  <c r="I17" i="12"/>
  <c r="J17" i="12"/>
  <c r="K17" i="12"/>
  <c r="H18" i="12"/>
  <c r="I18" i="12"/>
  <c r="J18" i="12"/>
  <c r="K18" i="12"/>
  <c r="H19" i="12"/>
  <c r="I19" i="12"/>
  <c r="J19" i="12"/>
  <c r="K19" i="12"/>
  <c r="H20" i="12"/>
  <c r="I20" i="12"/>
  <c r="J20" i="12"/>
  <c r="K20" i="12"/>
  <c r="H21" i="12"/>
  <c r="I21" i="12"/>
  <c r="J21" i="12"/>
  <c r="K21" i="12"/>
  <c r="H22" i="12"/>
  <c r="I22" i="12"/>
  <c r="J22" i="12"/>
  <c r="K22" i="12"/>
  <c r="H23" i="12"/>
  <c r="I23" i="12"/>
  <c r="J23" i="12"/>
  <c r="K23" i="12"/>
  <c r="H24" i="12"/>
  <c r="I24" i="12"/>
  <c r="J24" i="12"/>
  <c r="K24" i="12"/>
  <c r="H25" i="12"/>
  <c r="I25" i="12"/>
  <c r="J25" i="12"/>
  <c r="K25" i="12"/>
  <c r="H26" i="12"/>
  <c r="I26" i="12"/>
  <c r="J26" i="12"/>
  <c r="K26" i="12"/>
  <c r="H27" i="12"/>
  <c r="I27" i="12"/>
  <c r="J27" i="12"/>
  <c r="K27" i="12"/>
  <c r="H28" i="12"/>
  <c r="I28" i="12"/>
  <c r="J28" i="12"/>
  <c r="K28" i="12"/>
  <c r="H29" i="12"/>
  <c r="I29" i="12"/>
  <c r="J29" i="12"/>
  <c r="K29" i="12"/>
  <c r="H30" i="12"/>
  <c r="I30" i="12"/>
  <c r="J30" i="12"/>
  <c r="K30" i="12"/>
  <c r="H31" i="12"/>
  <c r="I31" i="12"/>
  <c r="J31" i="12"/>
  <c r="K31" i="12"/>
  <c r="H32" i="12"/>
  <c r="I32" i="12"/>
  <c r="J32" i="12"/>
  <c r="K32" i="12"/>
  <c r="H33" i="12"/>
  <c r="I33" i="12"/>
  <c r="J33" i="12"/>
  <c r="K33" i="12"/>
  <c r="H34" i="12"/>
  <c r="I34" i="12"/>
  <c r="J34" i="12"/>
  <c r="K34" i="12"/>
  <c r="H35" i="12"/>
  <c r="I35" i="12"/>
  <c r="J35" i="12"/>
  <c r="K35" i="12"/>
  <c r="H36" i="12"/>
  <c r="I36" i="12"/>
  <c r="J36" i="12"/>
  <c r="K36" i="12"/>
  <c r="H37" i="12"/>
  <c r="I37" i="12"/>
  <c r="J37" i="12"/>
  <c r="K37" i="12"/>
  <c r="H38" i="12"/>
  <c r="I38" i="12"/>
  <c r="J38" i="12"/>
  <c r="K38" i="12"/>
  <c r="H39" i="12"/>
  <c r="I39" i="12"/>
  <c r="J39" i="12"/>
  <c r="K39" i="12"/>
  <c r="H40" i="12"/>
  <c r="I40" i="12"/>
  <c r="J40" i="12"/>
  <c r="K40" i="12"/>
  <c r="H41" i="12"/>
  <c r="I41" i="12"/>
  <c r="J41" i="12"/>
  <c r="K41" i="12"/>
  <c r="H42" i="12"/>
  <c r="I42" i="12"/>
  <c r="J42" i="12"/>
  <c r="K42" i="12"/>
  <c r="H43" i="12"/>
  <c r="I43" i="12"/>
  <c r="J43" i="12"/>
  <c r="K43" i="12"/>
  <c r="H44" i="12"/>
  <c r="I44" i="12"/>
  <c r="J44" i="12"/>
  <c r="K44" i="12"/>
  <c r="H45" i="12"/>
  <c r="I45" i="12"/>
  <c r="J45" i="12"/>
  <c r="K45" i="12"/>
  <c r="H46" i="12"/>
  <c r="I46" i="12"/>
  <c r="J46" i="12"/>
  <c r="K46" i="12"/>
  <c r="H47" i="12"/>
  <c r="I47" i="12"/>
  <c r="J47" i="12"/>
  <c r="K47" i="12"/>
  <c r="H48" i="12"/>
  <c r="I48" i="12"/>
  <c r="J48" i="12"/>
  <c r="K48" i="12"/>
  <c r="H49" i="12"/>
  <c r="I49" i="12"/>
  <c r="J49" i="12"/>
  <c r="K49" i="12"/>
  <c r="H50" i="12"/>
  <c r="I50" i="12"/>
  <c r="J50" i="12"/>
  <c r="K50" i="12"/>
  <c r="H51" i="12"/>
  <c r="I51" i="12"/>
  <c r="J51" i="12"/>
  <c r="K51" i="12"/>
  <c r="H52" i="12"/>
  <c r="I52" i="12"/>
  <c r="J52" i="12"/>
  <c r="K52" i="12"/>
  <c r="H53" i="12"/>
  <c r="I53" i="12"/>
  <c r="J53" i="12"/>
  <c r="K53" i="12"/>
  <c r="H54" i="12"/>
  <c r="I54" i="12"/>
  <c r="J54" i="12"/>
  <c r="K54" i="12"/>
  <c r="H55" i="12"/>
  <c r="I55" i="12"/>
  <c r="J55" i="12"/>
  <c r="K55" i="12"/>
  <c r="H56" i="12"/>
  <c r="I56" i="12"/>
  <c r="J56" i="12"/>
  <c r="K56" i="12"/>
  <c r="H57" i="12"/>
  <c r="I57" i="12"/>
  <c r="J57" i="12"/>
  <c r="K57" i="12"/>
  <c r="H58" i="12"/>
  <c r="I58" i="12"/>
  <c r="J58" i="12"/>
  <c r="K58" i="12"/>
  <c r="H59" i="12"/>
  <c r="I59" i="12"/>
  <c r="J59" i="12"/>
  <c r="K59" i="12"/>
  <c r="H60" i="12"/>
  <c r="I60" i="12"/>
  <c r="J60" i="12"/>
  <c r="K60" i="12"/>
  <c r="H61" i="12"/>
  <c r="I61" i="12"/>
  <c r="J61" i="12"/>
  <c r="K61" i="12"/>
  <c r="H62" i="12"/>
  <c r="I62" i="12"/>
  <c r="J62" i="12"/>
  <c r="K62" i="12"/>
  <c r="H63" i="12"/>
  <c r="I63" i="12"/>
  <c r="J63" i="12"/>
  <c r="K63" i="12"/>
  <c r="H64" i="12"/>
  <c r="I64" i="12"/>
  <c r="J64" i="12"/>
  <c r="K64" i="12"/>
  <c r="H65" i="12"/>
  <c r="I65" i="12"/>
  <c r="J65" i="12"/>
  <c r="K65" i="12"/>
  <c r="H66" i="12"/>
  <c r="I66" i="12"/>
  <c r="J66" i="12"/>
  <c r="K66" i="12"/>
  <c r="H67" i="12"/>
  <c r="I67" i="12"/>
  <c r="J67" i="12"/>
  <c r="K67" i="12"/>
  <c r="H68" i="12"/>
  <c r="I68" i="12"/>
  <c r="J68" i="12"/>
  <c r="K68" i="12"/>
  <c r="H69" i="12"/>
  <c r="I69" i="12"/>
  <c r="J69" i="12"/>
  <c r="K69" i="12"/>
  <c r="H70" i="12"/>
  <c r="I70" i="12"/>
  <c r="J70" i="12"/>
  <c r="K70" i="12"/>
  <c r="H71" i="12"/>
  <c r="I71" i="12"/>
  <c r="J71" i="12"/>
  <c r="K71" i="12"/>
  <c r="H72" i="12"/>
  <c r="I72" i="12"/>
  <c r="J72" i="12"/>
  <c r="K72" i="12"/>
  <c r="H73" i="12"/>
  <c r="I73" i="12"/>
  <c r="J73" i="12"/>
  <c r="K73" i="12"/>
  <c r="H74" i="12"/>
  <c r="I74" i="12"/>
  <c r="J74" i="12"/>
  <c r="K74" i="12"/>
  <c r="H75" i="12"/>
  <c r="I75" i="12"/>
  <c r="J75" i="12"/>
  <c r="K75" i="12"/>
  <c r="H76" i="12"/>
  <c r="I76" i="12"/>
  <c r="J76" i="12"/>
  <c r="K76" i="12"/>
  <c r="H77" i="12"/>
  <c r="I77" i="12"/>
  <c r="J77" i="12"/>
  <c r="K77" i="12"/>
  <c r="H78" i="12"/>
  <c r="I78" i="12"/>
  <c r="J78" i="12"/>
  <c r="K78" i="12"/>
  <c r="H79" i="12"/>
  <c r="I79" i="12"/>
  <c r="J79" i="12"/>
  <c r="K79" i="12"/>
  <c r="H80" i="12"/>
  <c r="I80" i="12"/>
  <c r="J80" i="12"/>
  <c r="K80" i="12"/>
  <c r="H81" i="12"/>
  <c r="I81" i="12"/>
  <c r="J81" i="12"/>
  <c r="K81" i="12"/>
  <c r="H82" i="12"/>
  <c r="I82" i="12"/>
  <c r="J82" i="12"/>
  <c r="K82" i="12"/>
  <c r="H83" i="12"/>
  <c r="I83" i="12"/>
  <c r="J83" i="12"/>
  <c r="K83" i="12"/>
  <c r="H84" i="12"/>
  <c r="I84" i="12"/>
  <c r="J84" i="12"/>
  <c r="K84" i="12"/>
  <c r="H85" i="12"/>
  <c r="I85" i="12"/>
  <c r="J85" i="12"/>
  <c r="K85" i="12"/>
  <c r="H86" i="12"/>
  <c r="I86" i="12"/>
  <c r="J86" i="12"/>
  <c r="K86" i="12"/>
  <c r="H87" i="12"/>
  <c r="I87" i="12"/>
  <c r="J87" i="12"/>
  <c r="K87" i="12"/>
  <c r="H88" i="12"/>
  <c r="I88" i="12"/>
  <c r="J88" i="12"/>
  <c r="K88" i="12"/>
  <c r="H89" i="12"/>
  <c r="I89" i="12"/>
  <c r="J89" i="12"/>
  <c r="K89" i="12"/>
  <c r="H90" i="12"/>
  <c r="I90" i="12"/>
  <c r="J90" i="12"/>
  <c r="K90" i="12"/>
  <c r="H91" i="12"/>
  <c r="I91" i="12"/>
  <c r="J91" i="12"/>
  <c r="K91" i="12"/>
  <c r="H92" i="12"/>
  <c r="I92" i="12"/>
  <c r="J92" i="12"/>
  <c r="K92" i="12"/>
  <c r="H93" i="12"/>
  <c r="I93" i="12"/>
  <c r="J93" i="12"/>
  <c r="K93" i="12"/>
  <c r="H94" i="12"/>
  <c r="I94" i="12"/>
  <c r="J94" i="12"/>
  <c r="K94" i="12"/>
  <c r="H95" i="12"/>
  <c r="I95" i="12"/>
  <c r="J95" i="12"/>
  <c r="K95" i="12"/>
  <c r="H96" i="12"/>
  <c r="I96" i="12"/>
  <c r="J96" i="12"/>
  <c r="K96" i="12"/>
  <c r="H97" i="12"/>
  <c r="I97" i="12"/>
  <c r="J97" i="12"/>
  <c r="K97" i="12"/>
  <c r="H98" i="12"/>
  <c r="I98" i="12"/>
  <c r="J98" i="12"/>
  <c r="K98" i="12"/>
  <c r="H99" i="12"/>
  <c r="I99" i="12"/>
  <c r="J99" i="12"/>
  <c r="K99" i="12"/>
  <c r="H100" i="12"/>
  <c r="I100" i="12"/>
  <c r="J100" i="12"/>
  <c r="K100" i="12"/>
  <c r="H101" i="12"/>
  <c r="I101" i="12"/>
  <c r="J101" i="12"/>
  <c r="K101" i="12"/>
  <c r="H102" i="12"/>
  <c r="I102" i="12"/>
  <c r="J102" i="12"/>
  <c r="K102" i="12"/>
  <c r="H103" i="12"/>
  <c r="I103" i="12"/>
  <c r="J103" i="12"/>
  <c r="K103" i="12"/>
  <c r="H104" i="12"/>
  <c r="I104" i="12"/>
  <c r="J104" i="12"/>
  <c r="K104" i="12"/>
  <c r="H105" i="12"/>
  <c r="I105" i="12"/>
  <c r="J105" i="12"/>
  <c r="K105" i="12"/>
  <c r="H106" i="12"/>
  <c r="I106" i="12"/>
  <c r="J106" i="12"/>
  <c r="K106" i="12"/>
  <c r="H107" i="12"/>
  <c r="I107" i="12"/>
  <c r="J107" i="12"/>
  <c r="K107" i="12"/>
  <c r="H108" i="12"/>
  <c r="I108" i="12"/>
  <c r="J108" i="12"/>
  <c r="K108" i="12"/>
  <c r="H109" i="12"/>
  <c r="I109" i="12"/>
  <c r="J109" i="12"/>
  <c r="K109" i="12"/>
  <c r="H110" i="12"/>
  <c r="I110" i="12"/>
  <c r="J110" i="12"/>
  <c r="K110" i="12"/>
  <c r="H111" i="12"/>
  <c r="I111" i="12"/>
  <c r="J111" i="12"/>
  <c r="K111" i="12"/>
  <c r="H112" i="12"/>
  <c r="I112" i="12"/>
  <c r="J112" i="12"/>
  <c r="K112" i="12"/>
  <c r="H113" i="12"/>
  <c r="I113" i="12"/>
  <c r="J113" i="12"/>
  <c r="K113" i="12"/>
  <c r="H114" i="12"/>
  <c r="I114" i="12"/>
  <c r="J114" i="12"/>
  <c r="K114" i="12"/>
  <c r="H115" i="12"/>
  <c r="I115" i="12"/>
  <c r="J115" i="12"/>
  <c r="K115" i="12"/>
  <c r="H116" i="12"/>
  <c r="I116" i="12"/>
  <c r="J116" i="12"/>
  <c r="K116" i="12"/>
  <c r="H117" i="12"/>
  <c r="I117" i="12"/>
  <c r="J117" i="12"/>
  <c r="K117" i="12"/>
  <c r="H118" i="12"/>
  <c r="I118" i="12"/>
  <c r="J118" i="12"/>
  <c r="K118" i="12"/>
  <c r="H119" i="12"/>
  <c r="I119" i="12"/>
  <c r="J119" i="12"/>
  <c r="K119" i="12"/>
  <c r="H120" i="12"/>
  <c r="I120" i="12"/>
  <c r="J120" i="12"/>
  <c r="K120" i="12"/>
  <c r="H121" i="12"/>
  <c r="I121" i="12"/>
  <c r="J121" i="12"/>
  <c r="K121" i="12"/>
  <c r="H122" i="12"/>
  <c r="I122" i="12"/>
  <c r="J122" i="12"/>
  <c r="K122" i="12"/>
  <c r="H123" i="12"/>
  <c r="I123" i="12"/>
  <c r="J123" i="12"/>
  <c r="K123" i="12"/>
  <c r="H124" i="12"/>
  <c r="I124" i="12"/>
  <c r="J124" i="12"/>
  <c r="K124" i="12"/>
  <c r="H125" i="12"/>
  <c r="I125" i="12"/>
  <c r="J125" i="12"/>
  <c r="K125" i="12"/>
  <c r="H126" i="12"/>
  <c r="I126" i="12"/>
  <c r="J126" i="12"/>
  <c r="K126" i="12"/>
  <c r="H127" i="12"/>
  <c r="I127" i="12"/>
  <c r="J127" i="12"/>
  <c r="K127" i="12"/>
  <c r="H128" i="12"/>
  <c r="I128" i="12"/>
  <c r="J128" i="12"/>
  <c r="K128" i="12"/>
  <c r="H129" i="12"/>
  <c r="I129" i="12"/>
  <c r="J129" i="12"/>
  <c r="K129" i="12"/>
  <c r="H130" i="12"/>
  <c r="I130" i="12"/>
  <c r="J130" i="12"/>
  <c r="K130" i="12"/>
  <c r="H131" i="12"/>
  <c r="I131" i="12"/>
  <c r="J131" i="12"/>
  <c r="K131" i="12"/>
  <c r="H132" i="12"/>
  <c r="I132" i="12"/>
  <c r="J132" i="12"/>
  <c r="K132" i="12"/>
  <c r="H133" i="12"/>
  <c r="I133" i="12"/>
  <c r="J133" i="12"/>
  <c r="K133" i="12"/>
  <c r="H134" i="12"/>
  <c r="I134" i="12"/>
  <c r="J134" i="12"/>
  <c r="K134" i="12"/>
  <c r="H135" i="12"/>
  <c r="I135" i="12"/>
  <c r="J135" i="12"/>
  <c r="K135" i="12"/>
  <c r="H136" i="12"/>
  <c r="I136" i="12"/>
  <c r="J136" i="12"/>
  <c r="K136" i="12"/>
  <c r="H137" i="12"/>
  <c r="I137" i="12"/>
  <c r="J137" i="12"/>
  <c r="K137" i="12"/>
  <c r="H138" i="12"/>
  <c r="I138" i="12"/>
  <c r="J138" i="12"/>
  <c r="K138" i="12"/>
  <c r="H139" i="12"/>
  <c r="I139" i="12"/>
  <c r="J139" i="12"/>
  <c r="K139" i="12"/>
  <c r="H140" i="12"/>
  <c r="I140" i="12"/>
  <c r="J140" i="12"/>
  <c r="K140" i="12"/>
  <c r="H141" i="12"/>
  <c r="I141" i="12"/>
  <c r="J141" i="12"/>
  <c r="K141" i="12"/>
  <c r="H142" i="12"/>
  <c r="I142" i="12"/>
  <c r="J142" i="12"/>
  <c r="K142" i="12"/>
  <c r="H143" i="12"/>
  <c r="I143" i="12"/>
  <c r="J143" i="12"/>
  <c r="K143" i="12"/>
  <c r="H144" i="12"/>
  <c r="I144" i="12"/>
  <c r="J144" i="12"/>
  <c r="K144" i="12"/>
  <c r="H145" i="12"/>
  <c r="I145" i="12"/>
  <c r="J145" i="12"/>
  <c r="K145" i="12"/>
  <c r="H146" i="12"/>
  <c r="I146" i="12"/>
  <c r="J146" i="12"/>
  <c r="K146" i="12"/>
  <c r="H147" i="12"/>
  <c r="I147" i="12"/>
  <c r="J147" i="12"/>
  <c r="K147" i="12"/>
  <c r="H148" i="12"/>
  <c r="I148" i="12"/>
  <c r="J148" i="12"/>
  <c r="K148" i="12"/>
  <c r="H149" i="12"/>
  <c r="I149" i="12"/>
  <c r="J149" i="12"/>
  <c r="K149" i="12"/>
  <c r="H150" i="12"/>
  <c r="I150" i="12"/>
  <c r="J150" i="12"/>
  <c r="K150" i="12"/>
  <c r="H151" i="12"/>
  <c r="I151" i="12"/>
  <c r="J151" i="12"/>
  <c r="K151" i="12"/>
  <c r="H152" i="12"/>
  <c r="I152" i="12"/>
  <c r="J152" i="12"/>
  <c r="K152" i="12"/>
  <c r="H153" i="12"/>
  <c r="I153" i="12"/>
  <c r="J153" i="12"/>
  <c r="K153" i="12"/>
  <c r="H154" i="12"/>
  <c r="I154" i="12"/>
  <c r="J154" i="12"/>
  <c r="K154" i="12"/>
  <c r="H155" i="12"/>
  <c r="I155" i="12"/>
  <c r="J155" i="12"/>
  <c r="K155" i="12"/>
  <c r="H156" i="12"/>
  <c r="I156" i="12"/>
  <c r="J156" i="12"/>
  <c r="K156" i="12"/>
  <c r="H157" i="12"/>
  <c r="I157" i="12"/>
  <c r="J157" i="12"/>
  <c r="K157" i="12"/>
  <c r="H158" i="12"/>
  <c r="I158" i="12"/>
  <c r="J158" i="12"/>
  <c r="K158" i="12"/>
  <c r="H159" i="12"/>
  <c r="I159" i="12"/>
  <c r="J159" i="12"/>
  <c r="K159" i="12"/>
  <c r="H160" i="12"/>
  <c r="I160" i="12"/>
  <c r="J160" i="12"/>
  <c r="K160" i="12"/>
  <c r="H161" i="12"/>
  <c r="I161" i="12"/>
  <c r="J161" i="12"/>
  <c r="K161" i="12"/>
  <c r="H162" i="12"/>
  <c r="I162" i="12"/>
  <c r="J162" i="12"/>
  <c r="K162" i="12"/>
  <c r="H163" i="12"/>
  <c r="I163" i="12"/>
  <c r="J163" i="12"/>
  <c r="K163" i="12"/>
  <c r="H164" i="12"/>
  <c r="I164" i="12"/>
  <c r="J164" i="12"/>
  <c r="K164" i="12"/>
  <c r="H165" i="12"/>
  <c r="I165" i="12"/>
  <c r="J165" i="12"/>
  <c r="K165" i="12"/>
  <c r="H166" i="12"/>
  <c r="I166" i="12"/>
  <c r="J166" i="12"/>
  <c r="K166" i="12"/>
  <c r="H167" i="12"/>
  <c r="I167" i="12"/>
  <c r="J167" i="12"/>
  <c r="K167" i="12"/>
  <c r="H168" i="12"/>
  <c r="I168" i="12"/>
  <c r="J168" i="12"/>
  <c r="K168" i="12"/>
  <c r="H169" i="12"/>
  <c r="I169" i="12"/>
  <c r="J169" i="12"/>
  <c r="K169" i="12"/>
  <c r="H170" i="12"/>
  <c r="I170" i="12"/>
  <c r="J170" i="12"/>
  <c r="K170" i="12"/>
  <c r="H171" i="12"/>
  <c r="I171" i="12"/>
  <c r="J171" i="12"/>
  <c r="K171" i="12"/>
  <c r="H172" i="12"/>
  <c r="I172" i="12"/>
  <c r="J172" i="12"/>
  <c r="K172" i="12"/>
  <c r="H173" i="12"/>
  <c r="I173" i="12"/>
  <c r="J173" i="12"/>
  <c r="K173" i="12"/>
  <c r="H174" i="12"/>
  <c r="I174" i="12"/>
  <c r="J174" i="12"/>
  <c r="K174" i="12"/>
  <c r="H175" i="12"/>
  <c r="I175" i="12"/>
  <c r="J175" i="12"/>
  <c r="K175" i="12"/>
  <c r="H176" i="12"/>
  <c r="I176" i="12"/>
  <c r="J176" i="12"/>
  <c r="K176" i="12"/>
  <c r="H177" i="12"/>
  <c r="I177" i="12"/>
  <c r="J177" i="12"/>
  <c r="K177" i="12"/>
  <c r="H178" i="12"/>
  <c r="I178" i="12"/>
  <c r="J178" i="12"/>
  <c r="K178" i="12"/>
  <c r="H179" i="12"/>
  <c r="I179" i="12"/>
  <c r="J179" i="12"/>
  <c r="K179" i="12"/>
  <c r="H180" i="12"/>
  <c r="I180" i="12"/>
  <c r="J180" i="12"/>
  <c r="K180" i="12"/>
  <c r="H181" i="12"/>
  <c r="I181" i="12"/>
  <c r="J181" i="12"/>
  <c r="K181" i="12"/>
  <c r="H182" i="12"/>
  <c r="I182" i="12"/>
  <c r="J182" i="12"/>
  <c r="K182" i="12"/>
  <c r="H183" i="12"/>
  <c r="I183" i="12"/>
  <c r="J183" i="12"/>
  <c r="K183" i="12"/>
  <c r="H184" i="12"/>
  <c r="I184" i="12"/>
  <c r="J184" i="12"/>
  <c r="K184" i="12"/>
  <c r="H185" i="12"/>
  <c r="I185" i="12"/>
  <c r="J185" i="12"/>
  <c r="K185" i="12"/>
  <c r="H186" i="12"/>
  <c r="I186" i="12"/>
  <c r="J186" i="12"/>
  <c r="K186" i="12"/>
  <c r="H187" i="12"/>
  <c r="I187" i="12"/>
  <c r="J187" i="12"/>
  <c r="K187" i="12"/>
  <c r="H188" i="12"/>
  <c r="I188" i="12"/>
  <c r="J188" i="12"/>
  <c r="K188" i="12"/>
  <c r="H189" i="12"/>
  <c r="I189" i="12"/>
  <c r="J189" i="12"/>
  <c r="K189" i="12"/>
  <c r="H190" i="12"/>
  <c r="I190" i="12"/>
  <c r="J190" i="12"/>
  <c r="K190" i="12"/>
  <c r="H191" i="12"/>
  <c r="I191" i="12"/>
  <c r="J191" i="12"/>
  <c r="K191" i="12"/>
  <c r="H192" i="12"/>
  <c r="I192" i="12"/>
  <c r="J192" i="12"/>
  <c r="K192" i="12"/>
  <c r="H193" i="12"/>
  <c r="I193" i="12"/>
  <c r="J193" i="12"/>
  <c r="K193" i="12"/>
  <c r="H194" i="12"/>
  <c r="I194" i="12"/>
  <c r="J194" i="12"/>
  <c r="K194" i="12"/>
  <c r="H195" i="12"/>
  <c r="I195" i="12"/>
  <c r="J195" i="12"/>
  <c r="K195" i="12"/>
  <c r="H196" i="12"/>
  <c r="I196" i="12"/>
  <c r="J196" i="12"/>
  <c r="K196" i="12"/>
  <c r="H197" i="12"/>
  <c r="I197" i="12"/>
  <c r="J197" i="12"/>
  <c r="K197" i="12"/>
  <c r="H198" i="12"/>
  <c r="I198" i="12"/>
  <c r="J198" i="12"/>
  <c r="K198" i="12"/>
  <c r="H199" i="12"/>
  <c r="I199" i="12"/>
  <c r="J199" i="12"/>
  <c r="K199" i="12"/>
  <c r="H200" i="12"/>
  <c r="I200" i="12"/>
  <c r="J200" i="12"/>
  <c r="K200" i="12"/>
  <c r="H201" i="12"/>
  <c r="I201" i="12"/>
  <c r="J201" i="12"/>
  <c r="K201" i="12"/>
  <c r="H202" i="12"/>
  <c r="I202" i="12"/>
  <c r="J202" i="12"/>
  <c r="K202" i="12"/>
  <c r="H203" i="12"/>
  <c r="I203" i="12"/>
  <c r="J203" i="12"/>
  <c r="K203" i="12"/>
  <c r="H204" i="12"/>
  <c r="I204" i="12"/>
  <c r="J204" i="12"/>
  <c r="K204" i="12"/>
  <c r="H205" i="12"/>
  <c r="I205" i="12"/>
  <c r="J205" i="12"/>
  <c r="K205" i="12"/>
  <c r="H206" i="12"/>
  <c r="I206" i="12"/>
  <c r="J206" i="12"/>
  <c r="K206" i="12"/>
  <c r="H207" i="12"/>
  <c r="I207" i="12"/>
  <c r="J207" i="12"/>
  <c r="K207" i="12"/>
  <c r="H208" i="12"/>
  <c r="I208" i="12"/>
  <c r="J208" i="12"/>
  <c r="K208" i="12"/>
  <c r="H209" i="12"/>
  <c r="I209" i="12"/>
  <c r="J209" i="12"/>
  <c r="K209" i="12"/>
  <c r="H210" i="12"/>
  <c r="I210" i="12"/>
  <c r="J210" i="12"/>
  <c r="K210" i="12"/>
  <c r="H211" i="12"/>
  <c r="I211" i="12"/>
  <c r="J211" i="12"/>
  <c r="K211" i="12"/>
  <c r="H212" i="12"/>
  <c r="I212" i="12"/>
  <c r="J212" i="12"/>
  <c r="K212" i="12"/>
  <c r="H213" i="12"/>
  <c r="I213" i="12"/>
  <c r="J213" i="12"/>
  <c r="K213" i="12"/>
  <c r="H214" i="12"/>
  <c r="I214" i="12"/>
  <c r="J214" i="12"/>
  <c r="K214" i="12"/>
  <c r="H215" i="12"/>
  <c r="I215" i="12"/>
  <c r="J215" i="12"/>
  <c r="K215" i="12"/>
  <c r="H216" i="12"/>
  <c r="I216" i="12"/>
  <c r="J216" i="12"/>
  <c r="K216" i="12"/>
  <c r="H217" i="12"/>
  <c r="I217" i="12"/>
  <c r="J217" i="12"/>
  <c r="K217" i="12"/>
  <c r="H218" i="12"/>
  <c r="I218" i="12"/>
  <c r="J218" i="12"/>
  <c r="K218" i="12"/>
  <c r="H219" i="12"/>
  <c r="I219" i="12"/>
  <c r="J219" i="12"/>
  <c r="K219" i="12"/>
  <c r="H220" i="12"/>
  <c r="I220" i="12"/>
  <c r="J220" i="12"/>
  <c r="K220" i="12"/>
  <c r="H221" i="12"/>
  <c r="I221" i="12"/>
  <c r="J221" i="12"/>
  <c r="K221" i="12"/>
  <c r="H222" i="12"/>
  <c r="I222" i="12"/>
  <c r="J222" i="12"/>
  <c r="K222" i="12"/>
  <c r="H223" i="12"/>
  <c r="I223" i="12"/>
  <c r="J223" i="12"/>
  <c r="K223" i="12"/>
  <c r="H224" i="12"/>
  <c r="I224" i="12"/>
  <c r="J224" i="12"/>
  <c r="K224" i="12"/>
  <c r="H225" i="12"/>
  <c r="I225" i="12"/>
  <c r="J225" i="12"/>
  <c r="K225" i="12"/>
  <c r="H226" i="12"/>
  <c r="I226" i="12"/>
  <c r="J226" i="12"/>
  <c r="K226" i="12"/>
  <c r="H227" i="12"/>
  <c r="I227" i="12"/>
  <c r="J227" i="12"/>
  <c r="K227" i="12"/>
  <c r="H228" i="12"/>
  <c r="I228" i="12"/>
  <c r="J228" i="12"/>
  <c r="K228" i="12"/>
  <c r="H229" i="12"/>
  <c r="I229" i="12"/>
  <c r="J229" i="12"/>
  <c r="K229" i="12"/>
  <c r="H230" i="12"/>
  <c r="I230" i="12"/>
  <c r="J230" i="12"/>
  <c r="K230" i="12"/>
  <c r="H231" i="12"/>
  <c r="I231" i="12"/>
  <c r="J231" i="12"/>
  <c r="K231" i="12"/>
  <c r="H232" i="12"/>
  <c r="I232" i="12"/>
  <c r="J232" i="12"/>
  <c r="K232" i="12"/>
  <c r="H233" i="12"/>
  <c r="I233" i="12"/>
  <c r="J233" i="12"/>
  <c r="K233" i="12"/>
  <c r="H234" i="12"/>
  <c r="I234" i="12"/>
  <c r="J234" i="12"/>
  <c r="K234" i="12"/>
  <c r="H235" i="12"/>
  <c r="I235" i="12"/>
  <c r="J235" i="12"/>
  <c r="K235" i="12"/>
  <c r="H236" i="12"/>
  <c r="I236" i="12"/>
  <c r="J236" i="12"/>
  <c r="K236" i="12"/>
  <c r="H237" i="12"/>
  <c r="I237" i="12"/>
  <c r="J237" i="12"/>
  <c r="K237" i="12"/>
  <c r="H238" i="12"/>
  <c r="I238" i="12"/>
  <c r="J238" i="12"/>
  <c r="K238" i="12"/>
  <c r="H239" i="12"/>
  <c r="I239" i="12"/>
  <c r="J239" i="12"/>
  <c r="K239" i="12"/>
  <c r="H240" i="12"/>
  <c r="I240" i="12"/>
  <c r="J240" i="12"/>
  <c r="K240" i="12"/>
  <c r="H241" i="12"/>
  <c r="I241" i="12"/>
  <c r="J241" i="12"/>
  <c r="K241" i="12"/>
  <c r="H242" i="12"/>
  <c r="I242" i="12"/>
  <c r="J242" i="12"/>
  <c r="K242" i="12"/>
  <c r="H243" i="12"/>
  <c r="I243" i="12"/>
  <c r="J243" i="12"/>
  <c r="K243" i="12"/>
  <c r="H244" i="12"/>
  <c r="I244" i="12"/>
  <c r="J244" i="12"/>
  <c r="K244" i="12"/>
  <c r="H245" i="12"/>
  <c r="I245" i="12"/>
  <c r="J245" i="12"/>
  <c r="K245" i="12"/>
  <c r="H246" i="12"/>
  <c r="I246" i="12"/>
  <c r="J246" i="12"/>
  <c r="K246" i="12"/>
  <c r="H247" i="12"/>
  <c r="I247" i="12"/>
  <c r="J247" i="12"/>
  <c r="K247" i="12"/>
  <c r="H248" i="12"/>
  <c r="I248" i="12"/>
  <c r="J248" i="12"/>
  <c r="K248" i="12"/>
  <c r="H249" i="12"/>
  <c r="I249" i="12"/>
  <c r="J249" i="12"/>
  <c r="K249" i="12"/>
  <c r="H250" i="12"/>
  <c r="I250" i="12"/>
  <c r="J250" i="12"/>
  <c r="K250" i="12"/>
  <c r="H251" i="12"/>
  <c r="I251" i="12"/>
  <c r="J251" i="12"/>
  <c r="K251" i="12"/>
  <c r="H252" i="12"/>
  <c r="I252" i="12"/>
  <c r="J252" i="12"/>
  <c r="K252" i="12"/>
  <c r="H253" i="12"/>
  <c r="I253" i="12"/>
  <c r="J253" i="12"/>
  <c r="K253" i="12"/>
  <c r="H254" i="12"/>
  <c r="I254" i="12"/>
  <c r="J254" i="12"/>
  <c r="K254" i="12"/>
  <c r="I8" i="12"/>
  <c r="J8" i="12"/>
  <c r="K8" i="12"/>
  <c r="H8" i="12"/>
  <c r="H9" i="14"/>
  <c r="I9" i="14"/>
  <c r="J9" i="14"/>
  <c r="K9" i="14"/>
  <c r="H10" i="14"/>
  <c r="I10" i="14"/>
  <c r="J10" i="14"/>
  <c r="K10" i="14"/>
  <c r="H11" i="14"/>
  <c r="I11" i="14"/>
  <c r="J11" i="14"/>
  <c r="K11" i="14"/>
  <c r="H12" i="14"/>
  <c r="I12" i="14"/>
  <c r="J12" i="14"/>
  <c r="K12" i="14"/>
  <c r="H13" i="14"/>
  <c r="I13" i="14"/>
  <c r="J13" i="14"/>
  <c r="K13" i="14"/>
  <c r="H14" i="14"/>
  <c r="I14" i="14"/>
  <c r="J14" i="14"/>
  <c r="K14" i="14"/>
  <c r="H15" i="14"/>
  <c r="I15" i="14"/>
  <c r="J15" i="14"/>
  <c r="K15" i="14"/>
  <c r="H16" i="14"/>
  <c r="I16" i="14"/>
  <c r="J16" i="14"/>
  <c r="K16" i="14"/>
  <c r="H17" i="14"/>
  <c r="I17" i="14"/>
  <c r="J17" i="14"/>
  <c r="K17" i="14"/>
  <c r="H18" i="14"/>
  <c r="I18" i="14"/>
  <c r="J18" i="14"/>
  <c r="K18" i="14"/>
  <c r="H19" i="14"/>
  <c r="I19" i="14"/>
  <c r="J19" i="14"/>
  <c r="K19" i="14"/>
  <c r="H20" i="14"/>
  <c r="I20" i="14"/>
  <c r="J20" i="14"/>
  <c r="K20" i="14"/>
  <c r="H21" i="14"/>
  <c r="I21" i="14"/>
  <c r="J21" i="14"/>
  <c r="K21" i="14"/>
  <c r="H22" i="14"/>
  <c r="I22" i="14"/>
  <c r="J22" i="14"/>
  <c r="K22" i="14"/>
  <c r="H23" i="14"/>
  <c r="I23" i="14"/>
  <c r="J23" i="14"/>
  <c r="K23" i="14"/>
  <c r="H24" i="14"/>
  <c r="I24" i="14"/>
  <c r="J24" i="14"/>
  <c r="K24" i="14"/>
  <c r="H25" i="14"/>
  <c r="I25" i="14"/>
  <c r="J25" i="14"/>
  <c r="K25" i="14"/>
  <c r="H26" i="14"/>
  <c r="I26" i="14"/>
  <c r="J26" i="14"/>
  <c r="K26" i="14"/>
  <c r="H27" i="14"/>
  <c r="I27" i="14"/>
  <c r="J27" i="14"/>
  <c r="K27" i="14"/>
  <c r="H28" i="14"/>
  <c r="I28" i="14"/>
  <c r="J28" i="14"/>
  <c r="K28" i="14"/>
  <c r="H29" i="14"/>
  <c r="I29" i="14"/>
  <c r="J29" i="14"/>
  <c r="K29" i="14"/>
  <c r="H30" i="14"/>
  <c r="I30" i="14"/>
  <c r="J30" i="14"/>
  <c r="K30" i="14"/>
  <c r="H31" i="14"/>
  <c r="I31" i="14"/>
  <c r="J31" i="14"/>
  <c r="K31" i="14"/>
  <c r="H32" i="14"/>
  <c r="I32" i="14"/>
  <c r="J32" i="14"/>
  <c r="K32" i="14"/>
  <c r="H33" i="14"/>
  <c r="I33" i="14"/>
  <c r="J33" i="14"/>
  <c r="K33" i="14"/>
  <c r="H34" i="14"/>
  <c r="I34" i="14"/>
  <c r="J34" i="14"/>
  <c r="K34" i="14"/>
  <c r="H35" i="14"/>
  <c r="I35" i="14"/>
  <c r="J35" i="14"/>
  <c r="K35" i="14"/>
  <c r="H36" i="14"/>
  <c r="I36" i="14"/>
  <c r="J36" i="14"/>
  <c r="K36" i="14"/>
  <c r="H37" i="14"/>
  <c r="I37" i="14"/>
  <c r="J37" i="14"/>
  <c r="K37" i="14"/>
  <c r="H38" i="14"/>
  <c r="I38" i="14"/>
  <c r="J38" i="14"/>
  <c r="K38" i="14"/>
  <c r="H39" i="14"/>
  <c r="I39" i="14"/>
  <c r="J39" i="14"/>
  <c r="K39" i="14"/>
  <c r="H40" i="14"/>
  <c r="I40" i="14"/>
  <c r="J40" i="14"/>
  <c r="K40" i="14"/>
  <c r="H41" i="14"/>
  <c r="I41" i="14"/>
  <c r="J41" i="14"/>
  <c r="K41" i="14"/>
  <c r="H42" i="14"/>
  <c r="I42" i="14"/>
  <c r="J42" i="14"/>
  <c r="K42" i="14"/>
  <c r="H43" i="14"/>
  <c r="I43" i="14"/>
  <c r="J43" i="14"/>
  <c r="K43" i="14"/>
  <c r="H44" i="14"/>
  <c r="I44" i="14"/>
  <c r="J44" i="14"/>
  <c r="K44" i="14"/>
  <c r="H45" i="14"/>
  <c r="I45" i="14"/>
  <c r="J45" i="14"/>
  <c r="K45" i="14"/>
  <c r="H46" i="14"/>
  <c r="I46" i="14"/>
  <c r="J46" i="14"/>
  <c r="K46" i="14"/>
  <c r="H47" i="14"/>
  <c r="I47" i="14"/>
  <c r="J47" i="14"/>
  <c r="K47" i="14"/>
  <c r="H48" i="14"/>
  <c r="I48" i="14"/>
  <c r="J48" i="14"/>
  <c r="K48" i="14"/>
  <c r="H49" i="14"/>
  <c r="I49" i="14"/>
  <c r="J49" i="14"/>
  <c r="K49" i="14"/>
  <c r="H50" i="14"/>
  <c r="I50" i="14"/>
  <c r="J50" i="14"/>
  <c r="K50" i="14"/>
  <c r="H51" i="14"/>
  <c r="I51" i="14"/>
  <c r="J51" i="14"/>
  <c r="K51" i="14"/>
  <c r="H52" i="14"/>
  <c r="I52" i="14"/>
  <c r="J52" i="14"/>
  <c r="K52" i="14"/>
  <c r="H53" i="14"/>
  <c r="I53" i="14"/>
  <c r="J53" i="14"/>
  <c r="K53" i="14"/>
  <c r="H54" i="14"/>
  <c r="I54" i="14"/>
  <c r="J54" i="14"/>
  <c r="K54" i="14"/>
  <c r="H55" i="14"/>
  <c r="I55" i="14"/>
  <c r="J55" i="14"/>
  <c r="K55" i="14"/>
  <c r="H56" i="14"/>
  <c r="I56" i="14"/>
  <c r="J56" i="14"/>
  <c r="K56" i="14"/>
  <c r="H57" i="14"/>
  <c r="I57" i="14"/>
  <c r="J57" i="14"/>
  <c r="K57" i="14"/>
  <c r="H58" i="14"/>
  <c r="I58" i="14"/>
  <c r="J58" i="14"/>
  <c r="K58" i="14"/>
  <c r="H59" i="14"/>
  <c r="I59" i="14"/>
  <c r="J59" i="14"/>
  <c r="K59" i="14"/>
  <c r="H60" i="14"/>
  <c r="I60" i="14"/>
  <c r="J60" i="14"/>
  <c r="K60" i="14"/>
  <c r="H61" i="14"/>
  <c r="I61" i="14"/>
  <c r="J61" i="14"/>
  <c r="K61" i="14"/>
  <c r="H62" i="14"/>
  <c r="I62" i="14"/>
  <c r="J62" i="14"/>
  <c r="K62" i="14"/>
  <c r="H63" i="14"/>
  <c r="I63" i="14"/>
  <c r="J63" i="14"/>
  <c r="K63" i="14"/>
  <c r="H64" i="14"/>
  <c r="I64" i="14"/>
  <c r="J64" i="14"/>
  <c r="K64" i="14"/>
  <c r="H65" i="14"/>
  <c r="I65" i="14"/>
  <c r="J65" i="14"/>
  <c r="K65" i="14"/>
  <c r="H66" i="14"/>
  <c r="I66" i="14"/>
  <c r="J66" i="14"/>
  <c r="K66" i="14"/>
  <c r="H67" i="14"/>
  <c r="I67" i="14"/>
  <c r="J67" i="14"/>
  <c r="K67" i="14"/>
  <c r="H68" i="14"/>
  <c r="I68" i="14"/>
  <c r="J68" i="14"/>
  <c r="K68" i="14"/>
  <c r="H69" i="14"/>
  <c r="I69" i="14"/>
  <c r="J69" i="14"/>
  <c r="K69" i="14"/>
  <c r="H70" i="14"/>
  <c r="I70" i="14"/>
  <c r="J70" i="14"/>
  <c r="K70" i="14"/>
  <c r="H71" i="14"/>
  <c r="I71" i="14"/>
  <c r="J71" i="14"/>
  <c r="K71" i="14"/>
  <c r="H72" i="14"/>
  <c r="I72" i="14"/>
  <c r="J72" i="14"/>
  <c r="K72" i="14"/>
  <c r="H73" i="14"/>
  <c r="I73" i="14"/>
  <c r="J73" i="14"/>
  <c r="K73" i="14"/>
  <c r="H74" i="14"/>
  <c r="I74" i="14"/>
  <c r="J74" i="14"/>
  <c r="K74" i="14"/>
  <c r="H75" i="14"/>
  <c r="I75" i="14"/>
  <c r="J75" i="14"/>
  <c r="K75" i="14"/>
  <c r="H76" i="14"/>
  <c r="I76" i="14"/>
  <c r="J76" i="14"/>
  <c r="K76" i="14"/>
  <c r="H77" i="14"/>
  <c r="I77" i="14"/>
  <c r="J77" i="14"/>
  <c r="K77" i="14"/>
  <c r="H78" i="14"/>
  <c r="I78" i="14"/>
  <c r="J78" i="14"/>
  <c r="K78" i="14"/>
  <c r="H79" i="14"/>
  <c r="I79" i="14"/>
  <c r="J79" i="14"/>
  <c r="K79" i="14"/>
  <c r="H80" i="14"/>
  <c r="I80" i="14"/>
  <c r="J80" i="14"/>
  <c r="K80" i="14"/>
  <c r="H81" i="14"/>
  <c r="I81" i="14"/>
  <c r="J81" i="14"/>
  <c r="K81" i="14"/>
  <c r="H82" i="14"/>
  <c r="I82" i="14"/>
  <c r="J82" i="14"/>
  <c r="K82" i="14"/>
  <c r="H83" i="14"/>
  <c r="I83" i="14"/>
  <c r="J83" i="14"/>
  <c r="K83" i="14"/>
  <c r="H84" i="14"/>
  <c r="I84" i="14"/>
  <c r="J84" i="14"/>
  <c r="K84" i="14"/>
  <c r="H85" i="14"/>
  <c r="I85" i="14"/>
  <c r="J85" i="14"/>
  <c r="K85" i="14"/>
  <c r="H86" i="14"/>
  <c r="I86" i="14"/>
  <c r="J86" i="14"/>
  <c r="K86" i="14"/>
  <c r="H87" i="14"/>
  <c r="I87" i="14"/>
  <c r="J87" i="14"/>
  <c r="K87" i="14"/>
  <c r="H88" i="14"/>
  <c r="I88" i="14"/>
  <c r="J88" i="14"/>
  <c r="K88" i="14"/>
  <c r="H89" i="14"/>
  <c r="I89" i="14"/>
  <c r="J89" i="14"/>
  <c r="K89" i="14"/>
  <c r="H90" i="14"/>
  <c r="I90" i="14"/>
  <c r="J90" i="14"/>
  <c r="K90" i="14"/>
  <c r="H91" i="14"/>
  <c r="I91" i="14"/>
  <c r="J91" i="14"/>
  <c r="K91" i="14"/>
  <c r="H92" i="14"/>
  <c r="I92" i="14"/>
  <c r="J92" i="14"/>
  <c r="K92" i="14"/>
  <c r="H93" i="14"/>
  <c r="I93" i="14"/>
  <c r="J93" i="14"/>
  <c r="K93" i="14"/>
  <c r="H94" i="14"/>
  <c r="I94" i="14"/>
  <c r="J94" i="14"/>
  <c r="K94" i="14"/>
  <c r="H95" i="14"/>
  <c r="I95" i="14"/>
  <c r="J95" i="14"/>
  <c r="K95" i="14"/>
  <c r="H96" i="14"/>
  <c r="I96" i="14"/>
  <c r="J96" i="14"/>
  <c r="K96" i="14"/>
  <c r="H97" i="14"/>
  <c r="I97" i="14"/>
  <c r="J97" i="14"/>
  <c r="K97" i="14"/>
  <c r="H98" i="14"/>
  <c r="I98" i="14"/>
  <c r="J98" i="14"/>
  <c r="K98" i="14"/>
  <c r="H99" i="14"/>
  <c r="I99" i="14"/>
  <c r="J99" i="14"/>
  <c r="K99" i="14"/>
  <c r="H100" i="14"/>
  <c r="I100" i="14"/>
  <c r="J100" i="14"/>
  <c r="K100" i="14"/>
  <c r="H101" i="14"/>
  <c r="I101" i="14"/>
  <c r="J101" i="14"/>
  <c r="K101" i="14"/>
  <c r="H102" i="14"/>
  <c r="I102" i="14"/>
  <c r="J102" i="14"/>
  <c r="K102" i="14"/>
  <c r="H103" i="14"/>
  <c r="I103" i="14"/>
  <c r="J103" i="14"/>
  <c r="K103" i="14"/>
  <c r="H104" i="14"/>
  <c r="I104" i="14"/>
  <c r="J104" i="14"/>
  <c r="K104" i="14"/>
  <c r="H105" i="14"/>
  <c r="I105" i="14"/>
  <c r="J105" i="14"/>
  <c r="K105" i="14"/>
  <c r="H106" i="14"/>
  <c r="I106" i="14"/>
  <c r="J106" i="14"/>
  <c r="K106" i="14"/>
  <c r="H107" i="14"/>
  <c r="I107" i="14"/>
  <c r="J107" i="14"/>
  <c r="K107" i="14"/>
  <c r="H108" i="14"/>
  <c r="I108" i="14"/>
  <c r="J108" i="14"/>
  <c r="K108" i="14"/>
  <c r="H109" i="14"/>
  <c r="I109" i="14"/>
  <c r="J109" i="14"/>
  <c r="K109" i="14"/>
  <c r="H110" i="14"/>
  <c r="I110" i="14"/>
  <c r="J110" i="14"/>
  <c r="K110" i="14"/>
  <c r="H111" i="14"/>
  <c r="I111" i="14"/>
  <c r="J111" i="14"/>
  <c r="K111" i="14"/>
  <c r="H112" i="14"/>
  <c r="I112" i="14"/>
  <c r="J112" i="14"/>
  <c r="K112" i="14"/>
  <c r="H113" i="14"/>
  <c r="I113" i="14"/>
  <c r="J113" i="14"/>
  <c r="K113" i="14"/>
  <c r="H114" i="14"/>
  <c r="I114" i="14"/>
  <c r="J114" i="14"/>
  <c r="K114" i="14"/>
  <c r="H115" i="14"/>
  <c r="I115" i="14"/>
  <c r="J115" i="14"/>
  <c r="K115" i="14"/>
  <c r="H116" i="14"/>
  <c r="I116" i="14"/>
  <c r="J116" i="14"/>
  <c r="K116" i="14"/>
  <c r="H117" i="14"/>
  <c r="I117" i="14"/>
  <c r="J117" i="14"/>
  <c r="K117" i="14"/>
  <c r="H118" i="14"/>
  <c r="I118" i="14"/>
  <c r="J118" i="14"/>
  <c r="K118" i="14"/>
  <c r="H119" i="14"/>
  <c r="I119" i="14"/>
  <c r="J119" i="14"/>
  <c r="K119" i="14"/>
  <c r="H120" i="14"/>
  <c r="I120" i="14"/>
  <c r="J120" i="14"/>
  <c r="K120" i="14"/>
  <c r="H121" i="14"/>
  <c r="I121" i="14"/>
  <c r="J121" i="14"/>
  <c r="K121" i="14"/>
  <c r="H122" i="14"/>
  <c r="I122" i="14"/>
  <c r="J122" i="14"/>
  <c r="K122" i="14"/>
  <c r="H123" i="14"/>
  <c r="I123" i="14"/>
  <c r="J123" i="14"/>
  <c r="K123" i="14"/>
  <c r="H124" i="14"/>
  <c r="I124" i="14"/>
  <c r="J124" i="14"/>
  <c r="K124" i="14"/>
  <c r="H125" i="14"/>
  <c r="I125" i="14"/>
  <c r="J125" i="14"/>
  <c r="K125" i="14"/>
  <c r="H126" i="14"/>
  <c r="I126" i="14"/>
  <c r="J126" i="14"/>
  <c r="K126" i="14"/>
  <c r="H127" i="14"/>
  <c r="I127" i="14"/>
  <c r="J127" i="14"/>
  <c r="K127" i="14"/>
  <c r="H128" i="14"/>
  <c r="I128" i="14"/>
  <c r="J128" i="14"/>
  <c r="K128" i="14"/>
  <c r="H129" i="14"/>
  <c r="I129" i="14"/>
  <c r="J129" i="14"/>
  <c r="K129" i="14"/>
  <c r="H130" i="14"/>
  <c r="I130" i="14"/>
  <c r="J130" i="14"/>
  <c r="K130" i="14"/>
  <c r="H131" i="14"/>
  <c r="I131" i="14"/>
  <c r="J131" i="14"/>
  <c r="K131" i="14"/>
  <c r="H132" i="14"/>
  <c r="I132" i="14"/>
  <c r="J132" i="14"/>
  <c r="K132" i="14"/>
  <c r="H133" i="14"/>
  <c r="I133" i="14"/>
  <c r="J133" i="14"/>
  <c r="K133" i="14"/>
  <c r="H134" i="14"/>
  <c r="I134" i="14"/>
  <c r="J134" i="14"/>
  <c r="K134" i="14"/>
  <c r="H135" i="14"/>
  <c r="I135" i="14"/>
  <c r="J135" i="14"/>
  <c r="K135" i="14"/>
  <c r="H136" i="14"/>
  <c r="I136" i="14"/>
  <c r="J136" i="14"/>
  <c r="K136" i="14"/>
  <c r="H137" i="14"/>
  <c r="I137" i="14"/>
  <c r="J137" i="14"/>
  <c r="K137" i="14"/>
  <c r="H138" i="14"/>
  <c r="I138" i="14"/>
  <c r="J138" i="14"/>
  <c r="K138" i="14"/>
  <c r="H139" i="14"/>
  <c r="I139" i="14"/>
  <c r="J139" i="14"/>
  <c r="K139" i="14"/>
  <c r="H140" i="14"/>
  <c r="I140" i="14"/>
  <c r="J140" i="14"/>
  <c r="K140" i="14"/>
  <c r="H141" i="14"/>
  <c r="I141" i="14"/>
  <c r="J141" i="14"/>
  <c r="K141" i="14"/>
  <c r="H142" i="14"/>
  <c r="I142" i="14"/>
  <c r="J142" i="14"/>
  <c r="K142" i="14"/>
  <c r="H143" i="14"/>
  <c r="I143" i="14"/>
  <c r="J143" i="14"/>
  <c r="K143" i="14"/>
  <c r="H144" i="14"/>
  <c r="I144" i="14"/>
  <c r="J144" i="14"/>
  <c r="K144" i="14"/>
  <c r="H145" i="14"/>
  <c r="I145" i="14"/>
  <c r="J145" i="14"/>
  <c r="K145" i="14"/>
  <c r="H146" i="14"/>
  <c r="I146" i="14"/>
  <c r="J146" i="14"/>
  <c r="K146" i="14"/>
  <c r="H147" i="14"/>
  <c r="I147" i="14"/>
  <c r="J147" i="14"/>
  <c r="K147" i="14"/>
  <c r="H148" i="14"/>
  <c r="I148" i="14"/>
  <c r="J148" i="14"/>
  <c r="K148" i="14"/>
  <c r="H149" i="14"/>
  <c r="I149" i="14"/>
  <c r="J149" i="14"/>
  <c r="K149" i="14"/>
  <c r="H150" i="14"/>
  <c r="I150" i="14"/>
  <c r="J150" i="14"/>
  <c r="K150" i="14"/>
  <c r="H151" i="14"/>
  <c r="I151" i="14"/>
  <c r="J151" i="14"/>
  <c r="K151" i="14"/>
  <c r="H152" i="14"/>
  <c r="I152" i="14"/>
  <c r="J152" i="14"/>
  <c r="K152" i="14"/>
  <c r="H153" i="14"/>
  <c r="I153" i="14"/>
  <c r="J153" i="14"/>
  <c r="K153" i="14"/>
  <c r="H154" i="14"/>
  <c r="I154" i="14"/>
  <c r="J154" i="14"/>
  <c r="K154" i="14"/>
  <c r="H155" i="14"/>
  <c r="I155" i="14"/>
  <c r="J155" i="14"/>
  <c r="K155" i="14"/>
  <c r="H156" i="14"/>
  <c r="I156" i="14"/>
  <c r="J156" i="14"/>
  <c r="K156" i="14"/>
  <c r="H157" i="14"/>
  <c r="I157" i="14"/>
  <c r="J157" i="14"/>
  <c r="K157" i="14"/>
  <c r="H158" i="14"/>
  <c r="I158" i="14"/>
  <c r="J158" i="14"/>
  <c r="K158" i="14"/>
  <c r="H159" i="14"/>
  <c r="I159" i="14"/>
  <c r="J159" i="14"/>
  <c r="K159" i="14"/>
  <c r="H160" i="14"/>
  <c r="I160" i="14"/>
  <c r="J160" i="14"/>
  <c r="K160" i="14"/>
  <c r="H161" i="14"/>
  <c r="I161" i="14"/>
  <c r="J161" i="14"/>
  <c r="K161" i="14"/>
  <c r="H162" i="14"/>
  <c r="I162" i="14"/>
  <c r="J162" i="14"/>
  <c r="K162" i="14"/>
  <c r="H163" i="14"/>
  <c r="I163" i="14"/>
  <c r="J163" i="14"/>
  <c r="K163" i="14"/>
  <c r="H164" i="14"/>
  <c r="I164" i="14"/>
  <c r="J164" i="14"/>
  <c r="K164" i="14"/>
  <c r="H165" i="14"/>
  <c r="I165" i="14"/>
  <c r="J165" i="14"/>
  <c r="K165" i="14"/>
  <c r="H166" i="14"/>
  <c r="I166" i="14"/>
  <c r="J166" i="14"/>
  <c r="K166" i="14"/>
  <c r="H167" i="14"/>
  <c r="I167" i="14"/>
  <c r="J167" i="14"/>
  <c r="K167" i="14"/>
  <c r="H168" i="14"/>
  <c r="I168" i="14"/>
  <c r="J168" i="14"/>
  <c r="K168" i="14"/>
  <c r="H169" i="14"/>
  <c r="I169" i="14"/>
  <c r="J169" i="14"/>
  <c r="K169" i="14"/>
  <c r="H170" i="14"/>
  <c r="I170" i="14"/>
  <c r="J170" i="14"/>
  <c r="K170" i="14"/>
  <c r="H171" i="14"/>
  <c r="I171" i="14"/>
  <c r="J171" i="14"/>
  <c r="K171" i="14"/>
  <c r="H172" i="14"/>
  <c r="I172" i="14"/>
  <c r="J172" i="14"/>
  <c r="K172" i="14"/>
  <c r="H173" i="14"/>
  <c r="I173" i="14"/>
  <c r="J173" i="14"/>
  <c r="K173" i="14"/>
  <c r="H174" i="14"/>
  <c r="I174" i="14"/>
  <c r="J174" i="14"/>
  <c r="K174" i="14"/>
  <c r="H175" i="14"/>
  <c r="I175" i="14"/>
  <c r="J175" i="14"/>
  <c r="K175" i="14"/>
  <c r="H176" i="14"/>
  <c r="I176" i="14"/>
  <c r="J176" i="14"/>
  <c r="K176" i="14"/>
  <c r="H177" i="14"/>
  <c r="I177" i="14"/>
  <c r="J177" i="14"/>
  <c r="K177" i="14"/>
  <c r="H178" i="14"/>
  <c r="I178" i="14"/>
  <c r="J178" i="14"/>
  <c r="K178" i="14"/>
  <c r="H179" i="14"/>
  <c r="I179" i="14"/>
  <c r="J179" i="14"/>
  <c r="K179" i="14"/>
  <c r="H180" i="14"/>
  <c r="I180" i="14"/>
  <c r="J180" i="14"/>
  <c r="K180" i="14"/>
  <c r="H181" i="14"/>
  <c r="I181" i="14"/>
  <c r="J181" i="14"/>
  <c r="K181" i="14"/>
  <c r="H182" i="14"/>
  <c r="I182" i="14"/>
  <c r="J182" i="14"/>
  <c r="K182" i="14"/>
  <c r="H183" i="14"/>
  <c r="I183" i="14"/>
  <c r="J183" i="14"/>
  <c r="K183" i="14"/>
  <c r="H184" i="14"/>
  <c r="I184" i="14"/>
  <c r="J184" i="14"/>
  <c r="K184" i="14"/>
  <c r="H185" i="14"/>
  <c r="I185" i="14"/>
  <c r="J185" i="14"/>
  <c r="K185" i="14"/>
  <c r="H186" i="14"/>
  <c r="I186" i="14"/>
  <c r="J186" i="14"/>
  <c r="K186" i="14"/>
  <c r="H187" i="14"/>
  <c r="I187" i="14"/>
  <c r="J187" i="14"/>
  <c r="K187" i="14"/>
  <c r="H188" i="14"/>
  <c r="I188" i="14"/>
  <c r="J188" i="14"/>
  <c r="K188" i="14"/>
  <c r="H189" i="14"/>
  <c r="I189" i="14"/>
  <c r="J189" i="14"/>
  <c r="K189" i="14"/>
  <c r="H190" i="14"/>
  <c r="I190" i="14"/>
  <c r="J190" i="14"/>
  <c r="K190" i="14"/>
  <c r="H191" i="14"/>
  <c r="I191" i="14"/>
  <c r="J191" i="14"/>
  <c r="K191" i="14"/>
  <c r="H192" i="14"/>
  <c r="I192" i="14"/>
  <c r="J192" i="14"/>
  <c r="K192" i="14"/>
  <c r="H193" i="14"/>
  <c r="I193" i="14"/>
  <c r="J193" i="14"/>
  <c r="K193" i="14"/>
  <c r="H194" i="14"/>
  <c r="I194" i="14"/>
  <c r="J194" i="14"/>
  <c r="K194" i="14"/>
  <c r="H195" i="14"/>
  <c r="I195" i="14"/>
  <c r="J195" i="14"/>
  <c r="K195" i="14"/>
  <c r="H196" i="14"/>
  <c r="I196" i="14"/>
  <c r="J196" i="14"/>
  <c r="K196" i="14"/>
  <c r="H197" i="14"/>
  <c r="I197" i="14"/>
  <c r="J197" i="14"/>
  <c r="K197" i="14"/>
  <c r="H198" i="14"/>
  <c r="I198" i="14"/>
  <c r="J198" i="14"/>
  <c r="K198" i="14"/>
  <c r="H199" i="14"/>
  <c r="I199" i="14"/>
  <c r="J199" i="14"/>
  <c r="K199" i="14"/>
  <c r="H200" i="14"/>
  <c r="I200" i="14"/>
  <c r="J200" i="14"/>
  <c r="K200" i="14"/>
  <c r="H201" i="14"/>
  <c r="I201" i="14"/>
  <c r="J201" i="14"/>
  <c r="K201" i="14"/>
  <c r="H202" i="14"/>
  <c r="I202" i="14"/>
  <c r="J202" i="14"/>
  <c r="K202" i="14"/>
  <c r="H203" i="14"/>
  <c r="I203" i="14"/>
  <c r="J203" i="14"/>
  <c r="K203" i="14"/>
  <c r="H204" i="14"/>
  <c r="I204" i="14"/>
  <c r="J204" i="14"/>
  <c r="K204" i="14"/>
  <c r="H205" i="14"/>
  <c r="I205" i="14"/>
  <c r="J205" i="14"/>
  <c r="K205" i="14"/>
  <c r="H206" i="14"/>
  <c r="I206" i="14"/>
  <c r="J206" i="14"/>
  <c r="K206" i="14"/>
  <c r="H207" i="14"/>
  <c r="I207" i="14"/>
  <c r="J207" i="14"/>
  <c r="K207" i="14"/>
  <c r="H208" i="14"/>
  <c r="I208" i="14"/>
  <c r="J208" i="14"/>
  <c r="K208" i="14"/>
  <c r="H209" i="14"/>
  <c r="I209" i="14"/>
  <c r="J209" i="14"/>
  <c r="K209" i="14"/>
  <c r="H210" i="14"/>
  <c r="I210" i="14"/>
  <c r="J210" i="14"/>
  <c r="K210" i="14"/>
  <c r="H211" i="14"/>
  <c r="I211" i="14"/>
  <c r="J211" i="14"/>
  <c r="K211" i="14"/>
  <c r="H212" i="14"/>
  <c r="I212" i="14"/>
  <c r="J212" i="14"/>
  <c r="K212" i="14"/>
  <c r="H213" i="14"/>
  <c r="I213" i="14"/>
  <c r="J213" i="14"/>
  <c r="K213" i="14"/>
  <c r="H214" i="14"/>
  <c r="I214" i="14"/>
  <c r="J214" i="14"/>
  <c r="K214" i="14"/>
  <c r="H215" i="14"/>
  <c r="I215" i="14"/>
  <c r="J215" i="14"/>
  <c r="K215" i="14"/>
  <c r="H216" i="14"/>
  <c r="I216" i="14"/>
  <c r="J216" i="14"/>
  <c r="K216" i="14"/>
  <c r="H217" i="14"/>
  <c r="I217" i="14"/>
  <c r="J217" i="14"/>
  <c r="K217" i="14"/>
  <c r="H218" i="14"/>
  <c r="I218" i="14"/>
  <c r="J218" i="14"/>
  <c r="K218" i="14"/>
  <c r="H219" i="14"/>
  <c r="I219" i="14"/>
  <c r="J219" i="14"/>
  <c r="K219" i="14"/>
  <c r="H220" i="14"/>
  <c r="I220" i="14"/>
  <c r="J220" i="14"/>
  <c r="K220" i="14"/>
  <c r="H221" i="14"/>
  <c r="I221" i="14"/>
  <c r="J221" i="14"/>
  <c r="K221" i="14"/>
  <c r="H222" i="14"/>
  <c r="I222" i="14"/>
  <c r="J222" i="14"/>
  <c r="K222" i="14"/>
  <c r="H223" i="14"/>
  <c r="I223" i="14"/>
  <c r="J223" i="14"/>
  <c r="K223" i="14"/>
  <c r="H224" i="14"/>
  <c r="I224" i="14"/>
  <c r="J224" i="14"/>
  <c r="K224" i="14"/>
  <c r="H225" i="14"/>
  <c r="I225" i="14"/>
  <c r="J225" i="14"/>
  <c r="K225" i="14"/>
  <c r="H226" i="14"/>
  <c r="I226" i="14"/>
  <c r="J226" i="14"/>
  <c r="K226" i="14"/>
  <c r="H227" i="14"/>
  <c r="I227" i="14"/>
  <c r="J227" i="14"/>
  <c r="K227" i="14"/>
  <c r="H228" i="14"/>
  <c r="I228" i="14"/>
  <c r="J228" i="14"/>
  <c r="K228" i="14"/>
  <c r="H229" i="14"/>
  <c r="I229" i="14"/>
  <c r="J229" i="14"/>
  <c r="K229" i="14"/>
  <c r="H230" i="14"/>
  <c r="I230" i="14"/>
  <c r="J230" i="14"/>
  <c r="K230" i="14"/>
  <c r="H231" i="14"/>
  <c r="I231" i="14"/>
  <c r="J231" i="14"/>
  <c r="K231" i="14"/>
  <c r="H232" i="14"/>
  <c r="I232" i="14"/>
  <c r="J232" i="14"/>
  <c r="K232" i="14"/>
  <c r="H233" i="14"/>
  <c r="I233" i="14"/>
  <c r="J233" i="14"/>
  <c r="K233" i="14"/>
  <c r="H234" i="14"/>
  <c r="I234" i="14"/>
  <c r="J234" i="14"/>
  <c r="K234" i="14"/>
  <c r="H235" i="14"/>
  <c r="I235" i="14"/>
  <c r="J235" i="14"/>
  <c r="K235" i="14"/>
  <c r="H236" i="14"/>
  <c r="I236" i="14"/>
  <c r="J236" i="14"/>
  <c r="K236" i="14"/>
  <c r="H237" i="14"/>
  <c r="I237" i="14"/>
  <c r="J237" i="14"/>
  <c r="K237" i="14"/>
  <c r="H238" i="14"/>
  <c r="I238" i="14"/>
  <c r="J238" i="14"/>
  <c r="K238" i="14"/>
  <c r="H239" i="14"/>
  <c r="I239" i="14"/>
  <c r="J239" i="14"/>
  <c r="K239" i="14"/>
  <c r="H240" i="14"/>
  <c r="I240" i="14"/>
  <c r="J240" i="14"/>
  <c r="K240" i="14"/>
  <c r="H241" i="14"/>
  <c r="I241" i="14"/>
  <c r="J241" i="14"/>
  <c r="K241" i="14"/>
  <c r="H242" i="14"/>
  <c r="I242" i="14"/>
  <c r="J242" i="14"/>
  <c r="K242" i="14"/>
  <c r="H243" i="14"/>
  <c r="I243" i="14"/>
  <c r="J243" i="14"/>
  <c r="K243" i="14"/>
  <c r="H244" i="14"/>
  <c r="I244" i="14"/>
  <c r="J244" i="14"/>
  <c r="K244" i="14"/>
  <c r="H245" i="14"/>
  <c r="I245" i="14"/>
  <c r="J245" i="14"/>
  <c r="K245" i="14"/>
  <c r="H246" i="14"/>
  <c r="I246" i="14"/>
  <c r="J246" i="14"/>
  <c r="K246" i="14"/>
  <c r="H247" i="14"/>
  <c r="I247" i="14"/>
  <c r="J247" i="14"/>
  <c r="K247" i="14"/>
  <c r="H248" i="14"/>
  <c r="I248" i="14"/>
  <c r="J248" i="14"/>
  <c r="K248" i="14"/>
  <c r="H249" i="14"/>
  <c r="I249" i="14"/>
  <c r="J249" i="14"/>
  <c r="K249" i="14"/>
  <c r="H250" i="14"/>
  <c r="I250" i="14"/>
  <c r="J250" i="14"/>
  <c r="K250" i="14"/>
  <c r="H251" i="14"/>
  <c r="I251" i="14"/>
  <c r="J251" i="14"/>
  <c r="K251" i="14"/>
  <c r="H252" i="14"/>
  <c r="I252" i="14"/>
  <c r="J252" i="14"/>
  <c r="K252" i="14"/>
  <c r="H253" i="14"/>
  <c r="I253" i="14"/>
  <c r="J253" i="14"/>
  <c r="K253" i="14"/>
  <c r="I254" i="14"/>
  <c r="J254" i="14"/>
  <c r="K254" i="14"/>
  <c r="I8" i="14"/>
  <c r="J8" i="14"/>
  <c r="K8" i="14"/>
  <c r="H8" i="14"/>
  <c r="F251" i="23" l="1"/>
  <c r="F250" i="23"/>
  <c r="J27" i="24"/>
  <c r="J72" i="23"/>
  <c r="J247" i="23"/>
  <c r="J231" i="23"/>
  <c r="J223" i="23"/>
  <c r="J215" i="23"/>
  <c r="J199" i="23"/>
  <c r="J191" i="23"/>
  <c r="J183" i="23"/>
  <c r="J167" i="23"/>
  <c r="J159" i="23"/>
  <c r="J151" i="23"/>
  <c r="J135" i="23"/>
  <c r="J125" i="23"/>
  <c r="J117" i="23"/>
  <c r="J109" i="23"/>
  <c r="J93" i="23"/>
  <c r="J85" i="23"/>
  <c r="J61" i="23"/>
  <c r="J45" i="23"/>
  <c r="J37" i="23"/>
  <c r="J29" i="23"/>
  <c r="J9" i="23"/>
  <c r="J8" i="23"/>
  <c r="J192" i="23"/>
  <c r="J128" i="23"/>
  <c r="J64" i="23"/>
  <c r="J200" i="23"/>
  <c r="J248" i="23"/>
  <c r="J184" i="23"/>
  <c r="J120" i="23"/>
  <c r="J56" i="23"/>
  <c r="J136" i="23"/>
  <c r="J240" i="23"/>
  <c r="J176" i="23"/>
  <c r="J112" i="23"/>
  <c r="J48" i="23"/>
  <c r="J232" i="23"/>
  <c r="J168" i="23"/>
  <c r="J104" i="23"/>
  <c r="J40" i="23"/>
  <c r="J224" i="23"/>
  <c r="J160" i="23"/>
  <c r="J96" i="23"/>
  <c r="J32" i="23"/>
  <c r="J216" i="23"/>
  <c r="J152" i="23"/>
  <c r="J88" i="23"/>
  <c r="J24" i="23"/>
  <c r="J208" i="23"/>
  <c r="J144" i="23"/>
  <c r="J80" i="23"/>
  <c r="J16" i="23"/>
  <c r="J255" i="23"/>
  <c r="J239" i="23"/>
  <c r="J207" i="23"/>
  <c r="J175" i="23"/>
  <c r="J143" i="23"/>
  <c r="J127" i="23"/>
  <c r="J119" i="23"/>
  <c r="J111" i="23"/>
  <c r="J103" i="23"/>
  <c r="J95" i="23"/>
  <c r="J87" i="23"/>
  <c r="J79" i="23"/>
  <c r="J71" i="23"/>
  <c r="J63" i="23"/>
  <c r="J55" i="23"/>
  <c r="J47" i="23"/>
  <c r="J39" i="23"/>
  <c r="J31" i="23"/>
  <c r="J23" i="23"/>
  <c r="J15" i="23"/>
  <c r="J254" i="23"/>
  <c r="J246" i="23"/>
  <c r="J238" i="23"/>
  <c r="J230" i="23"/>
  <c r="J222" i="23"/>
  <c r="J214" i="23"/>
  <c r="J206" i="23"/>
  <c r="J198" i="23"/>
  <c r="J190" i="23"/>
  <c r="J182" i="23"/>
  <c r="J174" i="23"/>
  <c r="J166" i="23"/>
  <c r="J158" i="23"/>
  <c r="J150" i="23"/>
  <c r="J142" i="23"/>
  <c r="J134" i="23"/>
  <c r="J126" i="23"/>
  <c r="J118" i="23"/>
  <c r="J110" i="23"/>
  <c r="J102" i="23"/>
  <c r="J94" i="23"/>
  <c r="J86" i="23"/>
  <c r="J78" i="23"/>
  <c r="J70" i="23"/>
  <c r="J62" i="23"/>
  <c r="J54" i="23"/>
  <c r="J46" i="23"/>
  <c r="J38" i="23"/>
  <c r="J30" i="23"/>
  <c r="J22" i="23"/>
  <c r="J14" i="23"/>
  <c r="J253" i="23"/>
  <c r="J245" i="23"/>
  <c r="J237" i="23"/>
  <c r="J229" i="23"/>
  <c r="J221" i="23"/>
  <c r="J213" i="23"/>
  <c r="J205" i="23"/>
  <c r="J197" i="23"/>
  <c r="J189" i="23"/>
  <c r="J181" i="23"/>
  <c r="J173" i="23"/>
  <c r="J165" i="23"/>
  <c r="J157" i="23"/>
  <c r="J149" i="23"/>
  <c r="J141" i="23"/>
  <c r="J133" i="23"/>
  <c r="J101" i="23"/>
  <c r="J77" i="23"/>
  <c r="J69" i="23"/>
  <c r="J53" i="23"/>
  <c r="J21" i="23"/>
  <c r="J13" i="23"/>
  <c r="J252" i="23"/>
  <c r="J244" i="23"/>
  <c r="J236" i="23"/>
  <c r="J228" i="23"/>
  <c r="J220" i="23"/>
  <c r="J212" i="23"/>
  <c r="J204" i="23"/>
  <c r="J196" i="23"/>
  <c r="J188" i="23"/>
  <c r="J180" i="23"/>
  <c r="J172" i="23"/>
  <c r="J164" i="23"/>
  <c r="J156" i="23"/>
  <c r="J148" i="23"/>
  <c r="J140" i="23"/>
  <c r="J132" i="23"/>
  <c r="J124" i="23"/>
  <c r="J116" i="23"/>
  <c r="J108" i="23"/>
  <c r="J100" i="23"/>
  <c r="J92" i="23"/>
  <c r="J84" i="23"/>
  <c r="J76" i="23"/>
  <c r="J68" i="23"/>
  <c r="J60" i="23"/>
  <c r="J52" i="23"/>
  <c r="J44" i="23"/>
  <c r="J36" i="23"/>
  <c r="J28" i="23"/>
  <c r="J20" i="23"/>
  <c r="J12" i="23"/>
  <c r="J251" i="23"/>
  <c r="J243" i="23"/>
  <c r="J235" i="23"/>
  <c r="J227" i="23"/>
  <c r="J219" i="23"/>
  <c r="J211" i="23"/>
  <c r="J203" i="23"/>
  <c r="J195" i="23"/>
  <c r="J187" i="23"/>
  <c r="J179" i="23"/>
  <c r="J171" i="23"/>
  <c r="J163" i="23"/>
  <c r="J155" i="23"/>
  <c r="J147" i="23"/>
  <c r="J139" i="23"/>
  <c r="J131" i="23"/>
  <c r="J123" i="23"/>
  <c r="J115" i="23"/>
  <c r="J107" i="23"/>
  <c r="J99" i="23"/>
  <c r="J91" i="23"/>
  <c r="J83" i="23"/>
  <c r="J75" i="23"/>
  <c r="J67" i="23"/>
  <c r="J59" i="23"/>
  <c r="J51" i="23"/>
  <c r="J43" i="23"/>
  <c r="J35" i="23"/>
  <c r="J27" i="23"/>
  <c r="J19" i="23"/>
  <c r="J11" i="23"/>
  <c r="J250" i="23"/>
  <c r="J242" i="23"/>
  <c r="J234" i="23"/>
  <c r="J226" i="23"/>
  <c r="J218" i="23"/>
  <c r="J210" i="23"/>
  <c r="J202" i="23"/>
  <c r="J194" i="23"/>
  <c r="J186" i="23"/>
  <c r="J178" i="23"/>
  <c r="J170" i="23"/>
  <c r="J162" i="23"/>
  <c r="J154" i="23"/>
  <c r="J146" i="23"/>
  <c r="J138" i="23"/>
  <c r="J130" i="23"/>
  <c r="J122" i="23"/>
  <c r="J114" i="23"/>
  <c r="J106" i="23"/>
  <c r="J98" i="23"/>
  <c r="J90" i="23"/>
  <c r="J82" i="23"/>
  <c r="J74" i="23"/>
  <c r="J66" i="23"/>
  <c r="J58" i="23"/>
  <c r="J50" i="23"/>
  <c r="J42" i="23"/>
  <c r="J34" i="23"/>
  <c r="J26" i="23"/>
  <c r="J18" i="23"/>
  <c r="J10" i="23"/>
  <c r="J249" i="23"/>
  <c r="J241" i="23"/>
  <c r="J233" i="23"/>
  <c r="J225" i="23"/>
  <c r="J217" i="23"/>
  <c r="J209" i="23"/>
  <c r="J201" i="23"/>
  <c r="J193" i="23"/>
  <c r="J185" i="23"/>
  <c r="J177" i="23"/>
  <c r="J169" i="23"/>
  <c r="J161" i="23"/>
  <c r="J153" i="23"/>
  <c r="J145" i="23"/>
  <c r="J137" i="23"/>
  <c r="J129" i="23"/>
  <c r="J121" i="23"/>
  <c r="J113" i="23"/>
  <c r="J105" i="23"/>
  <c r="J97" i="23"/>
  <c r="J89" i="23"/>
  <c r="J81" i="23"/>
  <c r="J73" i="23"/>
  <c r="J65" i="23"/>
  <c r="J57" i="23"/>
  <c r="J49" i="23"/>
  <c r="J41" i="23"/>
  <c r="J33" i="23"/>
  <c r="J25" i="23"/>
  <c r="J17" i="23"/>
  <c r="F193" i="23"/>
  <c r="F129" i="23"/>
  <c r="F241" i="23"/>
  <c r="F177" i="23"/>
  <c r="F113" i="23"/>
  <c r="F121" i="23"/>
  <c r="F105" i="23"/>
  <c r="F41" i="23"/>
  <c r="F225" i="23"/>
  <c r="F161" i="23"/>
  <c r="F33" i="23"/>
  <c r="F185" i="23"/>
  <c r="F217" i="23"/>
  <c r="F153" i="23"/>
  <c r="F89" i="23"/>
  <c r="F25" i="23"/>
  <c r="F57" i="23"/>
  <c r="F209" i="23"/>
  <c r="F145" i="23"/>
  <c r="F81" i="23"/>
  <c r="F9" i="23"/>
  <c r="L28" i="23" s="1"/>
  <c r="G236" i="21"/>
  <c r="G132" i="21"/>
  <c r="G43" i="21"/>
  <c r="L240" i="21"/>
  <c r="L232" i="21"/>
  <c r="L224" i="21"/>
  <c r="L216" i="21"/>
  <c r="L208" i="21"/>
  <c r="L200" i="21"/>
  <c r="L192" i="21"/>
  <c r="L184" i="21"/>
  <c r="L176" i="21"/>
  <c r="L168" i="21"/>
  <c r="L160" i="21"/>
  <c r="L152" i="21"/>
  <c r="L144" i="21"/>
  <c r="L136" i="21"/>
  <c r="L128" i="21"/>
  <c r="L120" i="21"/>
  <c r="L112" i="21"/>
  <c r="L104" i="21"/>
  <c r="L96" i="21"/>
  <c r="L88" i="21"/>
  <c r="L80" i="21"/>
  <c r="L72" i="21"/>
  <c r="L64" i="21"/>
  <c r="L56" i="21"/>
  <c r="L48" i="21"/>
  <c r="L40" i="21"/>
  <c r="L239" i="21"/>
  <c r="L223" i="21"/>
  <c r="L199" i="21"/>
  <c r="L191" i="21"/>
  <c r="L183" i="21"/>
  <c r="L175" i="21"/>
  <c r="L167" i="21"/>
  <c r="L159" i="21"/>
  <c r="L151" i="21"/>
  <c r="L143" i="21"/>
  <c r="L135" i="21"/>
  <c r="L127" i="21"/>
  <c r="L119" i="21"/>
  <c r="L111" i="21"/>
  <c r="L103" i="21"/>
  <c r="L95" i="21"/>
  <c r="L87" i="21"/>
  <c r="L79" i="21"/>
  <c r="L71" i="21"/>
  <c r="L63" i="21"/>
  <c r="G61" i="21"/>
  <c r="G35" i="21"/>
  <c r="L38" i="21"/>
  <c r="G60" i="21"/>
  <c r="L237" i="21"/>
  <c r="L229" i="21"/>
  <c r="L221" i="21"/>
  <c r="L213" i="21"/>
  <c r="L205" i="21"/>
  <c r="L197" i="21"/>
  <c r="L189" i="21"/>
  <c r="L181" i="21"/>
  <c r="L173" i="21"/>
  <c r="L165" i="21"/>
  <c r="L157" i="21"/>
  <c r="L149" i="21"/>
  <c r="L141" i="21"/>
  <c r="L133" i="21"/>
  <c r="L125" i="21"/>
  <c r="L117" i="21"/>
  <c r="L109" i="21"/>
  <c r="L101" i="21"/>
  <c r="L93" i="21"/>
  <c r="L85" i="21"/>
  <c r="L77" i="21"/>
  <c r="L69" i="21"/>
  <c r="L61" i="21"/>
  <c r="L53" i="21"/>
  <c r="L45" i="21"/>
  <c r="L37" i="21"/>
  <c r="L231" i="21"/>
  <c r="L55" i="21"/>
  <c r="G188" i="21"/>
  <c r="G149" i="21"/>
  <c r="G85" i="21"/>
  <c r="L236" i="21"/>
  <c r="L220" i="21"/>
  <c r="L212" i="21"/>
  <c r="L204" i="21"/>
  <c r="L196" i="21"/>
  <c r="L188" i="21"/>
  <c r="L180" i="21"/>
  <c r="L172" i="21"/>
  <c r="L164" i="21"/>
  <c r="L156" i="21"/>
  <c r="L148" i="21"/>
  <c r="L140" i="21"/>
  <c r="L132" i="21"/>
  <c r="L124" i="21"/>
  <c r="L116" i="21"/>
  <c r="L108" i="21"/>
  <c r="L100" i="21"/>
  <c r="L92" i="21"/>
  <c r="L84" i="21"/>
  <c r="L76" i="21"/>
  <c r="L60" i="21"/>
  <c r="L36" i="21"/>
  <c r="G221" i="21"/>
  <c r="G148" i="21"/>
  <c r="L235" i="21"/>
  <c r="L219" i="21"/>
  <c r="L211" i="21"/>
  <c r="L195" i="21"/>
  <c r="L187" i="21"/>
  <c r="L179" i="21"/>
  <c r="L171" i="21"/>
  <c r="L163" i="21"/>
  <c r="L147" i="21"/>
  <c r="L139" i="21"/>
  <c r="L131" i="21"/>
  <c r="L123" i="21"/>
  <c r="L115" i="21"/>
  <c r="L107" i="21"/>
  <c r="L99" i="21"/>
  <c r="L83" i="21"/>
  <c r="L75" i="21"/>
  <c r="L59" i="21"/>
  <c r="L51" i="21"/>
  <c r="L43" i="21"/>
  <c r="L35" i="21"/>
  <c r="L207" i="21"/>
  <c r="L39" i="21"/>
  <c r="G180" i="21"/>
  <c r="G108" i="21"/>
  <c r="L234" i="21"/>
  <c r="L226" i="21"/>
  <c r="L218" i="21"/>
  <c r="L210" i="21"/>
  <c r="L202" i="21"/>
  <c r="L178" i="21"/>
  <c r="L162" i="21"/>
  <c r="L146" i="21"/>
  <c r="L130" i="21"/>
  <c r="L122" i="21"/>
  <c r="L106" i="21"/>
  <c r="L90" i="21"/>
  <c r="L82" i="21"/>
  <c r="L74" i="21"/>
  <c r="L58" i="21"/>
  <c r="L50" i="21"/>
  <c r="L42" i="21"/>
  <c r="L34" i="21"/>
  <c r="L215" i="21"/>
  <c r="L47" i="21"/>
  <c r="L33" i="21"/>
  <c r="N25" i="2"/>
  <c r="L254" i="12"/>
  <c r="L246" i="12"/>
  <c r="L238" i="12"/>
  <c r="L230" i="12"/>
  <c r="L222" i="12"/>
  <c r="L214" i="12"/>
  <c r="L206" i="12"/>
  <c r="L198" i="12"/>
  <c r="L190" i="12"/>
  <c r="L182" i="12"/>
  <c r="L174" i="12"/>
  <c r="L166" i="12"/>
  <c r="L158" i="12"/>
  <c r="L150" i="12"/>
  <c r="L142" i="12"/>
  <c r="L134" i="12"/>
  <c r="L126" i="12"/>
  <c r="L118" i="12"/>
  <c r="L110" i="12"/>
  <c r="L102" i="12"/>
  <c r="L94" i="12"/>
  <c r="L86" i="12"/>
  <c r="L78" i="12"/>
  <c r="L70" i="12"/>
  <c r="L62" i="12"/>
  <c r="L54" i="12"/>
  <c r="L46" i="12"/>
  <c r="L38" i="12"/>
  <c r="L30" i="12"/>
  <c r="L22" i="12"/>
  <c r="G248" i="12"/>
  <c r="G240" i="12"/>
  <c r="G232" i="12"/>
  <c r="G224" i="12"/>
  <c r="G216" i="12"/>
  <c r="G208" i="12"/>
  <c r="G200" i="12"/>
  <c r="G192" i="12"/>
  <c r="G184" i="12"/>
  <c r="G176" i="12"/>
  <c r="G168" i="12"/>
  <c r="G160" i="12"/>
  <c r="G152" i="12"/>
  <c r="G144" i="12"/>
  <c r="G136" i="12"/>
  <c r="G128" i="12"/>
  <c r="G120" i="12"/>
  <c r="G112" i="12"/>
  <c r="G104" i="12"/>
  <c r="G96" i="12"/>
  <c r="G88" i="12"/>
  <c r="G80" i="12"/>
  <c r="G72" i="12"/>
  <c r="G64" i="12"/>
  <c r="G56" i="12"/>
  <c r="G48" i="12"/>
  <c r="G40" i="12"/>
  <c r="G32" i="12"/>
  <c r="G24" i="12"/>
  <c r="G16" i="12"/>
  <c r="N24" i="12" s="1"/>
  <c r="L255" i="12"/>
  <c r="G255" i="12"/>
  <c r="G2" i="14"/>
  <c r="N26" i="14" s="1"/>
  <c r="L257" i="19"/>
  <c r="L255" i="19"/>
  <c r="L256" i="19"/>
  <c r="L224" i="19"/>
  <c r="L176" i="19"/>
  <c r="L128" i="19"/>
  <c r="L80" i="19"/>
  <c r="L16" i="19"/>
  <c r="L247" i="19"/>
  <c r="L239" i="19"/>
  <c r="L231" i="19"/>
  <c r="L223" i="19"/>
  <c r="L215" i="19"/>
  <c r="L207" i="19"/>
  <c r="L199" i="19"/>
  <c r="L191" i="19"/>
  <c r="L183" i="19"/>
  <c r="L175" i="19"/>
  <c r="L167" i="19"/>
  <c r="L159" i="19"/>
  <c r="L151" i="19"/>
  <c r="L143" i="19"/>
  <c r="L135" i="19"/>
  <c r="L127" i="19"/>
  <c r="L119" i="19"/>
  <c r="L111" i="19"/>
  <c r="L103" i="19"/>
  <c r="L95" i="19"/>
  <c r="L87" i="19"/>
  <c r="L79" i="19"/>
  <c r="L71" i="19"/>
  <c r="L63" i="19"/>
  <c r="L55" i="19"/>
  <c r="L47" i="19"/>
  <c r="L39" i="19"/>
  <c r="L31" i="19"/>
  <c r="L23" i="19"/>
  <c r="L15" i="19"/>
  <c r="L208" i="19"/>
  <c r="L160" i="19"/>
  <c r="L112" i="19"/>
  <c r="L24" i="19"/>
  <c r="L254" i="19"/>
  <c r="L246" i="19"/>
  <c r="L238" i="19"/>
  <c r="L230" i="19"/>
  <c r="L222" i="19"/>
  <c r="L214" i="19"/>
  <c r="L206" i="19"/>
  <c r="L198" i="19"/>
  <c r="L190" i="19"/>
  <c r="L182" i="19"/>
  <c r="L174" i="19"/>
  <c r="L166" i="19"/>
  <c r="L158" i="19"/>
  <c r="L150" i="19"/>
  <c r="L142" i="19"/>
  <c r="L134" i="19"/>
  <c r="L126" i="19"/>
  <c r="L118" i="19"/>
  <c r="L110" i="19"/>
  <c r="L102" i="19"/>
  <c r="L94" i="19"/>
  <c r="L86" i="19"/>
  <c r="L78" i="19"/>
  <c r="L70" i="19"/>
  <c r="L62" i="19"/>
  <c r="L54" i="19"/>
  <c r="L46" i="19"/>
  <c r="L38" i="19"/>
  <c r="L30" i="19"/>
  <c r="L22" i="19"/>
  <c r="L14" i="19"/>
  <c r="L248" i="19"/>
  <c r="L200" i="19"/>
  <c r="L144" i="19"/>
  <c r="L96" i="19"/>
  <c r="L32" i="19"/>
  <c r="L253" i="19"/>
  <c r="L245" i="19"/>
  <c r="L237" i="19"/>
  <c r="L229" i="19"/>
  <c r="L221" i="19"/>
  <c r="L213" i="19"/>
  <c r="L205" i="19"/>
  <c r="L197" i="19"/>
  <c r="L189" i="19"/>
  <c r="L181" i="19"/>
  <c r="L173" i="19"/>
  <c r="L165" i="19"/>
  <c r="L157" i="19"/>
  <c r="L149" i="19"/>
  <c r="L141" i="19"/>
  <c r="L133" i="19"/>
  <c r="L125" i="19"/>
  <c r="L117" i="19"/>
  <c r="L109" i="19"/>
  <c r="L101" i="19"/>
  <c r="L93" i="19"/>
  <c r="L85" i="19"/>
  <c r="L77" i="19"/>
  <c r="L69" i="19"/>
  <c r="L61" i="19"/>
  <c r="L53" i="19"/>
  <c r="L45" i="19"/>
  <c r="L37" i="19"/>
  <c r="L29" i="19"/>
  <c r="L21" i="19"/>
  <c r="L13" i="19"/>
  <c r="L48" i="19"/>
  <c r="L252" i="19"/>
  <c r="L244" i="19"/>
  <c r="L236" i="19"/>
  <c r="L228" i="19"/>
  <c r="L220" i="19"/>
  <c r="L212" i="19"/>
  <c r="L204" i="19"/>
  <c r="L196" i="19"/>
  <c r="L188" i="19"/>
  <c r="L180" i="19"/>
  <c r="L172" i="19"/>
  <c r="L164" i="19"/>
  <c r="L156" i="19"/>
  <c r="L148" i="19"/>
  <c r="L140" i="19"/>
  <c r="L132" i="19"/>
  <c r="L124" i="19"/>
  <c r="L116" i="19"/>
  <c r="L108" i="19"/>
  <c r="L100" i="19"/>
  <c r="L92" i="19"/>
  <c r="L84" i="19"/>
  <c r="L76" i="19"/>
  <c r="L68" i="19"/>
  <c r="L60" i="19"/>
  <c r="L52" i="19"/>
  <c r="L44" i="19"/>
  <c r="L36" i="19"/>
  <c r="L28" i="19"/>
  <c r="L20" i="19"/>
  <c r="L12" i="19"/>
  <c r="L240" i="19"/>
  <c r="L184" i="19"/>
  <c r="L136" i="19"/>
  <c r="L88" i="19"/>
  <c r="L40" i="19"/>
  <c r="L251" i="19"/>
  <c r="L243" i="19"/>
  <c r="L235" i="19"/>
  <c r="L227" i="19"/>
  <c r="L219" i="19"/>
  <c r="L211" i="19"/>
  <c r="L203" i="19"/>
  <c r="L195" i="19"/>
  <c r="L187" i="19"/>
  <c r="L179" i="19"/>
  <c r="L171" i="19"/>
  <c r="L163" i="19"/>
  <c r="L155" i="19"/>
  <c r="L147" i="19"/>
  <c r="L139" i="19"/>
  <c r="L131" i="19"/>
  <c r="L123" i="19"/>
  <c r="L115" i="19"/>
  <c r="L107" i="19"/>
  <c r="L99" i="19"/>
  <c r="L91" i="19"/>
  <c r="L83" i="19"/>
  <c r="L75" i="19"/>
  <c r="L67" i="19"/>
  <c r="L59" i="19"/>
  <c r="L51" i="19"/>
  <c r="L43" i="19"/>
  <c r="L35" i="19"/>
  <c r="L27" i="19"/>
  <c r="L19" i="19"/>
  <c r="L11" i="19"/>
  <c r="L216" i="19"/>
  <c r="L168" i="19"/>
  <c r="L120" i="19"/>
  <c r="L72" i="19"/>
  <c r="L64" i="19"/>
  <c r="L250" i="19"/>
  <c r="L242" i="19"/>
  <c r="L234" i="19"/>
  <c r="L226" i="19"/>
  <c r="L218" i="19"/>
  <c r="L210" i="19"/>
  <c r="L202" i="19"/>
  <c r="L194" i="19"/>
  <c r="L186" i="19"/>
  <c r="L178" i="19"/>
  <c r="L170" i="19"/>
  <c r="L162" i="19"/>
  <c r="L154" i="19"/>
  <c r="L146" i="19"/>
  <c r="L138" i="19"/>
  <c r="L130" i="19"/>
  <c r="L122" i="19"/>
  <c r="L114" i="19"/>
  <c r="L106" i="19"/>
  <c r="L98" i="19"/>
  <c r="L90" i="19"/>
  <c r="L82" i="19"/>
  <c r="L74" i="19"/>
  <c r="L66" i="19"/>
  <c r="L58" i="19"/>
  <c r="L50" i="19"/>
  <c r="L42" i="19"/>
  <c r="L34" i="19"/>
  <c r="L26" i="19"/>
  <c r="L18" i="19"/>
  <c r="L10" i="19"/>
  <c r="L232" i="19"/>
  <c r="L192" i="19"/>
  <c r="L152" i="19"/>
  <c r="L104" i="19"/>
  <c r="L56" i="19"/>
  <c r="L249" i="19"/>
  <c r="L241" i="19"/>
  <c r="L233" i="19"/>
  <c r="L225" i="19"/>
  <c r="L217" i="19"/>
  <c r="L209" i="19"/>
  <c r="L201" i="19"/>
  <c r="L193" i="19"/>
  <c r="L185" i="19"/>
  <c r="L177" i="19"/>
  <c r="L169" i="19"/>
  <c r="L161" i="19"/>
  <c r="L153" i="19"/>
  <c r="L145" i="19"/>
  <c r="L137" i="19"/>
  <c r="L129" i="19"/>
  <c r="L121" i="19"/>
  <c r="L113" i="19"/>
  <c r="L105" i="19"/>
  <c r="L97" i="19"/>
  <c r="L89" i="19"/>
  <c r="L81" i="19"/>
  <c r="L73" i="19"/>
  <c r="L65" i="19"/>
  <c r="L57" i="19"/>
  <c r="L49" i="19"/>
  <c r="L41" i="19"/>
  <c r="L33" i="19"/>
  <c r="L25" i="19"/>
  <c r="L17" i="19"/>
  <c r="L9" i="19"/>
  <c r="L8" i="19"/>
  <c r="N26" i="19"/>
  <c r="L8" i="18"/>
  <c r="L255" i="2"/>
  <c r="L257" i="2"/>
  <c r="L8" i="2"/>
  <c r="L8" i="12"/>
  <c r="L141" i="12"/>
  <c r="L243" i="12"/>
  <c r="L247" i="12"/>
  <c r="L239" i="12"/>
  <c r="L231" i="12"/>
  <c r="L223" i="12"/>
  <c r="L215" i="12"/>
  <c r="L207" i="12"/>
  <c r="L199" i="12"/>
  <c r="L191" i="12"/>
  <c r="L183" i="12"/>
  <c r="L175" i="12"/>
  <c r="L167" i="12"/>
  <c r="L159" i="12"/>
  <c r="L151" i="12"/>
  <c r="L143" i="12"/>
  <c r="L135" i="12"/>
  <c r="L127" i="12"/>
  <c r="L119" i="12"/>
  <c r="L111" i="12"/>
  <c r="L103" i="12"/>
  <c r="L95" i="12"/>
  <c r="L87" i="12"/>
  <c r="L79" i="12"/>
  <c r="L71" i="12"/>
  <c r="L63" i="12"/>
  <c r="L55" i="12"/>
  <c r="L47" i="12"/>
  <c r="L39" i="12"/>
  <c r="L31" i="12"/>
  <c r="L23" i="12"/>
  <c r="L9" i="12"/>
  <c r="L237" i="12"/>
  <c r="L205" i="12"/>
  <c r="L189" i="12"/>
  <c r="L165" i="12"/>
  <c r="L157" i="12"/>
  <c r="L149" i="12"/>
  <c r="L133" i="12"/>
  <c r="L125" i="12"/>
  <c r="L117" i="12"/>
  <c r="L109" i="12"/>
  <c r="L101" i="12"/>
  <c r="L93" i="12"/>
  <c r="L85" i="12"/>
  <c r="L77" i="12"/>
  <c r="L53" i="12"/>
  <c r="L29" i="12"/>
  <c r="L21" i="12"/>
  <c r="L252" i="12"/>
  <c r="L244" i="12"/>
  <c r="L236" i="12"/>
  <c r="L228" i="12"/>
  <c r="L220" i="12"/>
  <c r="L212" i="12"/>
  <c r="L204" i="12"/>
  <c r="L196" i="12"/>
  <c r="L188" i="12"/>
  <c r="L180" i="12"/>
  <c r="L172" i="12"/>
  <c r="L164" i="12"/>
  <c r="L156" i="12"/>
  <c r="L148" i="12"/>
  <c r="L140" i="12"/>
  <c r="L132" i="12"/>
  <c r="L124" i="12"/>
  <c r="L116" i="12"/>
  <c r="L108" i="12"/>
  <c r="L100" i="12"/>
  <c r="L92" i="12"/>
  <c r="L84" i="12"/>
  <c r="L76" i="12"/>
  <c r="L68" i="12"/>
  <c r="L60" i="12"/>
  <c r="L52" i="12"/>
  <c r="L44" i="12"/>
  <c r="L36" i="12"/>
  <c r="L28" i="12"/>
  <c r="L20" i="12"/>
  <c r="L229" i="12"/>
  <c r="L61" i="12"/>
  <c r="L251" i="12"/>
  <c r="L235" i="12"/>
  <c r="L227" i="12"/>
  <c r="L219" i="12"/>
  <c r="L211" i="12"/>
  <c r="L203" i="12"/>
  <c r="L195" i="12"/>
  <c r="L171" i="12"/>
  <c r="L155" i="12"/>
  <c r="L147" i="12"/>
  <c r="L139" i="12"/>
  <c r="L131" i="12"/>
  <c r="L123" i="12"/>
  <c r="L115" i="12"/>
  <c r="L107" i="12"/>
  <c r="L99" i="12"/>
  <c r="L91" i="12"/>
  <c r="L83" i="12"/>
  <c r="L75" i="12"/>
  <c r="L67" i="12"/>
  <c r="L59" i="12"/>
  <c r="L51" i="12"/>
  <c r="L43" i="12"/>
  <c r="L35" i="12"/>
  <c r="L27" i="12"/>
  <c r="L19" i="12"/>
  <c r="L245" i="12"/>
  <c r="L197" i="12"/>
  <c r="L37" i="12"/>
  <c r="L163" i="12"/>
  <c r="L250" i="12"/>
  <c r="L242" i="12"/>
  <c r="L234" i="12"/>
  <c r="L226" i="12"/>
  <c r="L216" i="12"/>
  <c r="L210" i="12"/>
  <c r="L202" i="12"/>
  <c r="L194" i="12"/>
  <c r="L186" i="12"/>
  <c r="L176" i="12"/>
  <c r="L170" i="12"/>
  <c r="L162" i="12"/>
  <c r="L154" i="12"/>
  <c r="L146" i="12"/>
  <c r="L138" i="12"/>
  <c r="L130" i="12"/>
  <c r="L120" i="12"/>
  <c r="L114" i="12"/>
  <c r="L106" i="12"/>
  <c r="L98" i="12"/>
  <c r="L90" i="12"/>
  <c r="L82" i="12"/>
  <c r="L72" i="12"/>
  <c r="L64" i="12"/>
  <c r="L58" i="12"/>
  <c r="L50" i="12"/>
  <c r="L42" i="12"/>
  <c r="L34" i="12"/>
  <c r="L26" i="12"/>
  <c r="L18" i="12"/>
  <c r="L221" i="12"/>
  <c r="L173" i="12"/>
  <c r="L69" i="12"/>
  <c r="L187" i="12"/>
  <c r="L249" i="12"/>
  <c r="L241" i="12"/>
  <c r="L233" i="12"/>
  <c r="L225" i="12"/>
  <c r="L217" i="12"/>
  <c r="L209" i="12"/>
  <c r="L201" i="12"/>
  <c r="L193" i="12"/>
  <c r="L185" i="12"/>
  <c r="L177" i="12"/>
  <c r="L169" i="12"/>
  <c r="L161" i="12"/>
  <c r="L153" i="12"/>
  <c r="L145" i="12"/>
  <c r="L137" i="12"/>
  <c r="L129" i="12"/>
  <c r="L121" i="12"/>
  <c r="L113" i="12"/>
  <c r="L105" i="12"/>
  <c r="L97" i="12"/>
  <c r="L89" i="12"/>
  <c r="L81" i="12"/>
  <c r="L73" i="12"/>
  <c r="L65" i="12"/>
  <c r="L57" i="12"/>
  <c r="L49" i="12"/>
  <c r="L41" i="12"/>
  <c r="L33" i="12"/>
  <c r="L25" i="12"/>
  <c r="L17" i="12"/>
  <c r="L253" i="12"/>
  <c r="L213" i="12"/>
  <c r="L181" i="12"/>
  <c r="L45" i="12"/>
  <c r="L179" i="12"/>
  <c r="L255" i="14"/>
  <c r="L253" i="14"/>
  <c r="L245" i="14"/>
  <c r="L237" i="14"/>
  <c r="L229" i="14"/>
  <c r="L221" i="14"/>
  <c r="L213" i="14"/>
  <c r="L205" i="14"/>
  <c r="L197" i="14"/>
  <c r="L189" i="14"/>
  <c r="L181" i="14"/>
  <c r="L173" i="14"/>
  <c r="L165" i="14"/>
  <c r="L157" i="14"/>
  <c r="L149" i="14"/>
  <c r="L141" i="14"/>
  <c r="L133" i="14"/>
  <c r="L125" i="14"/>
  <c r="L117" i="14"/>
  <c r="L109" i="14"/>
  <c r="L101" i="14"/>
  <c r="L93" i="14"/>
  <c r="L85" i="14"/>
  <c r="L77" i="14"/>
  <c r="L69" i="14"/>
  <c r="L61" i="14"/>
  <c r="L53" i="14"/>
  <c r="L45" i="14"/>
  <c r="L37" i="14"/>
  <c r="L29" i="14"/>
  <c r="L254" i="14"/>
  <c r="L21" i="14"/>
  <c r="L252" i="14"/>
  <c r="L236" i="14"/>
  <c r="L220" i="14"/>
  <c r="L204" i="14"/>
  <c r="L188" i="14"/>
  <c r="L172" i="14"/>
  <c r="L156" i="14"/>
  <c r="L132" i="14"/>
  <c r="L92" i="14"/>
  <c r="L76" i="14"/>
  <c r="L60" i="14"/>
  <c r="L44" i="14"/>
  <c r="L28" i="14"/>
  <c r="L251" i="14"/>
  <c r="L243" i="14"/>
  <c r="L235" i="14"/>
  <c r="L227" i="14"/>
  <c r="L219" i="14"/>
  <c r="L211" i="14"/>
  <c r="L203" i="14"/>
  <c r="L195" i="14"/>
  <c r="L187" i="14"/>
  <c r="L179" i="14"/>
  <c r="L171" i="14"/>
  <c r="L163" i="14"/>
  <c r="L155" i="14"/>
  <c r="L147" i="14"/>
  <c r="L139" i="14"/>
  <c r="L131" i="14"/>
  <c r="L123" i="14"/>
  <c r="L115" i="14"/>
  <c r="L107" i="14"/>
  <c r="L99" i="14"/>
  <c r="L91" i="14"/>
  <c r="L83" i="14"/>
  <c r="L75" i="14"/>
  <c r="L67" i="14"/>
  <c r="L59" i="14"/>
  <c r="L51" i="14"/>
  <c r="L43" i="14"/>
  <c r="L35" i="14"/>
  <c r="L27" i="14"/>
  <c r="L19" i="14"/>
  <c r="L244" i="14"/>
  <c r="L228" i="14"/>
  <c r="L212" i="14"/>
  <c r="L196" i="14"/>
  <c r="L180" i="14"/>
  <c r="L164" i="14"/>
  <c r="L140" i="14"/>
  <c r="L100" i="14"/>
  <c r="L84" i="14"/>
  <c r="L68" i="14"/>
  <c r="L52" i="14"/>
  <c r="L36" i="14"/>
  <c r="L20" i="14"/>
  <c r="L250" i="14"/>
  <c r="L242" i="14"/>
  <c r="L234" i="14"/>
  <c r="L226" i="14"/>
  <c r="L218" i="14"/>
  <c r="L210" i="14"/>
  <c r="L202" i="14"/>
  <c r="L194" i="14"/>
  <c r="L186" i="14"/>
  <c r="L178" i="14"/>
  <c r="L170" i="14"/>
  <c r="L162" i="14"/>
  <c r="L154" i="14"/>
  <c r="L146" i="14"/>
  <c r="L138" i="14"/>
  <c r="L130" i="14"/>
  <c r="L122" i="14"/>
  <c r="L114" i="14"/>
  <c r="L106" i="14"/>
  <c r="L98" i="14"/>
  <c r="L90" i="14"/>
  <c r="L82" i="14"/>
  <c r="L74" i="14"/>
  <c r="L66" i="14"/>
  <c r="L58" i="14"/>
  <c r="L50" i="14"/>
  <c r="L42" i="14"/>
  <c r="L34" i="14"/>
  <c r="L26" i="14"/>
  <c r="L18" i="14"/>
  <c r="L124" i="14"/>
  <c r="L241" i="14"/>
  <c r="L209" i="14"/>
  <c r="L177" i="14"/>
  <c r="L169" i="14"/>
  <c r="L161" i="14"/>
  <c r="L153" i="14"/>
  <c r="L145" i="14"/>
  <c r="L137" i="14"/>
  <c r="L129" i="14"/>
  <c r="L121" i="14"/>
  <c r="L113" i="14"/>
  <c r="L105" i="14"/>
  <c r="L97" i="14"/>
  <c r="L89" i="14"/>
  <c r="L81" i="14"/>
  <c r="L73" i="14"/>
  <c r="L65" i="14"/>
  <c r="L57" i="14"/>
  <c r="L49" i="14"/>
  <c r="L41" i="14"/>
  <c r="L33" i="14"/>
  <c r="L25" i="14"/>
  <c r="L17" i="14"/>
  <c r="L116" i="14"/>
  <c r="L249" i="14"/>
  <c r="L225" i="14"/>
  <c r="L193" i="14"/>
  <c r="L248" i="14"/>
  <c r="L240" i="14"/>
  <c r="L232" i="14"/>
  <c r="L224" i="14"/>
  <c r="L216" i="14"/>
  <c r="L208" i="14"/>
  <c r="L200" i="14"/>
  <c r="L192" i="14"/>
  <c r="L184" i="14"/>
  <c r="L176" i="14"/>
  <c r="L168" i="14"/>
  <c r="L160" i="14"/>
  <c r="L152" i="14"/>
  <c r="L144" i="14"/>
  <c r="L136" i="14"/>
  <c r="L128" i="14"/>
  <c r="L120" i="14"/>
  <c r="L112" i="14"/>
  <c r="L104" i="14"/>
  <c r="L96" i="14"/>
  <c r="L88" i="14"/>
  <c r="L80" i="14"/>
  <c r="L72" i="14"/>
  <c r="L64" i="14"/>
  <c r="L56" i="14"/>
  <c r="L48" i="14"/>
  <c r="L40" i="14"/>
  <c r="L32" i="14"/>
  <c r="L24" i="14"/>
  <c r="L16" i="14"/>
  <c r="L148" i="14"/>
  <c r="L217" i="14"/>
  <c r="L201" i="14"/>
  <c r="L247" i="14"/>
  <c r="L239" i="14"/>
  <c r="L231" i="14"/>
  <c r="L223" i="14"/>
  <c r="L215" i="14"/>
  <c r="L207" i="14"/>
  <c r="L199" i="14"/>
  <c r="L191" i="14"/>
  <c r="L183" i="14"/>
  <c r="L175" i="14"/>
  <c r="L167" i="14"/>
  <c r="L159" i="14"/>
  <c r="L151" i="14"/>
  <c r="L143" i="14"/>
  <c r="L135" i="14"/>
  <c r="L127" i="14"/>
  <c r="L119" i="14"/>
  <c r="L111" i="14"/>
  <c r="L103" i="14"/>
  <c r="L95" i="14"/>
  <c r="L87" i="14"/>
  <c r="L79" i="14"/>
  <c r="L71" i="14"/>
  <c r="L63" i="14"/>
  <c r="L55" i="14"/>
  <c r="L47" i="14"/>
  <c r="L39" i="14"/>
  <c r="L31" i="14"/>
  <c r="L23" i="14"/>
  <c r="L9" i="14"/>
  <c r="L108" i="14"/>
  <c r="L233" i="14"/>
  <c r="L185" i="14"/>
  <c r="L246" i="14"/>
  <c r="L238" i="14"/>
  <c r="L230" i="14"/>
  <c r="L222" i="14"/>
  <c r="L214" i="14"/>
  <c r="L206" i="14"/>
  <c r="L198" i="14"/>
  <c r="L190" i="14"/>
  <c r="L182" i="14"/>
  <c r="L174" i="14"/>
  <c r="L166" i="14"/>
  <c r="L158" i="14"/>
  <c r="L150" i="14"/>
  <c r="L142" i="14"/>
  <c r="L134" i="14"/>
  <c r="L126" i="14"/>
  <c r="L118" i="14"/>
  <c r="L110" i="14"/>
  <c r="L102" i="14"/>
  <c r="L94" i="14"/>
  <c r="L86" i="14"/>
  <c r="L78" i="14"/>
  <c r="L70" i="14"/>
  <c r="L62" i="14"/>
  <c r="L54" i="14"/>
  <c r="L46" i="14"/>
  <c r="L38" i="14"/>
  <c r="L30" i="14"/>
  <c r="L22" i="14"/>
  <c r="L120" i="15"/>
  <c r="L32" i="15"/>
  <c r="L9" i="15"/>
  <c r="L40" i="15"/>
  <c r="L48" i="15"/>
  <c r="L56" i="15"/>
  <c r="L65" i="15"/>
  <c r="L109" i="15"/>
  <c r="L185" i="15"/>
  <c r="L255" i="15"/>
  <c r="L83" i="17"/>
  <c r="L75" i="17"/>
  <c r="L67" i="17"/>
  <c r="L59" i="17"/>
  <c r="L51" i="17"/>
  <c r="L43" i="17"/>
  <c r="L35" i="17"/>
  <c r="L27" i="17"/>
  <c r="L19" i="17"/>
  <c r="L250" i="17"/>
  <c r="L242" i="17"/>
  <c r="L234" i="17"/>
  <c r="L226" i="17"/>
  <c r="L218" i="17"/>
  <c r="L210" i="17"/>
  <c r="L202" i="17"/>
  <c r="L194" i="17"/>
  <c r="L186" i="17"/>
  <c r="L178" i="17"/>
  <c r="L170" i="17"/>
  <c r="L162" i="17"/>
  <c r="L154" i="17"/>
  <c r="L146" i="17"/>
  <c r="L138" i="17"/>
  <c r="L130" i="17"/>
  <c r="L122" i="17"/>
  <c r="L114" i="17"/>
  <c r="L106" i="17"/>
  <c r="L98" i="17"/>
  <c r="L90" i="17"/>
  <c r="L82" i="17"/>
  <c r="L74" i="17"/>
  <c r="L66" i="17"/>
  <c r="L58" i="17"/>
  <c r="L50" i="17"/>
  <c r="L42" i="17"/>
  <c r="L34" i="17"/>
  <c r="L26" i="17"/>
  <c r="L18" i="17"/>
  <c r="L64" i="17"/>
  <c r="G77" i="17"/>
  <c r="G69" i="17"/>
  <c r="G61" i="17"/>
  <c r="G53" i="17"/>
  <c r="G45" i="17"/>
  <c r="G37" i="17"/>
  <c r="G29" i="17"/>
  <c r="G21" i="17"/>
  <c r="G13" i="17"/>
  <c r="G244" i="17"/>
  <c r="G236" i="17"/>
  <c r="G228" i="17"/>
  <c r="G220" i="17"/>
  <c r="G212" i="17"/>
  <c r="G204" i="17"/>
  <c r="G196" i="17"/>
  <c r="G188" i="17"/>
  <c r="G180" i="17"/>
  <c r="G172" i="17"/>
  <c r="G164" i="17"/>
  <c r="G156" i="17"/>
  <c r="G148" i="17"/>
  <c r="G140" i="17"/>
  <c r="G132" i="17"/>
  <c r="G124" i="17"/>
  <c r="G116" i="17"/>
  <c r="G108" i="17"/>
  <c r="G100" i="17"/>
  <c r="G92" i="17"/>
  <c r="G84" i="17"/>
  <c r="G76" i="17"/>
  <c r="G68" i="17"/>
  <c r="G60" i="17"/>
  <c r="G52" i="17"/>
  <c r="G44" i="17"/>
  <c r="G36" i="17"/>
  <c r="G28" i="17"/>
  <c r="G20" i="17"/>
  <c r="G12" i="17"/>
  <c r="G58" i="17"/>
  <c r="L249" i="17"/>
  <c r="L241" i="17"/>
  <c r="L233" i="17"/>
  <c r="L225" i="17"/>
  <c r="L217" i="17"/>
  <c r="L209" i="17"/>
  <c r="L201" i="17"/>
  <c r="L193" i="17"/>
  <c r="L185" i="17"/>
  <c r="L177" i="17"/>
  <c r="L169" i="17"/>
  <c r="L161" i="17"/>
  <c r="L153" i="17"/>
  <c r="L145" i="17"/>
  <c r="L137" i="17"/>
  <c r="L129" i="17"/>
  <c r="L121" i="17"/>
  <c r="L113" i="17"/>
  <c r="L105" i="17"/>
  <c r="L97" i="17"/>
  <c r="L89" i="17"/>
  <c r="L81" i="17"/>
  <c r="L73" i="17"/>
  <c r="L65" i="17"/>
  <c r="L57" i="17"/>
  <c r="L49" i="17"/>
  <c r="L41" i="17"/>
  <c r="L33" i="17"/>
  <c r="L25" i="17"/>
  <c r="L17" i="17"/>
  <c r="L247" i="17"/>
  <c r="L239" i="17"/>
  <c r="L231" i="17"/>
  <c r="L223" i="17"/>
  <c r="L215" i="17"/>
  <c r="L207" i="17"/>
  <c r="L199" i="17"/>
  <c r="L191" i="17"/>
  <c r="L183" i="17"/>
  <c r="L175" i="17"/>
  <c r="L167" i="17"/>
  <c r="L159" i="17"/>
  <c r="L151" i="17"/>
  <c r="L143" i="17"/>
  <c r="L135" i="17"/>
  <c r="L127" i="17"/>
  <c r="L119" i="17"/>
  <c r="L111" i="17"/>
  <c r="L103" i="17"/>
  <c r="L95" i="17"/>
  <c r="L87" i="17"/>
  <c r="L79" i="17"/>
  <c r="L71" i="17"/>
  <c r="L63" i="17"/>
  <c r="L55" i="17"/>
  <c r="L47" i="17"/>
  <c r="L39" i="17"/>
  <c r="L31" i="17"/>
  <c r="L23" i="17"/>
  <c r="L9" i="17"/>
  <c r="L254" i="17"/>
  <c r="L246" i="17"/>
  <c r="L238" i="17"/>
  <c r="L230" i="17"/>
  <c r="L222" i="17"/>
  <c r="L214" i="17"/>
  <c r="L206" i="17"/>
  <c r="L198" i="17"/>
  <c r="L190" i="17"/>
  <c r="L182" i="17"/>
  <c r="L174" i="17"/>
  <c r="L166" i="17"/>
  <c r="L158" i="17"/>
  <c r="L150" i="17"/>
  <c r="L142" i="17"/>
  <c r="L134" i="17"/>
  <c r="L126" i="17"/>
  <c r="L118" i="17"/>
  <c r="L110" i="17"/>
  <c r="L102" i="17"/>
  <c r="L94" i="17"/>
  <c r="L86" i="17"/>
  <c r="L78" i="17"/>
  <c r="L70" i="17"/>
  <c r="L62" i="17"/>
  <c r="L54" i="17"/>
  <c r="L46" i="17"/>
  <c r="L38" i="17"/>
  <c r="L30" i="17"/>
  <c r="L22" i="17"/>
  <c r="L8" i="17"/>
  <c r="L256" i="17"/>
  <c r="L253" i="17"/>
  <c r="L245" i="17"/>
  <c r="L237" i="17"/>
  <c r="L229" i="17"/>
  <c r="L221" i="17"/>
  <c r="L213" i="17"/>
  <c r="L205" i="17"/>
  <c r="L197" i="17"/>
  <c r="L189" i="17"/>
  <c r="L181" i="17"/>
  <c r="L173" i="17"/>
  <c r="L165" i="17"/>
  <c r="L157" i="17"/>
  <c r="L149" i="17"/>
  <c r="L141" i="17"/>
  <c r="L133" i="17"/>
  <c r="L125" i="17"/>
  <c r="L117" i="17"/>
  <c r="L109" i="17"/>
  <c r="L101" i="17"/>
  <c r="L93" i="17"/>
  <c r="L85" i="17"/>
  <c r="L77" i="17"/>
  <c r="L69" i="17"/>
  <c r="L61" i="17"/>
  <c r="L53" i="17"/>
  <c r="L45" i="17"/>
  <c r="L37" i="17"/>
  <c r="L29" i="17"/>
  <c r="L21" i="17"/>
  <c r="L252" i="17"/>
  <c r="L244" i="17"/>
  <c r="L236" i="17"/>
  <c r="L228" i="17"/>
  <c r="L220" i="17"/>
  <c r="L212" i="17"/>
  <c r="L204" i="17"/>
  <c r="L196" i="17"/>
  <c r="L188" i="17"/>
  <c r="L180" i="17"/>
  <c r="L172" i="17"/>
  <c r="L164" i="17"/>
  <c r="L156" i="17"/>
  <c r="L148" i="17"/>
  <c r="L140" i="17"/>
  <c r="L132" i="17"/>
  <c r="L124" i="17"/>
  <c r="L116" i="17"/>
  <c r="L108" i="17"/>
  <c r="L100" i="17"/>
  <c r="L92" i="17"/>
  <c r="L84" i="17"/>
  <c r="L76" i="17"/>
  <c r="L68" i="17"/>
  <c r="L60" i="17"/>
  <c r="L52" i="17"/>
  <c r="L44" i="17"/>
  <c r="L36" i="17"/>
  <c r="L28" i="17"/>
  <c r="L20" i="17"/>
  <c r="L251" i="17"/>
  <c r="L243" i="17"/>
  <c r="L235" i="17"/>
  <c r="L227" i="17"/>
  <c r="L219" i="17"/>
  <c r="L211" i="17"/>
  <c r="L203" i="17"/>
  <c r="L195" i="17"/>
  <c r="L187" i="17"/>
  <c r="L179" i="17"/>
  <c r="L171" i="17"/>
  <c r="L163" i="17"/>
  <c r="L155" i="17"/>
  <c r="L147" i="17"/>
  <c r="L139" i="17"/>
  <c r="L131" i="17"/>
  <c r="L123" i="17"/>
  <c r="L115" i="17"/>
  <c r="L107" i="17"/>
  <c r="L99" i="17"/>
  <c r="L91" i="17"/>
  <c r="L182" i="18"/>
  <c r="L142" i="18"/>
  <c r="L123" i="18"/>
  <c r="L248" i="18"/>
  <c r="L240" i="18"/>
  <c r="L232" i="18"/>
  <c r="L224" i="18"/>
  <c r="L216" i="18"/>
  <c r="L208" i="18"/>
  <c r="L200" i="18"/>
  <c r="L192" i="18"/>
  <c r="L184" i="18"/>
  <c r="L176" i="18"/>
  <c r="L168" i="18"/>
  <c r="L160" i="18"/>
  <c r="L152" i="18"/>
  <c r="L144" i="18"/>
  <c r="L136" i="18"/>
  <c r="L128" i="18"/>
  <c r="L120" i="18"/>
  <c r="L112" i="18"/>
  <c r="L104" i="18"/>
  <c r="L96" i="18"/>
  <c r="L88" i="18"/>
  <c r="L80" i="18"/>
  <c r="L72" i="18"/>
  <c r="L64" i="18"/>
  <c r="L56" i="18"/>
  <c r="L48" i="18"/>
  <c r="L40" i="18"/>
  <c r="L32" i="18"/>
  <c r="L24" i="18"/>
  <c r="L16" i="18"/>
  <c r="L247" i="18"/>
  <c r="L239" i="18"/>
  <c r="L231" i="18"/>
  <c r="L223" i="18"/>
  <c r="L215" i="18"/>
  <c r="L207" i="18"/>
  <c r="L199" i="18"/>
  <c r="L191" i="18"/>
  <c r="L183" i="18"/>
  <c r="L175" i="18"/>
  <c r="L167" i="18"/>
  <c r="L159" i="18"/>
  <c r="L151" i="18"/>
  <c r="L143" i="18"/>
  <c r="L135" i="18"/>
  <c r="L127" i="18"/>
  <c r="L119" i="18"/>
  <c r="L111" i="18"/>
  <c r="L103" i="18"/>
  <c r="L95" i="18"/>
  <c r="L87" i="18"/>
  <c r="L79" i="18"/>
  <c r="L71" i="18"/>
  <c r="L63" i="18"/>
  <c r="L55" i="18"/>
  <c r="L47" i="18"/>
  <c r="L39" i="18"/>
  <c r="L31" i="18"/>
  <c r="L23" i="18"/>
  <c r="L9" i="18"/>
  <c r="L246" i="18"/>
  <c r="L238" i="18"/>
  <c r="L230" i="18"/>
  <c r="L222" i="18"/>
  <c r="L214" i="18"/>
  <c r="L206" i="18"/>
  <c r="L198" i="18"/>
  <c r="L190" i="18"/>
  <c r="L174" i="18"/>
  <c r="L166" i="18"/>
  <c r="L158" i="18"/>
  <c r="L150" i="18"/>
  <c r="L134" i="18"/>
  <c r="L126" i="18"/>
  <c r="L118" i="18"/>
  <c r="L110" i="18"/>
  <c r="L102" i="18"/>
  <c r="L94" i="18"/>
  <c r="L86" i="18"/>
  <c r="L78" i="18"/>
  <c r="L70" i="18"/>
  <c r="L62" i="18"/>
  <c r="L54" i="18"/>
  <c r="L46" i="18"/>
  <c r="L38" i="18"/>
  <c r="L30" i="18"/>
  <c r="L22" i="18"/>
  <c r="L245" i="18"/>
  <c r="L237" i="18"/>
  <c r="L229" i="18"/>
  <c r="L221" i="18"/>
  <c r="L213" i="18"/>
  <c r="L205" i="18"/>
  <c r="L197" i="18"/>
  <c r="L189" i="18"/>
  <c r="L181" i="18"/>
  <c r="L173" i="18"/>
  <c r="L165" i="18"/>
  <c r="L157" i="18"/>
  <c r="L149" i="18"/>
  <c r="L141" i="18"/>
  <c r="L133" i="18"/>
  <c r="L125" i="18"/>
  <c r="L117" i="18"/>
  <c r="L109" i="18"/>
  <c r="L101" i="18"/>
  <c r="L93" i="18"/>
  <c r="L85" i="18"/>
  <c r="L77" i="18"/>
  <c r="L69" i="18"/>
  <c r="L61" i="18"/>
  <c r="L53" i="18"/>
  <c r="L45" i="18"/>
  <c r="L37" i="18"/>
  <c r="L29" i="18"/>
  <c r="L21" i="18"/>
  <c r="L244" i="18"/>
  <c r="L236" i="18"/>
  <c r="L228" i="18"/>
  <c r="L220" i="18"/>
  <c r="L212" i="18"/>
  <c r="L204" i="18"/>
  <c r="L196" i="18"/>
  <c r="L188" i="18"/>
  <c r="L180" i="18"/>
  <c r="L172" i="18"/>
  <c r="L164" i="18"/>
  <c r="L156" i="18"/>
  <c r="L148" i="18"/>
  <c r="L140" i="18"/>
  <c r="L132" i="18"/>
  <c r="L124" i="18"/>
  <c r="L116" i="18"/>
  <c r="L108" i="18"/>
  <c r="L100" i="18"/>
  <c r="L92" i="18"/>
  <c r="L84" i="18"/>
  <c r="L76" i="18"/>
  <c r="L68" i="18"/>
  <c r="L60" i="18"/>
  <c r="L52" i="18"/>
  <c r="L44" i="18"/>
  <c r="L36" i="18"/>
  <c r="L28" i="18"/>
  <c r="L20" i="18"/>
  <c r="L115" i="18"/>
  <c r="L107" i="18"/>
  <c r="L99" i="18"/>
  <c r="L91" i="18"/>
  <c r="L83" i="18"/>
  <c r="L75" i="18"/>
  <c r="L67" i="18"/>
  <c r="L59" i="18"/>
  <c r="L51" i="18"/>
  <c r="L43" i="18"/>
  <c r="L35" i="18"/>
  <c r="L27" i="18"/>
  <c r="L19" i="18"/>
  <c r="L235" i="18"/>
  <c r="L219" i="18"/>
  <c r="L203" i="18"/>
  <c r="L187" i="18"/>
  <c r="L163" i="18"/>
  <c r="L147" i="18"/>
  <c r="L131" i="18"/>
  <c r="L242" i="18"/>
  <c r="L234" i="18"/>
  <c r="L226" i="18"/>
  <c r="L218" i="18"/>
  <c r="L210" i="18"/>
  <c r="L202" i="18"/>
  <c r="L194" i="18"/>
  <c r="L186" i="18"/>
  <c r="L178" i="18"/>
  <c r="L170" i="18"/>
  <c r="L162" i="18"/>
  <c r="L154" i="18"/>
  <c r="L146" i="18"/>
  <c r="L138" i="18"/>
  <c r="L130" i="18"/>
  <c r="L122" i="18"/>
  <c r="L114" i="18"/>
  <c r="L106" i="18"/>
  <c r="L98" i="18"/>
  <c r="L90" i="18"/>
  <c r="L82" i="18"/>
  <c r="L74" i="18"/>
  <c r="L66" i="18"/>
  <c r="L58" i="18"/>
  <c r="L50" i="18"/>
  <c r="L42" i="18"/>
  <c r="L34" i="18"/>
  <c r="L26" i="18"/>
  <c r="L18" i="18"/>
  <c r="L243" i="18"/>
  <c r="L227" i="18"/>
  <c r="L211" i="18"/>
  <c r="L195" i="18"/>
  <c r="L179" i="18"/>
  <c r="L171" i="18"/>
  <c r="L155" i="18"/>
  <c r="L139" i="18"/>
  <c r="L249" i="18"/>
  <c r="L241" i="18"/>
  <c r="L233" i="18"/>
  <c r="L225" i="18"/>
  <c r="L217" i="18"/>
  <c r="L209" i="18"/>
  <c r="L201" i="18"/>
  <c r="L193" i="18"/>
  <c r="L185" i="18"/>
  <c r="L177" i="18"/>
  <c r="L169" i="18"/>
  <c r="L161" i="18"/>
  <c r="L153" i="18"/>
  <c r="L145" i="18"/>
  <c r="L137" i="18"/>
  <c r="L129" i="18"/>
  <c r="L121" i="18"/>
  <c r="L113" i="18"/>
  <c r="L105" i="18"/>
  <c r="L97" i="18"/>
  <c r="L89" i="18"/>
  <c r="L81" i="18"/>
  <c r="L73" i="18"/>
  <c r="L65" i="18"/>
  <c r="L57" i="18"/>
  <c r="L49" i="18"/>
  <c r="L41" i="18"/>
  <c r="L33" i="18"/>
  <c r="L25" i="18"/>
  <c r="L17" i="18"/>
  <c r="L15" i="18"/>
  <c r="L14" i="18"/>
  <c r="L13" i="18"/>
  <c r="L12" i="18"/>
  <c r="L11" i="18"/>
  <c r="L10" i="18"/>
  <c r="L257" i="17"/>
  <c r="L255" i="17"/>
  <c r="L232" i="17"/>
  <c r="L208" i="17"/>
  <c r="L184" i="17"/>
  <c r="L176" i="17"/>
  <c r="L168" i="17"/>
  <c r="L160" i="17"/>
  <c r="L152" i="17"/>
  <c r="L144" i="17"/>
  <c r="L136" i="17"/>
  <c r="L128" i="17"/>
  <c r="L120" i="17"/>
  <c r="L112" i="17"/>
  <c r="L104" i="17"/>
  <c r="L96" i="17"/>
  <c r="L88" i="17"/>
  <c r="L80" i="17"/>
  <c r="L72" i="17"/>
  <c r="L16" i="17"/>
  <c r="L15" i="17"/>
  <c r="L216" i="17"/>
  <c r="L40" i="17"/>
  <c r="L14" i="17"/>
  <c r="L13" i="17"/>
  <c r="L248" i="17"/>
  <c r="L200" i="17"/>
  <c r="L24" i="17"/>
  <c r="L12" i="17"/>
  <c r="L56" i="17"/>
  <c r="L11" i="17"/>
  <c r="L240" i="17"/>
  <c r="L192" i="17"/>
  <c r="L32" i="17"/>
  <c r="L10" i="17"/>
  <c r="L224" i="17"/>
  <c r="L48" i="17"/>
  <c r="L182" i="15"/>
  <c r="L8" i="15"/>
  <c r="L211" i="15"/>
  <c r="L147" i="15"/>
  <c r="L138" i="15"/>
  <c r="L129" i="15"/>
  <c r="L127" i="15"/>
  <c r="L118" i="15"/>
  <c r="L110" i="15"/>
  <c r="L101" i="15"/>
  <c r="L92" i="15"/>
  <c r="L83" i="15"/>
  <c r="L74" i="15"/>
  <c r="L63" i="15"/>
  <c r="L54" i="15"/>
  <c r="L45" i="15"/>
  <c r="L37" i="15"/>
  <c r="L28" i="15"/>
  <c r="L121" i="15"/>
  <c r="L249" i="15"/>
  <c r="L232" i="15"/>
  <c r="L200" i="15"/>
  <c r="L246" i="15"/>
  <c r="L239" i="15"/>
  <c r="L229" i="15"/>
  <c r="L220" i="15"/>
  <c r="L202" i="15"/>
  <c r="L193" i="15"/>
  <c r="L191" i="15"/>
  <c r="L183" i="15"/>
  <c r="L174" i="15"/>
  <c r="L165" i="15"/>
  <c r="L156" i="15"/>
  <c r="L19" i="15"/>
  <c r="L237" i="15"/>
  <c r="L257" i="15"/>
  <c r="L173" i="15"/>
  <c r="L100" i="15"/>
  <c r="L27" i="15"/>
  <c r="L247" i="15"/>
  <c r="L57" i="15"/>
  <c r="L228" i="15"/>
  <c r="L164" i="15"/>
  <c r="L91" i="15"/>
  <c r="L18" i="15"/>
  <c r="L119" i="15"/>
  <c r="L55" i="15"/>
  <c r="L219" i="15"/>
  <c r="L155" i="15"/>
  <c r="L82" i="15"/>
  <c r="L46" i="15"/>
  <c r="L210" i="15"/>
  <c r="L146" i="15"/>
  <c r="L73" i="15"/>
  <c r="L256" i="15"/>
  <c r="L137" i="15"/>
  <c r="L201" i="15"/>
  <c r="L254" i="15"/>
  <c r="L245" i="15"/>
  <c r="L236" i="15"/>
  <c r="L227" i="15"/>
  <c r="L218" i="15"/>
  <c r="L209" i="15"/>
  <c r="L199" i="15"/>
  <c r="L190" i="15"/>
  <c r="L181" i="15"/>
  <c r="L172" i="15"/>
  <c r="L163" i="15"/>
  <c r="L154" i="15"/>
  <c r="L145" i="15"/>
  <c r="L135" i="15"/>
  <c r="L126" i="15"/>
  <c r="L117" i="15"/>
  <c r="L108" i="15"/>
  <c r="L99" i="15"/>
  <c r="L90" i="15"/>
  <c r="L81" i="15"/>
  <c r="L71" i="15"/>
  <c r="L62" i="15"/>
  <c r="L53" i="15"/>
  <c r="L44" i="15"/>
  <c r="L35" i="15"/>
  <c r="L26" i="15"/>
  <c r="L17" i="15"/>
  <c r="L253" i="15"/>
  <c r="L244" i="15"/>
  <c r="L235" i="15"/>
  <c r="L226" i="15"/>
  <c r="L217" i="15"/>
  <c r="L207" i="15"/>
  <c r="L198" i="15"/>
  <c r="L189" i="15"/>
  <c r="L180" i="15"/>
  <c r="L171" i="15"/>
  <c r="L162" i="15"/>
  <c r="L153" i="15"/>
  <c r="L143" i="15"/>
  <c r="L134" i="15"/>
  <c r="L125" i="15"/>
  <c r="L116" i="15"/>
  <c r="L107" i="15"/>
  <c r="L98" i="15"/>
  <c r="L89" i="15"/>
  <c r="L79" i="15"/>
  <c r="L70" i="15"/>
  <c r="L61" i="15"/>
  <c r="L52" i="15"/>
  <c r="L43" i="15"/>
  <c r="L34" i="15"/>
  <c r="L25" i="15"/>
  <c r="L252" i="15"/>
  <c r="L243" i="15"/>
  <c r="L234" i="15"/>
  <c r="L225" i="15"/>
  <c r="L215" i="15"/>
  <c r="L197" i="15"/>
  <c r="L188" i="15"/>
  <c r="L179" i="15"/>
  <c r="L170" i="15"/>
  <c r="L161" i="15"/>
  <c r="L151" i="15"/>
  <c r="L142" i="15"/>
  <c r="L133" i="15"/>
  <c r="L124" i="15"/>
  <c r="L115" i="15"/>
  <c r="L106" i="15"/>
  <c r="L97" i="15"/>
  <c r="L87" i="15"/>
  <c r="L78" i="15"/>
  <c r="L69" i="15"/>
  <c r="L60" i="15"/>
  <c r="L51" i="15"/>
  <c r="L42" i="15"/>
  <c r="L33" i="15"/>
  <c r="L23" i="15"/>
  <c r="L251" i="15"/>
  <c r="L242" i="15"/>
  <c r="L233" i="15"/>
  <c r="L223" i="15"/>
  <c r="L214" i="15"/>
  <c r="L205" i="15"/>
  <c r="L196" i="15"/>
  <c r="L187" i="15"/>
  <c r="L178" i="15"/>
  <c r="L169" i="15"/>
  <c r="L159" i="15"/>
  <c r="L150" i="15"/>
  <c r="L141" i="15"/>
  <c r="L132" i="15"/>
  <c r="L123" i="15"/>
  <c r="L114" i="15"/>
  <c r="L105" i="15"/>
  <c r="L95" i="15"/>
  <c r="L86" i="15"/>
  <c r="L77" i="15"/>
  <c r="L68" i="15"/>
  <c r="L59" i="15"/>
  <c r="L50" i="15"/>
  <c r="L41" i="15"/>
  <c r="L31" i="15"/>
  <c r="L22" i="15"/>
  <c r="L36" i="15"/>
  <c r="L250" i="15"/>
  <c r="L241" i="15"/>
  <c r="L231" i="15"/>
  <c r="L222" i="15"/>
  <c r="L213" i="15"/>
  <c r="L204" i="15"/>
  <c r="L195" i="15"/>
  <c r="L186" i="15"/>
  <c r="L177" i="15"/>
  <c r="L167" i="15"/>
  <c r="L158" i="15"/>
  <c r="L149" i="15"/>
  <c r="L140" i="15"/>
  <c r="L131" i="15"/>
  <c r="L122" i="15"/>
  <c r="L113" i="15"/>
  <c r="L103" i="15"/>
  <c r="L94" i="15"/>
  <c r="L85" i="15"/>
  <c r="L76" i="15"/>
  <c r="L67" i="15"/>
  <c r="L58" i="15"/>
  <c r="L49" i="15"/>
  <c r="L39" i="15"/>
  <c r="L30" i="15"/>
  <c r="L21" i="15"/>
  <c r="L230" i="15"/>
  <c r="L221" i="15"/>
  <c r="L212" i="15"/>
  <c r="L203" i="15"/>
  <c r="L194" i="15"/>
  <c r="L175" i="15"/>
  <c r="L166" i="15"/>
  <c r="L157" i="15"/>
  <c r="L148" i="15"/>
  <c r="L139" i="15"/>
  <c r="L130" i="15"/>
  <c r="L111" i="15"/>
  <c r="L102" i="15"/>
  <c r="L93" i="15"/>
  <c r="L84" i="15"/>
  <c r="L75" i="15"/>
  <c r="L66" i="15"/>
  <c r="L47" i="15"/>
  <c r="L29" i="15"/>
  <c r="L20" i="15"/>
  <c r="L240" i="15"/>
  <c r="L224" i="15"/>
  <c r="L216" i="15"/>
  <c r="L208" i="15"/>
  <c r="L192" i="15"/>
  <c r="L184" i="15"/>
  <c r="L176" i="15"/>
  <c r="L168" i="15"/>
  <c r="L160" i="15"/>
  <c r="L152" i="15"/>
  <c r="L144" i="15"/>
  <c r="L136" i="15"/>
  <c r="L128" i="15"/>
  <c r="L112" i="15"/>
  <c r="L104" i="15"/>
  <c r="L96" i="15"/>
  <c r="L88" i="15"/>
  <c r="L80" i="15"/>
  <c r="L72" i="15"/>
  <c r="L64" i="15"/>
  <c r="L16" i="15"/>
  <c r="L15" i="15"/>
  <c r="L248" i="15"/>
  <c r="L24" i="15"/>
  <c r="L238" i="15"/>
  <c r="L206" i="15"/>
  <c r="L38" i="15"/>
  <c r="L14" i="15"/>
  <c r="L13" i="15"/>
  <c r="L12" i="15"/>
  <c r="L11" i="15"/>
  <c r="L10" i="15"/>
  <c r="L256" i="12"/>
  <c r="L257" i="12"/>
  <c r="L256" i="2"/>
  <c r="L257" i="14"/>
  <c r="L256" i="14"/>
  <c r="L15" i="14"/>
  <c r="L14" i="14"/>
  <c r="L13" i="14"/>
  <c r="L12" i="14"/>
  <c r="L11" i="14"/>
  <c r="L10" i="14"/>
  <c r="L232" i="12"/>
  <c r="L200" i="12"/>
  <c r="L152" i="12"/>
  <c r="L104" i="12"/>
  <c r="L16" i="12"/>
  <c r="L15" i="12"/>
  <c r="L184" i="12"/>
  <c r="L136" i="12"/>
  <c r="L88" i="12"/>
  <c r="L24" i="12"/>
  <c r="L14" i="12"/>
  <c r="L224" i="12"/>
  <c r="L168" i="12"/>
  <c r="L128" i="12"/>
  <c r="L80" i="12"/>
  <c r="L32" i="12"/>
  <c r="L13" i="12"/>
  <c r="L240" i="12"/>
  <c r="L40" i="12"/>
  <c r="L12" i="12"/>
  <c r="L248" i="12"/>
  <c r="L208" i="12"/>
  <c r="L160" i="12"/>
  <c r="L112" i="12"/>
  <c r="L48" i="12"/>
  <c r="L11" i="12"/>
  <c r="L192" i="12"/>
  <c r="L144" i="12"/>
  <c r="L96" i="12"/>
  <c r="L56" i="12"/>
  <c r="L218" i="12"/>
  <c r="L178" i="12"/>
  <c r="L122" i="12"/>
  <c r="L74" i="12"/>
  <c r="L66" i="12"/>
  <c r="L10" i="12"/>
  <c r="L254" i="2"/>
  <c r="L246" i="2"/>
  <c r="L238" i="2"/>
  <c r="L230" i="2"/>
  <c r="L222" i="2"/>
  <c r="L214" i="2"/>
  <c r="L206" i="2"/>
  <c r="L198" i="2"/>
  <c r="L190" i="2"/>
  <c r="L182" i="2"/>
  <c r="L174" i="2"/>
  <c r="L166" i="2"/>
  <c r="L158" i="2"/>
  <c r="L150" i="2"/>
  <c r="L142" i="2"/>
  <c r="L134" i="2"/>
  <c r="L126" i="2"/>
  <c r="L118" i="2"/>
  <c r="L110" i="2"/>
  <c r="L102" i="2"/>
  <c r="L94" i="2"/>
  <c r="L86" i="2"/>
  <c r="L78" i="2"/>
  <c r="L70" i="2"/>
  <c r="L62" i="2"/>
  <c r="L54" i="2"/>
  <c r="L45" i="2"/>
  <c r="L37" i="2"/>
  <c r="L29" i="2"/>
  <c r="L21" i="2"/>
  <c r="L24" i="2"/>
  <c r="L253" i="2"/>
  <c r="L245" i="2"/>
  <c r="L237" i="2"/>
  <c r="L229" i="2"/>
  <c r="L221" i="2"/>
  <c r="L213" i="2"/>
  <c r="L205" i="2"/>
  <c r="L197" i="2"/>
  <c r="L189" i="2"/>
  <c r="L181" i="2"/>
  <c r="L173" i="2"/>
  <c r="L165" i="2"/>
  <c r="L157" i="2"/>
  <c r="L149" i="2"/>
  <c r="L141" i="2"/>
  <c r="L133" i="2"/>
  <c r="L125" i="2"/>
  <c r="L117" i="2"/>
  <c r="L109" i="2"/>
  <c r="L101" i="2"/>
  <c r="L93" i="2"/>
  <c r="L85" i="2"/>
  <c r="L77" i="2"/>
  <c r="L69" i="2"/>
  <c r="L61" i="2"/>
  <c r="L53" i="2"/>
  <c r="L252" i="2"/>
  <c r="L244" i="2"/>
  <c r="L236" i="2"/>
  <c r="L228" i="2"/>
  <c r="L220" i="2"/>
  <c r="L212" i="2"/>
  <c r="L204" i="2"/>
  <c r="L196" i="2"/>
  <c r="L188" i="2"/>
  <c r="L180" i="2"/>
  <c r="L172" i="2"/>
  <c r="L164" i="2"/>
  <c r="L156" i="2"/>
  <c r="L148" i="2"/>
  <c r="L140" i="2"/>
  <c r="L132" i="2"/>
  <c r="L124" i="2"/>
  <c r="L116" i="2"/>
  <c r="L108" i="2"/>
  <c r="L100" i="2"/>
  <c r="L92" i="2"/>
  <c r="L84" i="2"/>
  <c r="L76" i="2"/>
  <c r="L68" i="2"/>
  <c r="L60" i="2"/>
  <c r="L52" i="2"/>
  <c r="L44" i="2"/>
  <c r="L36" i="2"/>
  <c r="L28" i="2"/>
  <c r="L20" i="2"/>
  <c r="L251" i="2"/>
  <c r="L243" i="2"/>
  <c r="L235" i="2"/>
  <c r="L227" i="2"/>
  <c r="L219" i="2"/>
  <c r="L211" i="2"/>
  <c r="L203" i="2"/>
  <c r="L195" i="2"/>
  <c r="L187" i="2"/>
  <c r="L179" i="2"/>
  <c r="L171" i="2"/>
  <c r="L163" i="2"/>
  <c r="L155" i="2"/>
  <c r="L147" i="2"/>
  <c r="L139" i="2"/>
  <c r="L131" i="2"/>
  <c r="L123" i="2"/>
  <c r="L115" i="2"/>
  <c r="L107" i="2"/>
  <c r="L99" i="2"/>
  <c r="L91" i="2"/>
  <c r="L83" i="2"/>
  <c r="L75" i="2"/>
  <c r="L67" i="2"/>
  <c r="L59" i="2"/>
  <c r="L51" i="2"/>
  <c r="L43" i="2"/>
  <c r="L35" i="2"/>
  <c r="L27" i="2"/>
  <c r="L19" i="2"/>
  <c r="L250" i="2"/>
  <c r="L242" i="2"/>
  <c r="L234" i="2"/>
  <c r="L226" i="2"/>
  <c r="L218" i="2"/>
  <c r="L210" i="2"/>
  <c r="L202" i="2"/>
  <c r="L194" i="2"/>
  <c r="L186" i="2"/>
  <c r="L178" i="2"/>
  <c r="L170" i="2"/>
  <c r="L162" i="2"/>
  <c r="L154" i="2"/>
  <c r="L146" i="2"/>
  <c r="L138" i="2"/>
  <c r="L130" i="2"/>
  <c r="L122" i="2"/>
  <c r="L114" i="2"/>
  <c r="L106" i="2"/>
  <c r="L98" i="2"/>
  <c r="L90" i="2"/>
  <c r="L82" i="2"/>
  <c r="L74" i="2"/>
  <c r="L66" i="2"/>
  <c r="L58" i="2"/>
  <c r="L50" i="2"/>
  <c r="L42" i="2"/>
  <c r="L34" i="2"/>
  <c r="L26" i="2"/>
  <c r="L18" i="2"/>
  <c r="L249" i="2"/>
  <c r="L241" i="2"/>
  <c r="L233" i="2"/>
  <c r="L225" i="2"/>
  <c r="L217" i="2"/>
  <c r="L209" i="2"/>
  <c r="L201" i="2"/>
  <c r="L193" i="2"/>
  <c r="L185" i="2"/>
  <c r="L177" i="2"/>
  <c r="L169" i="2"/>
  <c r="L161" i="2"/>
  <c r="L153" i="2"/>
  <c r="L145" i="2"/>
  <c r="L137" i="2"/>
  <c r="L129" i="2"/>
  <c r="L121" i="2"/>
  <c r="L113" i="2"/>
  <c r="L105" i="2"/>
  <c r="L97" i="2"/>
  <c r="L89" i="2"/>
  <c r="L81" i="2"/>
  <c r="L73" i="2"/>
  <c r="L65" i="2"/>
  <c r="L57" i="2"/>
  <c r="L49" i="2"/>
  <c r="L41" i="2"/>
  <c r="L33" i="2"/>
  <c r="L25" i="2"/>
  <c r="L17" i="2"/>
  <c r="L247" i="2"/>
  <c r="L239" i="2"/>
  <c r="L231" i="2"/>
  <c r="L223" i="2"/>
  <c r="L215" i="2"/>
  <c r="L207" i="2"/>
  <c r="L199" i="2"/>
  <c r="L191" i="2"/>
  <c r="L183" i="2"/>
  <c r="L175" i="2"/>
  <c r="L167" i="2"/>
  <c r="L159" i="2"/>
  <c r="L151" i="2"/>
  <c r="L143" i="2"/>
  <c r="L135" i="2"/>
  <c r="L127" i="2"/>
  <c r="L119" i="2"/>
  <c r="L111" i="2"/>
  <c r="L103" i="2"/>
  <c r="L95" i="2"/>
  <c r="L87" i="2"/>
  <c r="L79" i="2"/>
  <c r="L71" i="2"/>
  <c r="L63" i="2"/>
  <c r="L55" i="2"/>
  <c r="L47" i="2"/>
  <c r="L39" i="2"/>
  <c r="L31" i="2"/>
  <c r="L23" i="2"/>
  <c r="L9" i="2"/>
  <c r="L248" i="2"/>
  <c r="L240" i="2"/>
  <c r="L232" i="2"/>
  <c r="L224" i="2"/>
  <c r="L216" i="2"/>
  <c r="L208" i="2"/>
  <c r="L200" i="2"/>
  <c r="L184" i="2"/>
  <c r="L176" i="2"/>
  <c r="L168" i="2"/>
  <c r="L144" i="2"/>
  <c r="L136" i="2"/>
  <c r="L128" i="2"/>
  <c r="L120" i="2"/>
  <c r="L112" i="2"/>
  <c r="L104" i="2"/>
  <c r="L96" i="2"/>
  <c r="L88" i="2"/>
  <c r="L80" i="2"/>
  <c r="L72" i="2"/>
  <c r="L64" i="2"/>
  <c r="L56" i="2"/>
  <c r="L48" i="2"/>
  <c r="L40" i="2"/>
  <c r="L32" i="2"/>
  <c r="L16" i="2"/>
  <c r="L15" i="2"/>
  <c r="L46" i="2"/>
  <c r="L38" i="2"/>
  <c r="L30" i="2"/>
  <c r="L22" i="2"/>
  <c r="L14" i="2"/>
  <c r="L152" i="2"/>
  <c r="L13" i="2"/>
  <c r="L12" i="2"/>
  <c r="L11" i="2"/>
  <c r="L192" i="2"/>
  <c r="L10" i="2"/>
  <c r="L160" i="2"/>
  <c r="H9" i="15"/>
  <c r="I9" i="15"/>
  <c r="J9" i="15"/>
  <c r="K9" i="15"/>
  <c r="H10" i="15"/>
  <c r="I10" i="15"/>
  <c r="J10" i="15"/>
  <c r="K10" i="15"/>
  <c r="H11" i="15"/>
  <c r="I11" i="15"/>
  <c r="J11" i="15"/>
  <c r="K11" i="15"/>
  <c r="H12" i="15"/>
  <c r="I12" i="15"/>
  <c r="J12" i="15"/>
  <c r="K12" i="15"/>
  <c r="H13" i="15"/>
  <c r="I13" i="15"/>
  <c r="J13" i="15"/>
  <c r="K13" i="15"/>
  <c r="H14" i="15"/>
  <c r="I14" i="15"/>
  <c r="J14" i="15"/>
  <c r="K14" i="15"/>
  <c r="H15" i="15"/>
  <c r="I15" i="15"/>
  <c r="J15" i="15"/>
  <c r="K15" i="15"/>
  <c r="H16" i="15"/>
  <c r="I16" i="15"/>
  <c r="J16" i="15"/>
  <c r="K16" i="15"/>
  <c r="H17" i="15"/>
  <c r="I17" i="15"/>
  <c r="J17" i="15"/>
  <c r="K17" i="15"/>
  <c r="H18" i="15"/>
  <c r="I18" i="15"/>
  <c r="J18" i="15"/>
  <c r="K18" i="15"/>
  <c r="H19" i="15"/>
  <c r="I19" i="15"/>
  <c r="J19" i="15"/>
  <c r="K19" i="15"/>
  <c r="H20" i="15"/>
  <c r="I20" i="15"/>
  <c r="J20" i="15"/>
  <c r="K20" i="15"/>
  <c r="H21" i="15"/>
  <c r="I21" i="15"/>
  <c r="J21" i="15"/>
  <c r="K21" i="15"/>
  <c r="H22" i="15"/>
  <c r="I22" i="15"/>
  <c r="J22" i="15"/>
  <c r="K22" i="15"/>
  <c r="H23" i="15"/>
  <c r="I23" i="15"/>
  <c r="J23" i="15"/>
  <c r="K23" i="15"/>
  <c r="H24" i="15"/>
  <c r="I24" i="15"/>
  <c r="J24" i="15"/>
  <c r="K24" i="15"/>
  <c r="H25" i="15"/>
  <c r="I25" i="15"/>
  <c r="J25" i="15"/>
  <c r="K25" i="15"/>
  <c r="H26" i="15"/>
  <c r="I26" i="15"/>
  <c r="J26" i="15"/>
  <c r="K26" i="15"/>
  <c r="H27" i="15"/>
  <c r="I27" i="15"/>
  <c r="J27" i="15"/>
  <c r="K27" i="15"/>
  <c r="H28" i="15"/>
  <c r="I28" i="15"/>
  <c r="J28" i="15"/>
  <c r="K28" i="15"/>
  <c r="H29" i="15"/>
  <c r="I29" i="15"/>
  <c r="J29" i="15"/>
  <c r="K29" i="15"/>
  <c r="H30" i="15"/>
  <c r="I30" i="15"/>
  <c r="J30" i="15"/>
  <c r="K30" i="15"/>
  <c r="H31" i="15"/>
  <c r="I31" i="15"/>
  <c r="J31" i="15"/>
  <c r="K31" i="15"/>
  <c r="H32" i="15"/>
  <c r="I32" i="15"/>
  <c r="J32" i="15"/>
  <c r="K32" i="15"/>
  <c r="H33" i="15"/>
  <c r="I33" i="15"/>
  <c r="J33" i="15"/>
  <c r="K33" i="15"/>
  <c r="H34" i="15"/>
  <c r="I34" i="15"/>
  <c r="J34" i="15"/>
  <c r="K34" i="15"/>
  <c r="H35" i="15"/>
  <c r="I35" i="15"/>
  <c r="J35" i="15"/>
  <c r="K35" i="15"/>
  <c r="H36" i="15"/>
  <c r="I36" i="15"/>
  <c r="J36" i="15"/>
  <c r="K36" i="15"/>
  <c r="H37" i="15"/>
  <c r="I37" i="15"/>
  <c r="J37" i="15"/>
  <c r="K37" i="15"/>
  <c r="H38" i="15"/>
  <c r="I38" i="15"/>
  <c r="J38" i="15"/>
  <c r="K38" i="15"/>
  <c r="H39" i="15"/>
  <c r="I39" i="15"/>
  <c r="J39" i="15"/>
  <c r="K39" i="15"/>
  <c r="H40" i="15"/>
  <c r="I40" i="15"/>
  <c r="J40" i="15"/>
  <c r="K40" i="15"/>
  <c r="H41" i="15"/>
  <c r="I41" i="15"/>
  <c r="J41" i="15"/>
  <c r="K41" i="15"/>
  <c r="H42" i="15"/>
  <c r="I42" i="15"/>
  <c r="J42" i="15"/>
  <c r="K42" i="15"/>
  <c r="H43" i="15"/>
  <c r="I43" i="15"/>
  <c r="J43" i="15"/>
  <c r="K43" i="15"/>
  <c r="H44" i="15"/>
  <c r="I44" i="15"/>
  <c r="J44" i="15"/>
  <c r="K44" i="15"/>
  <c r="H45" i="15"/>
  <c r="I45" i="15"/>
  <c r="J45" i="15"/>
  <c r="K45" i="15"/>
  <c r="H46" i="15"/>
  <c r="I46" i="15"/>
  <c r="J46" i="15"/>
  <c r="K46" i="15"/>
  <c r="H47" i="15"/>
  <c r="I47" i="15"/>
  <c r="J47" i="15"/>
  <c r="K47" i="15"/>
  <c r="H48" i="15"/>
  <c r="I48" i="15"/>
  <c r="J48" i="15"/>
  <c r="K48" i="15"/>
  <c r="H49" i="15"/>
  <c r="I49" i="15"/>
  <c r="J49" i="15"/>
  <c r="K49" i="15"/>
  <c r="H50" i="15"/>
  <c r="I50" i="15"/>
  <c r="J50" i="15"/>
  <c r="K50" i="15"/>
  <c r="H51" i="15"/>
  <c r="I51" i="15"/>
  <c r="J51" i="15"/>
  <c r="K51" i="15"/>
  <c r="H52" i="15"/>
  <c r="I52" i="15"/>
  <c r="J52" i="15"/>
  <c r="K52" i="15"/>
  <c r="H53" i="15"/>
  <c r="I53" i="15"/>
  <c r="J53" i="15"/>
  <c r="K53" i="15"/>
  <c r="H54" i="15"/>
  <c r="I54" i="15"/>
  <c r="J54" i="15"/>
  <c r="K54" i="15"/>
  <c r="H55" i="15"/>
  <c r="I55" i="15"/>
  <c r="J55" i="15"/>
  <c r="K55" i="15"/>
  <c r="H56" i="15"/>
  <c r="I56" i="15"/>
  <c r="J56" i="15"/>
  <c r="K56" i="15"/>
  <c r="H57" i="15"/>
  <c r="I57" i="15"/>
  <c r="J57" i="15"/>
  <c r="K57" i="15"/>
  <c r="H58" i="15"/>
  <c r="I58" i="15"/>
  <c r="J58" i="15"/>
  <c r="K58" i="15"/>
  <c r="H59" i="15"/>
  <c r="I59" i="15"/>
  <c r="J59" i="15"/>
  <c r="K59" i="15"/>
  <c r="H60" i="15"/>
  <c r="I60" i="15"/>
  <c r="J60" i="15"/>
  <c r="K60" i="15"/>
  <c r="H61" i="15"/>
  <c r="I61" i="15"/>
  <c r="J61" i="15"/>
  <c r="K61" i="15"/>
  <c r="H62" i="15"/>
  <c r="I62" i="15"/>
  <c r="J62" i="15"/>
  <c r="K62" i="15"/>
  <c r="H63" i="15"/>
  <c r="I63" i="15"/>
  <c r="J63" i="15"/>
  <c r="K63" i="15"/>
  <c r="H64" i="15"/>
  <c r="I64" i="15"/>
  <c r="J64" i="15"/>
  <c r="K64" i="15"/>
  <c r="H65" i="15"/>
  <c r="I65" i="15"/>
  <c r="J65" i="15"/>
  <c r="K65" i="15"/>
  <c r="H66" i="15"/>
  <c r="I66" i="15"/>
  <c r="J66" i="15"/>
  <c r="K66" i="15"/>
  <c r="H67" i="15"/>
  <c r="I67" i="15"/>
  <c r="J67" i="15"/>
  <c r="K67" i="15"/>
  <c r="H68" i="15"/>
  <c r="I68" i="15"/>
  <c r="J68" i="15"/>
  <c r="K68" i="15"/>
  <c r="H69" i="15"/>
  <c r="I69" i="15"/>
  <c r="J69" i="15"/>
  <c r="K69" i="15"/>
  <c r="H70" i="15"/>
  <c r="I70" i="15"/>
  <c r="J70" i="15"/>
  <c r="K70" i="15"/>
  <c r="H71" i="15"/>
  <c r="I71" i="15"/>
  <c r="J71" i="15"/>
  <c r="K71" i="15"/>
  <c r="H72" i="15"/>
  <c r="I72" i="15"/>
  <c r="J72" i="15"/>
  <c r="K72" i="15"/>
  <c r="H73" i="15"/>
  <c r="I73" i="15"/>
  <c r="J73" i="15"/>
  <c r="K73" i="15"/>
  <c r="H74" i="15"/>
  <c r="I74" i="15"/>
  <c r="J74" i="15"/>
  <c r="K74" i="15"/>
  <c r="H75" i="15"/>
  <c r="I75" i="15"/>
  <c r="J75" i="15"/>
  <c r="K75" i="15"/>
  <c r="H76" i="15"/>
  <c r="I76" i="15"/>
  <c r="J76" i="15"/>
  <c r="K76" i="15"/>
  <c r="H77" i="15"/>
  <c r="I77" i="15"/>
  <c r="J77" i="15"/>
  <c r="K77" i="15"/>
  <c r="H78" i="15"/>
  <c r="I78" i="15"/>
  <c r="J78" i="15"/>
  <c r="K78" i="15"/>
  <c r="H79" i="15"/>
  <c r="I79" i="15"/>
  <c r="J79" i="15"/>
  <c r="K79" i="15"/>
  <c r="H80" i="15"/>
  <c r="I80" i="15"/>
  <c r="J80" i="15"/>
  <c r="K80" i="15"/>
  <c r="H81" i="15"/>
  <c r="I81" i="15"/>
  <c r="J81" i="15"/>
  <c r="K81" i="15"/>
  <c r="H82" i="15"/>
  <c r="I82" i="15"/>
  <c r="J82" i="15"/>
  <c r="K82" i="15"/>
  <c r="H83" i="15"/>
  <c r="I83" i="15"/>
  <c r="J83" i="15"/>
  <c r="K83" i="15"/>
  <c r="H84" i="15"/>
  <c r="I84" i="15"/>
  <c r="J84" i="15"/>
  <c r="K84" i="15"/>
  <c r="H85" i="15"/>
  <c r="I85" i="15"/>
  <c r="J85" i="15"/>
  <c r="K85" i="15"/>
  <c r="H86" i="15"/>
  <c r="I86" i="15"/>
  <c r="J86" i="15"/>
  <c r="K86" i="15"/>
  <c r="H87" i="15"/>
  <c r="I87" i="15"/>
  <c r="J87" i="15"/>
  <c r="K87" i="15"/>
  <c r="H88" i="15"/>
  <c r="I88" i="15"/>
  <c r="J88" i="15"/>
  <c r="K88" i="15"/>
  <c r="H89" i="15"/>
  <c r="I89" i="15"/>
  <c r="J89" i="15"/>
  <c r="K89" i="15"/>
  <c r="H90" i="15"/>
  <c r="I90" i="15"/>
  <c r="J90" i="15"/>
  <c r="K90" i="15"/>
  <c r="H91" i="15"/>
  <c r="I91" i="15"/>
  <c r="J91" i="15"/>
  <c r="K91" i="15"/>
  <c r="H92" i="15"/>
  <c r="I92" i="15"/>
  <c r="J92" i="15"/>
  <c r="K92" i="15"/>
  <c r="H93" i="15"/>
  <c r="I93" i="15"/>
  <c r="J93" i="15"/>
  <c r="K93" i="15"/>
  <c r="H94" i="15"/>
  <c r="I94" i="15"/>
  <c r="J94" i="15"/>
  <c r="K94" i="15"/>
  <c r="H95" i="15"/>
  <c r="I95" i="15"/>
  <c r="J95" i="15"/>
  <c r="K95" i="15"/>
  <c r="H96" i="15"/>
  <c r="I96" i="15"/>
  <c r="J96" i="15"/>
  <c r="K96" i="15"/>
  <c r="H97" i="15"/>
  <c r="I97" i="15"/>
  <c r="J97" i="15"/>
  <c r="K97" i="15"/>
  <c r="H98" i="15"/>
  <c r="I98" i="15"/>
  <c r="J98" i="15"/>
  <c r="K98" i="15"/>
  <c r="H99" i="15"/>
  <c r="I99" i="15"/>
  <c r="J99" i="15"/>
  <c r="K99" i="15"/>
  <c r="H100" i="15"/>
  <c r="I100" i="15"/>
  <c r="J100" i="15"/>
  <c r="K100" i="15"/>
  <c r="H101" i="15"/>
  <c r="I101" i="15"/>
  <c r="J101" i="15"/>
  <c r="K101" i="15"/>
  <c r="H102" i="15"/>
  <c r="I102" i="15"/>
  <c r="J102" i="15"/>
  <c r="K102" i="15"/>
  <c r="H103" i="15"/>
  <c r="I103" i="15"/>
  <c r="J103" i="15"/>
  <c r="K103" i="15"/>
  <c r="H104" i="15"/>
  <c r="I104" i="15"/>
  <c r="J104" i="15"/>
  <c r="K104" i="15"/>
  <c r="H105" i="15"/>
  <c r="I105" i="15"/>
  <c r="J105" i="15"/>
  <c r="K105" i="15"/>
  <c r="H106" i="15"/>
  <c r="I106" i="15"/>
  <c r="J106" i="15"/>
  <c r="K106" i="15"/>
  <c r="H107" i="15"/>
  <c r="I107" i="15"/>
  <c r="J107" i="15"/>
  <c r="K107" i="15"/>
  <c r="H108" i="15"/>
  <c r="I108" i="15"/>
  <c r="J108" i="15"/>
  <c r="K108" i="15"/>
  <c r="H109" i="15"/>
  <c r="I109" i="15"/>
  <c r="J109" i="15"/>
  <c r="K109" i="15"/>
  <c r="H110" i="15"/>
  <c r="I110" i="15"/>
  <c r="J110" i="15"/>
  <c r="K110" i="15"/>
  <c r="H111" i="15"/>
  <c r="I111" i="15"/>
  <c r="J111" i="15"/>
  <c r="K111" i="15"/>
  <c r="H112" i="15"/>
  <c r="I112" i="15"/>
  <c r="J112" i="15"/>
  <c r="K112" i="15"/>
  <c r="H113" i="15"/>
  <c r="I113" i="15"/>
  <c r="J113" i="15"/>
  <c r="K113" i="15"/>
  <c r="H114" i="15"/>
  <c r="I114" i="15"/>
  <c r="J114" i="15"/>
  <c r="K114" i="15"/>
  <c r="H115" i="15"/>
  <c r="I115" i="15"/>
  <c r="J115" i="15"/>
  <c r="K115" i="15"/>
  <c r="H116" i="15"/>
  <c r="I116" i="15"/>
  <c r="J116" i="15"/>
  <c r="K116" i="15"/>
  <c r="H117" i="15"/>
  <c r="I117" i="15"/>
  <c r="J117" i="15"/>
  <c r="K117" i="15"/>
  <c r="H118" i="15"/>
  <c r="I118" i="15"/>
  <c r="J118" i="15"/>
  <c r="K118" i="15"/>
  <c r="H119" i="15"/>
  <c r="I119" i="15"/>
  <c r="J119" i="15"/>
  <c r="K119" i="15"/>
  <c r="H120" i="15"/>
  <c r="I120" i="15"/>
  <c r="J120" i="15"/>
  <c r="K120" i="15"/>
  <c r="H121" i="15"/>
  <c r="I121" i="15"/>
  <c r="J121" i="15"/>
  <c r="K121" i="15"/>
  <c r="H122" i="15"/>
  <c r="I122" i="15"/>
  <c r="J122" i="15"/>
  <c r="K122" i="15"/>
  <c r="H123" i="15"/>
  <c r="I123" i="15"/>
  <c r="J123" i="15"/>
  <c r="K123" i="15"/>
  <c r="H124" i="15"/>
  <c r="I124" i="15"/>
  <c r="J124" i="15"/>
  <c r="K124" i="15"/>
  <c r="H125" i="15"/>
  <c r="I125" i="15"/>
  <c r="J125" i="15"/>
  <c r="K125" i="15"/>
  <c r="H126" i="15"/>
  <c r="I126" i="15"/>
  <c r="J126" i="15"/>
  <c r="K126" i="15"/>
  <c r="H127" i="15"/>
  <c r="I127" i="15"/>
  <c r="J127" i="15"/>
  <c r="K127" i="15"/>
  <c r="H128" i="15"/>
  <c r="I128" i="15"/>
  <c r="J128" i="15"/>
  <c r="K128" i="15"/>
  <c r="H129" i="15"/>
  <c r="I129" i="15"/>
  <c r="J129" i="15"/>
  <c r="K129" i="15"/>
  <c r="H130" i="15"/>
  <c r="I130" i="15"/>
  <c r="J130" i="15"/>
  <c r="K130" i="15"/>
  <c r="H131" i="15"/>
  <c r="I131" i="15"/>
  <c r="J131" i="15"/>
  <c r="K131" i="15"/>
  <c r="H132" i="15"/>
  <c r="I132" i="15"/>
  <c r="J132" i="15"/>
  <c r="K132" i="15"/>
  <c r="H133" i="15"/>
  <c r="I133" i="15"/>
  <c r="J133" i="15"/>
  <c r="K133" i="15"/>
  <c r="H134" i="15"/>
  <c r="I134" i="15"/>
  <c r="J134" i="15"/>
  <c r="K134" i="15"/>
  <c r="H135" i="15"/>
  <c r="I135" i="15"/>
  <c r="J135" i="15"/>
  <c r="K135" i="15"/>
  <c r="H136" i="15"/>
  <c r="I136" i="15"/>
  <c r="J136" i="15"/>
  <c r="K136" i="15"/>
  <c r="H137" i="15"/>
  <c r="I137" i="15"/>
  <c r="J137" i="15"/>
  <c r="K137" i="15"/>
  <c r="H138" i="15"/>
  <c r="I138" i="15"/>
  <c r="J138" i="15"/>
  <c r="K138" i="15"/>
  <c r="H139" i="15"/>
  <c r="I139" i="15"/>
  <c r="J139" i="15"/>
  <c r="K139" i="15"/>
  <c r="H140" i="15"/>
  <c r="I140" i="15"/>
  <c r="J140" i="15"/>
  <c r="K140" i="15"/>
  <c r="H141" i="15"/>
  <c r="I141" i="15"/>
  <c r="J141" i="15"/>
  <c r="K141" i="15"/>
  <c r="H142" i="15"/>
  <c r="I142" i="15"/>
  <c r="J142" i="15"/>
  <c r="K142" i="15"/>
  <c r="H143" i="15"/>
  <c r="I143" i="15"/>
  <c r="J143" i="15"/>
  <c r="K143" i="15"/>
  <c r="H144" i="15"/>
  <c r="I144" i="15"/>
  <c r="J144" i="15"/>
  <c r="K144" i="15"/>
  <c r="H145" i="15"/>
  <c r="I145" i="15"/>
  <c r="J145" i="15"/>
  <c r="K145" i="15"/>
  <c r="H146" i="15"/>
  <c r="I146" i="15"/>
  <c r="J146" i="15"/>
  <c r="K146" i="15"/>
  <c r="H147" i="15"/>
  <c r="I147" i="15"/>
  <c r="J147" i="15"/>
  <c r="K147" i="15"/>
  <c r="H148" i="15"/>
  <c r="I148" i="15"/>
  <c r="J148" i="15"/>
  <c r="K148" i="15"/>
  <c r="H149" i="15"/>
  <c r="I149" i="15"/>
  <c r="J149" i="15"/>
  <c r="K149" i="15"/>
  <c r="H150" i="15"/>
  <c r="I150" i="15"/>
  <c r="J150" i="15"/>
  <c r="K150" i="15"/>
  <c r="H151" i="15"/>
  <c r="I151" i="15"/>
  <c r="J151" i="15"/>
  <c r="K151" i="15"/>
  <c r="H152" i="15"/>
  <c r="I152" i="15"/>
  <c r="J152" i="15"/>
  <c r="K152" i="15"/>
  <c r="H153" i="15"/>
  <c r="I153" i="15"/>
  <c r="J153" i="15"/>
  <c r="K153" i="15"/>
  <c r="H154" i="15"/>
  <c r="I154" i="15"/>
  <c r="J154" i="15"/>
  <c r="K154" i="15"/>
  <c r="H155" i="15"/>
  <c r="I155" i="15"/>
  <c r="J155" i="15"/>
  <c r="K155" i="15"/>
  <c r="H156" i="15"/>
  <c r="I156" i="15"/>
  <c r="J156" i="15"/>
  <c r="K156" i="15"/>
  <c r="H157" i="15"/>
  <c r="I157" i="15"/>
  <c r="J157" i="15"/>
  <c r="K157" i="15"/>
  <c r="H158" i="15"/>
  <c r="I158" i="15"/>
  <c r="J158" i="15"/>
  <c r="K158" i="15"/>
  <c r="H159" i="15"/>
  <c r="I159" i="15"/>
  <c r="J159" i="15"/>
  <c r="K159" i="15"/>
  <c r="H160" i="15"/>
  <c r="I160" i="15"/>
  <c r="J160" i="15"/>
  <c r="K160" i="15"/>
  <c r="H161" i="15"/>
  <c r="I161" i="15"/>
  <c r="J161" i="15"/>
  <c r="K161" i="15"/>
  <c r="H162" i="15"/>
  <c r="I162" i="15"/>
  <c r="J162" i="15"/>
  <c r="K162" i="15"/>
  <c r="H163" i="15"/>
  <c r="I163" i="15"/>
  <c r="J163" i="15"/>
  <c r="K163" i="15"/>
  <c r="H164" i="15"/>
  <c r="I164" i="15"/>
  <c r="J164" i="15"/>
  <c r="K164" i="15"/>
  <c r="H165" i="15"/>
  <c r="I165" i="15"/>
  <c r="J165" i="15"/>
  <c r="K165" i="15"/>
  <c r="H166" i="15"/>
  <c r="I166" i="15"/>
  <c r="J166" i="15"/>
  <c r="K166" i="15"/>
  <c r="H167" i="15"/>
  <c r="I167" i="15"/>
  <c r="J167" i="15"/>
  <c r="K167" i="15"/>
  <c r="H168" i="15"/>
  <c r="I168" i="15"/>
  <c r="J168" i="15"/>
  <c r="K168" i="15"/>
  <c r="H169" i="15"/>
  <c r="I169" i="15"/>
  <c r="J169" i="15"/>
  <c r="K169" i="15"/>
  <c r="H170" i="15"/>
  <c r="I170" i="15"/>
  <c r="J170" i="15"/>
  <c r="K170" i="15"/>
  <c r="H171" i="15"/>
  <c r="I171" i="15"/>
  <c r="J171" i="15"/>
  <c r="K171" i="15"/>
  <c r="H172" i="15"/>
  <c r="I172" i="15"/>
  <c r="J172" i="15"/>
  <c r="K172" i="15"/>
  <c r="H173" i="15"/>
  <c r="I173" i="15"/>
  <c r="J173" i="15"/>
  <c r="K173" i="15"/>
  <c r="H174" i="15"/>
  <c r="I174" i="15"/>
  <c r="J174" i="15"/>
  <c r="K174" i="15"/>
  <c r="H175" i="15"/>
  <c r="I175" i="15"/>
  <c r="J175" i="15"/>
  <c r="K175" i="15"/>
  <c r="H176" i="15"/>
  <c r="I176" i="15"/>
  <c r="J176" i="15"/>
  <c r="K176" i="15"/>
  <c r="H177" i="15"/>
  <c r="I177" i="15"/>
  <c r="J177" i="15"/>
  <c r="K177" i="15"/>
  <c r="H178" i="15"/>
  <c r="I178" i="15"/>
  <c r="J178" i="15"/>
  <c r="K178" i="15"/>
  <c r="H179" i="15"/>
  <c r="I179" i="15"/>
  <c r="J179" i="15"/>
  <c r="K179" i="15"/>
  <c r="H180" i="15"/>
  <c r="I180" i="15"/>
  <c r="J180" i="15"/>
  <c r="K180" i="15"/>
  <c r="H181" i="15"/>
  <c r="I181" i="15"/>
  <c r="J181" i="15"/>
  <c r="K181" i="15"/>
  <c r="H182" i="15"/>
  <c r="I182" i="15"/>
  <c r="J182" i="15"/>
  <c r="K182" i="15"/>
  <c r="H183" i="15"/>
  <c r="I183" i="15"/>
  <c r="J183" i="15"/>
  <c r="K183" i="15"/>
  <c r="H184" i="15"/>
  <c r="I184" i="15"/>
  <c r="J184" i="15"/>
  <c r="K184" i="15"/>
  <c r="H185" i="15"/>
  <c r="I185" i="15"/>
  <c r="J185" i="15"/>
  <c r="K185" i="15"/>
  <c r="H186" i="15"/>
  <c r="I186" i="15"/>
  <c r="J186" i="15"/>
  <c r="K186" i="15"/>
  <c r="H187" i="15"/>
  <c r="I187" i="15"/>
  <c r="J187" i="15"/>
  <c r="K187" i="15"/>
  <c r="H188" i="15"/>
  <c r="I188" i="15"/>
  <c r="J188" i="15"/>
  <c r="K188" i="15"/>
  <c r="H189" i="15"/>
  <c r="I189" i="15"/>
  <c r="J189" i="15"/>
  <c r="K189" i="15"/>
  <c r="H190" i="15"/>
  <c r="I190" i="15"/>
  <c r="J190" i="15"/>
  <c r="K190" i="15"/>
  <c r="H191" i="15"/>
  <c r="I191" i="15"/>
  <c r="J191" i="15"/>
  <c r="K191" i="15"/>
  <c r="H192" i="15"/>
  <c r="I192" i="15"/>
  <c r="J192" i="15"/>
  <c r="K192" i="15"/>
  <c r="H193" i="15"/>
  <c r="I193" i="15"/>
  <c r="J193" i="15"/>
  <c r="K193" i="15"/>
  <c r="H194" i="15"/>
  <c r="I194" i="15"/>
  <c r="J194" i="15"/>
  <c r="K194" i="15"/>
  <c r="H195" i="15"/>
  <c r="I195" i="15"/>
  <c r="J195" i="15"/>
  <c r="K195" i="15"/>
  <c r="H196" i="15"/>
  <c r="I196" i="15"/>
  <c r="J196" i="15"/>
  <c r="K196" i="15"/>
  <c r="H197" i="15"/>
  <c r="I197" i="15"/>
  <c r="J197" i="15"/>
  <c r="K197" i="15"/>
  <c r="H198" i="15"/>
  <c r="I198" i="15"/>
  <c r="J198" i="15"/>
  <c r="K198" i="15"/>
  <c r="H199" i="15"/>
  <c r="I199" i="15"/>
  <c r="J199" i="15"/>
  <c r="K199" i="15"/>
  <c r="H200" i="15"/>
  <c r="I200" i="15"/>
  <c r="J200" i="15"/>
  <c r="K200" i="15"/>
  <c r="H201" i="15"/>
  <c r="I201" i="15"/>
  <c r="J201" i="15"/>
  <c r="K201" i="15"/>
  <c r="H202" i="15"/>
  <c r="I202" i="15"/>
  <c r="J202" i="15"/>
  <c r="K202" i="15"/>
  <c r="H203" i="15"/>
  <c r="I203" i="15"/>
  <c r="J203" i="15"/>
  <c r="K203" i="15"/>
  <c r="H204" i="15"/>
  <c r="I204" i="15"/>
  <c r="J204" i="15"/>
  <c r="K204" i="15"/>
  <c r="H205" i="15"/>
  <c r="I205" i="15"/>
  <c r="J205" i="15"/>
  <c r="K205" i="15"/>
  <c r="H206" i="15"/>
  <c r="I206" i="15"/>
  <c r="J206" i="15"/>
  <c r="K206" i="15"/>
  <c r="H207" i="15"/>
  <c r="I207" i="15"/>
  <c r="J207" i="15"/>
  <c r="K207" i="15"/>
  <c r="H208" i="15"/>
  <c r="I208" i="15"/>
  <c r="J208" i="15"/>
  <c r="K208" i="15"/>
  <c r="H209" i="15"/>
  <c r="I209" i="15"/>
  <c r="J209" i="15"/>
  <c r="K209" i="15"/>
  <c r="H210" i="15"/>
  <c r="I210" i="15"/>
  <c r="J210" i="15"/>
  <c r="K210" i="15"/>
  <c r="H211" i="15"/>
  <c r="I211" i="15"/>
  <c r="J211" i="15"/>
  <c r="K211" i="15"/>
  <c r="H212" i="15"/>
  <c r="I212" i="15"/>
  <c r="J212" i="15"/>
  <c r="K212" i="15"/>
  <c r="H213" i="15"/>
  <c r="I213" i="15"/>
  <c r="J213" i="15"/>
  <c r="K213" i="15"/>
  <c r="H214" i="15"/>
  <c r="I214" i="15"/>
  <c r="J214" i="15"/>
  <c r="K214" i="15"/>
  <c r="H215" i="15"/>
  <c r="I215" i="15"/>
  <c r="J215" i="15"/>
  <c r="K215" i="15"/>
  <c r="H216" i="15"/>
  <c r="I216" i="15"/>
  <c r="J216" i="15"/>
  <c r="K216" i="15"/>
  <c r="H217" i="15"/>
  <c r="I217" i="15"/>
  <c r="J217" i="15"/>
  <c r="K217" i="15"/>
  <c r="H218" i="15"/>
  <c r="I218" i="15"/>
  <c r="J218" i="15"/>
  <c r="K218" i="15"/>
  <c r="H219" i="15"/>
  <c r="I219" i="15"/>
  <c r="J219" i="15"/>
  <c r="K219" i="15"/>
  <c r="H220" i="15"/>
  <c r="I220" i="15"/>
  <c r="J220" i="15"/>
  <c r="K220" i="15"/>
  <c r="H221" i="15"/>
  <c r="I221" i="15"/>
  <c r="J221" i="15"/>
  <c r="K221" i="15"/>
  <c r="H222" i="15"/>
  <c r="I222" i="15"/>
  <c r="J222" i="15"/>
  <c r="K222" i="15"/>
  <c r="H223" i="15"/>
  <c r="I223" i="15"/>
  <c r="J223" i="15"/>
  <c r="K223" i="15"/>
  <c r="H224" i="15"/>
  <c r="I224" i="15"/>
  <c r="J224" i="15"/>
  <c r="K224" i="15"/>
  <c r="H225" i="15"/>
  <c r="I225" i="15"/>
  <c r="J225" i="15"/>
  <c r="K225" i="15"/>
  <c r="H226" i="15"/>
  <c r="I226" i="15"/>
  <c r="J226" i="15"/>
  <c r="K226" i="15"/>
  <c r="H227" i="15"/>
  <c r="I227" i="15"/>
  <c r="J227" i="15"/>
  <c r="K227" i="15"/>
  <c r="H228" i="15"/>
  <c r="I228" i="15"/>
  <c r="J228" i="15"/>
  <c r="K228" i="15"/>
  <c r="H229" i="15"/>
  <c r="I229" i="15"/>
  <c r="J229" i="15"/>
  <c r="K229" i="15"/>
  <c r="H230" i="15"/>
  <c r="I230" i="15"/>
  <c r="J230" i="15"/>
  <c r="K230" i="15"/>
  <c r="H231" i="15"/>
  <c r="I231" i="15"/>
  <c r="J231" i="15"/>
  <c r="K231" i="15"/>
  <c r="H232" i="15"/>
  <c r="I232" i="15"/>
  <c r="J232" i="15"/>
  <c r="K232" i="15"/>
  <c r="H233" i="15"/>
  <c r="I233" i="15"/>
  <c r="J233" i="15"/>
  <c r="K233" i="15"/>
  <c r="H234" i="15"/>
  <c r="I234" i="15"/>
  <c r="J234" i="15"/>
  <c r="K234" i="15"/>
  <c r="H235" i="15"/>
  <c r="I235" i="15"/>
  <c r="J235" i="15"/>
  <c r="K235" i="15"/>
  <c r="H236" i="15"/>
  <c r="I236" i="15"/>
  <c r="J236" i="15"/>
  <c r="K236" i="15"/>
  <c r="H237" i="15"/>
  <c r="I237" i="15"/>
  <c r="J237" i="15"/>
  <c r="K237" i="15"/>
  <c r="H238" i="15"/>
  <c r="I238" i="15"/>
  <c r="J238" i="15"/>
  <c r="K238" i="15"/>
  <c r="H239" i="15"/>
  <c r="I239" i="15"/>
  <c r="J239" i="15"/>
  <c r="K239" i="15"/>
  <c r="H240" i="15"/>
  <c r="I240" i="15"/>
  <c r="J240" i="15"/>
  <c r="K240" i="15"/>
  <c r="H241" i="15"/>
  <c r="I241" i="15"/>
  <c r="J241" i="15"/>
  <c r="K241" i="15"/>
  <c r="H242" i="15"/>
  <c r="I242" i="15"/>
  <c r="J242" i="15"/>
  <c r="K242" i="15"/>
  <c r="H243" i="15"/>
  <c r="I243" i="15"/>
  <c r="J243" i="15"/>
  <c r="K243" i="15"/>
  <c r="H244" i="15"/>
  <c r="I244" i="15"/>
  <c r="J244" i="15"/>
  <c r="K244" i="15"/>
  <c r="H245" i="15"/>
  <c r="I245" i="15"/>
  <c r="J245" i="15"/>
  <c r="K245" i="15"/>
  <c r="H246" i="15"/>
  <c r="I246" i="15"/>
  <c r="J246" i="15"/>
  <c r="K246" i="15"/>
  <c r="H247" i="15"/>
  <c r="I247" i="15"/>
  <c r="J247" i="15"/>
  <c r="K247" i="15"/>
  <c r="H248" i="15"/>
  <c r="I248" i="15"/>
  <c r="J248" i="15"/>
  <c r="K248" i="15"/>
  <c r="H249" i="15"/>
  <c r="I249" i="15"/>
  <c r="J249" i="15"/>
  <c r="K249" i="15"/>
  <c r="H250" i="15"/>
  <c r="I250" i="15"/>
  <c r="J250" i="15"/>
  <c r="K250" i="15"/>
  <c r="H251" i="15"/>
  <c r="I251" i="15"/>
  <c r="J251" i="15"/>
  <c r="K251" i="15"/>
  <c r="H252" i="15"/>
  <c r="I252" i="15"/>
  <c r="J252" i="15"/>
  <c r="K252" i="15"/>
  <c r="H253" i="15"/>
  <c r="I253" i="15"/>
  <c r="J253" i="15"/>
  <c r="K253" i="15"/>
  <c r="H254" i="15"/>
  <c r="I254" i="15"/>
  <c r="J254" i="15"/>
  <c r="K254" i="15"/>
  <c r="I8" i="15"/>
  <c r="J8" i="15"/>
  <c r="K8" i="15"/>
  <c r="H8" i="15"/>
  <c r="F2" i="16"/>
  <c r="G2" i="16" s="1"/>
  <c r="F3" i="16"/>
  <c r="G3" i="16" s="1"/>
  <c r="F4" i="16"/>
  <c r="G4" i="16" s="1"/>
  <c r="F5" i="16"/>
  <c r="G5" i="16" s="1"/>
  <c r="F6" i="16"/>
  <c r="G6" i="16" s="1"/>
  <c r="F7" i="16"/>
  <c r="G7" i="16" s="1"/>
  <c r="F8" i="16"/>
  <c r="G8" i="16" s="1"/>
  <c r="F9" i="16"/>
  <c r="G9" i="16" s="1"/>
  <c r="F10" i="16"/>
  <c r="G10" i="16" s="1"/>
  <c r="F11" i="16"/>
  <c r="G11" i="16" s="1"/>
  <c r="F12" i="16"/>
  <c r="G12" i="16" s="1"/>
  <c r="F13" i="16"/>
  <c r="G13" i="16" s="1"/>
  <c r="F14" i="16"/>
  <c r="G14" i="16" s="1"/>
  <c r="F15" i="16"/>
  <c r="G15" i="16" s="1"/>
  <c r="F16" i="16"/>
  <c r="G16" i="16" s="1"/>
  <c r="F17" i="16"/>
  <c r="G17" i="16" s="1"/>
  <c r="F18" i="16"/>
  <c r="G18" i="16" s="1"/>
  <c r="F19" i="16"/>
  <c r="G19" i="16" s="1"/>
  <c r="F20" i="16"/>
  <c r="G20" i="16" s="1"/>
  <c r="F21" i="16"/>
  <c r="G21" i="16" s="1"/>
  <c r="F22" i="16"/>
  <c r="G22" i="16" s="1"/>
  <c r="F23" i="16"/>
  <c r="G23" i="16" s="1"/>
  <c r="F24" i="16"/>
  <c r="G24" i="16" s="1"/>
  <c r="F25" i="16"/>
  <c r="G25" i="16" s="1"/>
  <c r="F26" i="16"/>
  <c r="G26" i="16" s="1"/>
  <c r="F27" i="16"/>
  <c r="G27" i="16" s="1"/>
  <c r="F28" i="16"/>
  <c r="G28" i="16" s="1"/>
  <c r="F29" i="16"/>
  <c r="G29" i="16" s="1"/>
  <c r="F30" i="16"/>
  <c r="G30" i="16" s="1"/>
  <c r="F31" i="16"/>
  <c r="G31" i="16" s="1"/>
  <c r="F32" i="16"/>
  <c r="G32" i="16" s="1"/>
  <c r="F33" i="16"/>
  <c r="G33" i="16" s="1"/>
  <c r="F34" i="16"/>
  <c r="G34" i="16" s="1"/>
  <c r="F35" i="16"/>
  <c r="G35" i="16" s="1"/>
  <c r="F36" i="16"/>
  <c r="G36" i="16" s="1"/>
  <c r="F37" i="16"/>
  <c r="G37" i="16" s="1"/>
  <c r="F38" i="16"/>
  <c r="G38" i="16" s="1"/>
  <c r="F39" i="16"/>
  <c r="G39" i="16" s="1"/>
  <c r="F40" i="16"/>
  <c r="G40" i="16" s="1"/>
  <c r="F41" i="16"/>
  <c r="G41" i="16" s="1"/>
  <c r="F42" i="16"/>
  <c r="G42" i="16" s="1"/>
  <c r="F43" i="16"/>
  <c r="G43" i="16" s="1"/>
  <c r="F44" i="16"/>
  <c r="G44" i="16" s="1"/>
  <c r="F45" i="16"/>
  <c r="G45" i="16" s="1"/>
  <c r="F46" i="16"/>
  <c r="G46" i="16" s="1"/>
  <c r="F47" i="16"/>
  <c r="G47" i="16" s="1"/>
  <c r="F48" i="16"/>
  <c r="G48" i="16" s="1"/>
  <c r="F49" i="16"/>
  <c r="G49" i="16" s="1"/>
  <c r="F50" i="16"/>
  <c r="G50" i="16" s="1"/>
  <c r="F51" i="16"/>
  <c r="G51" i="16" s="1"/>
  <c r="F52" i="16"/>
  <c r="G52" i="16" s="1"/>
  <c r="F53" i="16"/>
  <c r="G53" i="16" s="1"/>
  <c r="F54" i="16"/>
  <c r="G54" i="16" s="1"/>
  <c r="F55" i="16"/>
  <c r="G55" i="16" s="1"/>
  <c r="F56" i="16"/>
  <c r="G56" i="16" s="1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F68" i="16"/>
  <c r="G68" i="16" s="1"/>
  <c r="F69" i="16"/>
  <c r="G69" i="16" s="1"/>
  <c r="F70" i="16"/>
  <c r="G70" i="16" s="1"/>
  <c r="F71" i="16"/>
  <c r="G71" i="16" s="1"/>
  <c r="F72" i="16"/>
  <c r="G72" i="16" s="1"/>
  <c r="F73" i="16"/>
  <c r="G73" i="16" s="1"/>
  <c r="F74" i="16"/>
  <c r="G74" i="16" s="1"/>
  <c r="F75" i="16"/>
  <c r="G75" i="16" s="1"/>
  <c r="F76" i="16"/>
  <c r="G76" i="16" s="1"/>
  <c r="F77" i="16"/>
  <c r="G77" i="16" s="1"/>
  <c r="F78" i="16"/>
  <c r="G78" i="16" s="1"/>
  <c r="F79" i="16"/>
  <c r="G79" i="16" s="1"/>
  <c r="F80" i="16"/>
  <c r="G80" i="16" s="1"/>
  <c r="F81" i="16"/>
  <c r="G81" i="16" s="1"/>
  <c r="F82" i="16"/>
  <c r="G82" i="16" s="1"/>
  <c r="F83" i="16"/>
  <c r="G83" i="16" s="1"/>
  <c r="F84" i="16"/>
  <c r="G84" i="16" s="1"/>
  <c r="F85" i="16"/>
  <c r="G85" i="16" s="1"/>
  <c r="F86" i="16"/>
  <c r="G86" i="16" s="1"/>
  <c r="F87" i="16"/>
  <c r="G87" i="16" s="1"/>
  <c r="F88" i="16"/>
  <c r="G88" i="16" s="1"/>
  <c r="F89" i="16"/>
  <c r="G89" i="16" s="1"/>
  <c r="F90" i="16"/>
  <c r="G90" i="16" s="1"/>
  <c r="F91" i="16"/>
  <c r="G91" i="16" s="1"/>
  <c r="F92" i="16"/>
  <c r="G92" i="16" s="1"/>
  <c r="F93" i="16"/>
  <c r="G93" i="16" s="1"/>
  <c r="F94" i="16"/>
  <c r="G94" i="16" s="1"/>
  <c r="F95" i="16"/>
  <c r="G95" i="16" s="1"/>
  <c r="F96" i="16"/>
  <c r="G96" i="16" s="1"/>
  <c r="F97" i="16"/>
  <c r="G97" i="16" s="1"/>
  <c r="F98" i="16"/>
  <c r="G98" i="16" s="1"/>
  <c r="F99" i="16"/>
  <c r="G99" i="16" s="1"/>
  <c r="F100" i="16"/>
  <c r="G100" i="16" s="1"/>
  <c r="F101" i="16"/>
  <c r="G101" i="16" s="1"/>
  <c r="F102" i="16"/>
  <c r="G102" i="16" s="1"/>
  <c r="F103" i="16"/>
  <c r="G103" i="16" s="1"/>
  <c r="F104" i="16"/>
  <c r="G104" i="16" s="1"/>
  <c r="F105" i="16"/>
  <c r="G105" i="16" s="1"/>
  <c r="F106" i="16"/>
  <c r="G106" i="16" s="1"/>
  <c r="F107" i="16"/>
  <c r="G107" i="16" s="1"/>
  <c r="F108" i="16"/>
  <c r="G108" i="16" s="1"/>
  <c r="F109" i="16"/>
  <c r="G109" i="16" s="1"/>
  <c r="F110" i="16"/>
  <c r="G110" i="16" s="1"/>
  <c r="F111" i="16"/>
  <c r="G111" i="16" s="1"/>
  <c r="F112" i="16"/>
  <c r="G112" i="16" s="1"/>
  <c r="F113" i="16"/>
  <c r="G113" i="16" s="1"/>
  <c r="F114" i="16"/>
  <c r="G114" i="16" s="1"/>
  <c r="F115" i="16"/>
  <c r="G115" i="16" s="1"/>
  <c r="F116" i="16"/>
  <c r="G116" i="16" s="1"/>
  <c r="F117" i="16"/>
  <c r="G117" i="16" s="1"/>
  <c r="F118" i="16"/>
  <c r="G118" i="16" s="1"/>
  <c r="F119" i="16"/>
  <c r="G119" i="16" s="1"/>
  <c r="F120" i="16"/>
  <c r="G120" i="16" s="1"/>
  <c r="F121" i="16"/>
  <c r="G121" i="16" s="1"/>
  <c r="F122" i="16"/>
  <c r="G122" i="16" s="1"/>
  <c r="F123" i="16"/>
  <c r="G123" i="16" s="1"/>
  <c r="F124" i="16"/>
  <c r="G124" i="16" s="1"/>
  <c r="F125" i="16"/>
  <c r="G125" i="16" s="1"/>
  <c r="F126" i="16"/>
  <c r="G126" i="16" s="1"/>
  <c r="F127" i="16"/>
  <c r="G127" i="16" s="1"/>
  <c r="F128" i="16"/>
  <c r="G128" i="16" s="1"/>
  <c r="F129" i="16"/>
  <c r="G129" i="16" s="1"/>
  <c r="F130" i="16"/>
  <c r="G130" i="16" s="1"/>
  <c r="F131" i="16"/>
  <c r="G131" i="16" s="1"/>
  <c r="F132" i="16"/>
  <c r="G132" i="16" s="1"/>
  <c r="F133" i="16"/>
  <c r="G133" i="16" s="1"/>
  <c r="F134" i="16"/>
  <c r="G134" i="16" s="1"/>
  <c r="F135" i="16"/>
  <c r="G135" i="16" s="1"/>
  <c r="F136" i="16"/>
  <c r="G136" i="16" s="1"/>
  <c r="F137" i="16"/>
  <c r="G137" i="16" s="1"/>
  <c r="F138" i="16"/>
  <c r="G138" i="16" s="1"/>
  <c r="F139" i="16"/>
  <c r="G139" i="16" s="1"/>
  <c r="F140" i="16"/>
  <c r="G140" i="16" s="1"/>
  <c r="F141" i="16"/>
  <c r="G141" i="16" s="1"/>
  <c r="F142" i="16"/>
  <c r="G142" i="16" s="1"/>
  <c r="F143" i="16"/>
  <c r="G143" i="16" s="1"/>
  <c r="F144" i="16"/>
  <c r="G144" i="16" s="1"/>
  <c r="F145" i="16"/>
  <c r="G145" i="16" s="1"/>
  <c r="F146" i="16"/>
  <c r="G146" i="16" s="1"/>
  <c r="F147" i="16"/>
  <c r="G147" i="16" s="1"/>
  <c r="F148" i="16"/>
  <c r="G148" i="16" s="1"/>
  <c r="F149" i="16"/>
  <c r="G149" i="16" s="1"/>
  <c r="F150" i="16"/>
  <c r="G150" i="16" s="1"/>
  <c r="F151" i="16"/>
  <c r="G151" i="16" s="1"/>
  <c r="F152" i="16"/>
  <c r="G152" i="16" s="1"/>
  <c r="F153" i="16"/>
  <c r="G153" i="16" s="1"/>
  <c r="F154" i="16"/>
  <c r="G154" i="16" s="1"/>
  <c r="F155" i="16"/>
  <c r="G155" i="16" s="1"/>
  <c r="F156" i="16"/>
  <c r="G156" i="16" s="1"/>
  <c r="F157" i="16"/>
  <c r="G157" i="16" s="1"/>
  <c r="F158" i="16"/>
  <c r="G158" i="16" s="1"/>
  <c r="F159" i="16"/>
  <c r="G159" i="16" s="1"/>
  <c r="F160" i="16"/>
  <c r="G160" i="16" s="1"/>
  <c r="F161" i="16"/>
  <c r="G161" i="16" s="1"/>
  <c r="F162" i="16"/>
  <c r="G162" i="16" s="1"/>
  <c r="F163" i="16"/>
  <c r="G163" i="16" s="1"/>
  <c r="F164" i="16"/>
  <c r="G164" i="16" s="1"/>
  <c r="F165" i="16"/>
  <c r="G165" i="16" s="1"/>
  <c r="F166" i="16"/>
  <c r="G166" i="16" s="1"/>
  <c r="F167" i="16"/>
  <c r="G167" i="16" s="1"/>
  <c r="F168" i="16"/>
  <c r="G168" i="16" s="1"/>
  <c r="F169" i="16"/>
  <c r="G169" i="16" s="1"/>
  <c r="F170" i="16"/>
  <c r="G170" i="16" s="1"/>
  <c r="F171" i="16"/>
  <c r="G171" i="16" s="1"/>
  <c r="F172" i="16"/>
  <c r="G172" i="16" s="1"/>
  <c r="F173" i="16"/>
  <c r="G173" i="16" s="1"/>
  <c r="F174" i="16"/>
  <c r="G174" i="16" s="1"/>
  <c r="F175" i="16"/>
  <c r="G175" i="16" s="1"/>
  <c r="F176" i="16"/>
  <c r="G176" i="16" s="1"/>
  <c r="F177" i="16"/>
  <c r="G177" i="16" s="1"/>
  <c r="F178" i="16"/>
  <c r="G178" i="16" s="1"/>
  <c r="F179" i="16"/>
  <c r="G179" i="16" s="1"/>
  <c r="F180" i="16"/>
  <c r="G180" i="16" s="1"/>
  <c r="F181" i="16"/>
  <c r="G181" i="16" s="1"/>
  <c r="F182" i="16"/>
  <c r="G182" i="16" s="1"/>
  <c r="F183" i="16"/>
  <c r="G183" i="16" s="1"/>
  <c r="F184" i="16"/>
  <c r="G184" i="16" s="1"/>
  <c r="F185" i="16"/>
  <c r="G185" i="16" s="1"/>
  <c r="F186" i="16"/>
  <c r="G186" i="16" s="1"/>
  <c r="F187" i="16"/>
  <c r="G187" i="16" s="1"/>
  <c r="F188" i="16"/>
  <c r="G188" i="16" s="1"/>
  <c r="F189" i="16"/>
  <c r="G189" i="16" s="1"/>
  <c r="F190" i="16"/>
  <c r="G190" i="16" s="1"/>
  <c r="F191" i="16"/>
  <c r="G191" i="16" s="1"/>
  <c r="F192" i="16"/>
  <c r="G192" i="16" s="1"/>
  <c r="F193" i="16"/>
  <c r="G193" i="16" s="1"/>
  <c r="F194" i="16"/>
  <c r="G194" i="16" s="1"/>
  <c r="F195" i="16"/>
  <c r="G195" i="16" s="1"/>
  <c r="F196" i="16"/>
  <c r="G196" i="16" s="1"/>
  <c r="F197" i="16"/>
  <c r="G197" i="16" s="1"/>
  <c r="F198" i="16"/>
  <c r="G198" i="16" s="1"/>
  <c r="F199" i="16"/>
  <c r="G199" i="16" s="1"/>
  <c r="F200" i="16"/>
  <c r="G200" i="16" s="1"/>
  <c r="F201" i="16"/>
  <c r="G201" i="16" s="1"/>
  <c r="F202" i="16"/>
  <c r="G202" i="16" s="1"/>
  <c r="F203" i="16"/>
  <c r="G203" i="16" s="1"/>
  <c r="F204" i="16"/>
  <c r="G204" i="16" s="1"/>
  <c r="F205" i="16"/>
  <c r="G205" i="16" s="1"/>
  <c r="F206" i="16"/>
  <c r="G206" i="16" s="1"/>
  <c r="F207" i="16"/>
  <c r="G207" i="16" s="1"/>
  <c r="F208" i="16"/>
  <c r="G208" i="16" s="1"/>
  <c r="F209" i="16"/>
  <c r="G209" i="16" s="1"/>
  <c r="F210" i="16"/>
  <c r="G210" i="16" s="1"/>
  <c r="F211" i="16"/>
  <c r="G211" i="16" s="1"/>
  <c r="F212" i="16"/>
  <c r="G212" i="16" s="1"/>
  <c r="F213" i="16"/>
  <c r="G213" i="16" s="1"/>
  <c r="F214" i="16"/>
  <c r="G214" i="16" s="1"/>
  <c r="F215" i="16"/>
  <c r="G215" i="16" s="1"/>
  <c r="F216" i="16"/>
  <c r="G216" i="16" s="1"/>
  <c r="F217" i="16"/>
  <c r="G217" i="16" s="1"/>
  <c r="F218" i="16"/>
  <c r="G218" i="16" s="1"/>
  <c r="F219" i="16"/>
  <c r="G219" i="16" s="1"/>
  <c r="F220" i="16"/>
  <c r="G220" i="16" s="1"/>
  <c r="F221" i="16"/>
  <c r="G221" i="16" s="1"/>
  <c r="F222" i="16"/>
  <c r="G222" i="16" s="1"/>
  <c r="F223" i="16"/>
  <c r="G223" i="16" s="1"/>
  <c r="F224" i="16"/>
  <c r="G224" i="16" s="1"/>
  <c r="F225" i="16"/>
  <c r="G225" i="16" s="1"/>
  <c r="F226" i="16"/>
  <c r="G226" i="16" s="1"/>
  <c r="F227" i="16"/>
  <c r="G227" i="16" s="1"/>
  <c r="F228" i="16"/>
  <c r="G228" i="16" s="1"/>
  <c r="F229" i="16"/>
  <c r="G229" i="16" s="1"/>
  <c r="F230" i="16"/>
  <c r="G230" i="16" s="1"/>
  <c r="F231" i="16"/>
  <c r="G231" i="16" s="1"/>
  <c r="F232" i="16"/>
  <c r="G232" i="16" s="1"/>
  <c r="F233" i="16"/>
  <c r="G233" i="16" s="1"/>
  <c r="F234" i="16"/>
  <c r="G234" i="16" s="1"/>
  <c r="F235" i="16"/>
  <c r="G235" i="16" s="1"/>
  <c r="F236" i="16"/>
  <c r="G236" i="16" s="1"/>
  <c r="F237" i="16"/>
  <c r="G237" i="16" s="1"/>
  <c r="F238" i="16"/>
  <c r="G238" i="16" s="1"/>
  <c r="F239" i="16"/>
  <c r="G239" i="16" s="1"/>
  <c r="F240" i="16"/>
  <c r="G240" i="16" s="1"/>
  <c r="F241" i="16"/>
  <c r="G241" i="16" s="1"/>
  <c r="F242" i="16"/>
  <c r="G242" i="16" s="1"/>
  <c r="F243" i="16"/>
  <c r="G243" i="16" s="1"/>
  <c r="F244" i="16"/>
  <c r="G244" i="16" s="1"/>
  <c r="F245" i="16"/>
  <c r="G245" i="16" s="1"/>
  <c r="F246" i="16"/>
  <c r="G246" i="16" s="1"/>
  <c r="F247" i="16"/>
  <c r="G247" i="16" s="1"/>
  <c r="F248" i="16"/>
  <c r="G248" i="16" s="1"/>
  <c r="F249" i="16"/>
  <c r="G249" i="16" s="1"/>
  <c r="F250" i="16"/>
  <c r="G250" i="16" s="1"/>
  <c r="F251" i="16"/>
  <c r="G251" i="16" s="1"/>
  <c r="F252" i="16"/>
  <c r="G252" i="16" s="1"/>
  <c r="F253" i="16"/>
  <c r="G253" i="16" s="1"/>
  <c r="F254" i="16"/>
  <c r="G254" i="16" s="1"/>
  <c r="F255" i="16"/>
  <c r="G255" i="16" s="1"/>
  <c r="F256" i="16"/>
  <c r="G256" i="16" s="1"/>
  <c r="F257" i="16"/>
  <c r="G257" i="16" s="1"/>
  <c r="K122" i="16"/>
  <c r="K123" i="16"/>
  <c r="K124" i="16"/>
  <c r="K125" i="16"/>
  <c r="K126" i="16"/>
  <c r="K127" i="16"/>
  <c r="K128" i="16"/>
  <c r="K129" i="16"/>
  <c r="K130" i="16"/>
  <c r="K131" i="16"/>
  <c r="K132" i="16"/>
  <c r="K133" i="16"/>
  <c r="K134" i="16"/>
  <c r="K135" i="16"/>
  <c r="K136" i="16"/>
  <c r="K137" i="16"/>
  <c r="K138" i="16"/>
  <c r="K139" i="16"/>
  <c r="K140" i="16"/>
  <c r="K141" i="16"/>
  <c r="K142" i="16"/>
  <c r="K143" i="16"/>
  <c r="K144" i="16"/>
  <c r="K145" i="16"/>
  <c r="K146" i="16"/>
  <c r="K147" i="16"/>
  <c r="K148" i="16"/>
  <c r="K149" i="16"/>
  <c r="K150" i="16"/>
  <c r="K151" i="16"/>
  <c r="K152" i="16"/>
  <c r="K153" i="16"/>
  <c r="K154" i="16"/>
  <c r="K155" i="16"/>
  <c r="K156" i="16"/>
  <c r="K157" i="16"/>
  <c r="K158" i="16"/>
  <c r="K159" i="16"/>
  <c r="K160" i="16"/>
  <c r="K161" i="16"/>
  <c r="K162" i="16"/>
  <c r="K163" i="16"/>
  <c r="K164" i="16"/>
  <c r="K165" i="16"/>
  <c r="K166" i="16"/>
  <c r="K167" i="16"/>
  <c r="K168" i="16"/>
  <c r="K169" i="16"/>
  <c r="K170" i="16"/>
  <c r="K171" i="16"/>
  <c r="K172" i="16"/>
  <c r="K173" i="16"/>
  <c r="K174" i="16"/>
  <c r="K175" i="16"/>
  <c r="K176" i="16"/>
  <c r="K177" i="16"/>
  <c r="K178" i="16"/>
  <c r="K179" i="16"/>
  <c r="K180" i="16"/>
  <c r="K181" i="16"/>
  <c r="K182" i="16"/>
  <c r="K183" i="16"/>
  <c r="K184" i="16"/>
  <c r="K185" i="16"/>
  <c r="K186" i="16"/>
  <c r="K187" i="16"/>
  <c r="K188" i="16"/>
  <c r="K189" i="16"/>
  <c r="K190" i="16"/>
  <c r="K191" i="16"/>
  <c r="K192" i="16"/>
  <c r="K193" i="16"/>
  <c r="K194" i="16"/>
  <c r="K195" i="16"/>
  <c r="K196" i="16"/>
  <c r="K197" i="16"/>
  <c r="K198" i="16"/>
  <c r="K199" i="16"/>
  <c r="K200" i="16"/>
  <c r="K201" i="16"/>
  <c r="K202" i="16"/>
  <c r="K203" i="16"/>
  <c r="K204" i="16"/>
  <c r="K205" i="16"/>
  <c r="K206" i="16"/>
  <c r="K207" i="16"/>
  <c r="K208" i="16"/>
  <c r="K209" i="16"/>
  <c r="K210" i="16"/>
  <c r="K211" i="16"/>
  <c r="K212" i="16"/>
  <c r="K213" i="16"/>
  <c r="K214" i="16"/>
  <c r="K215" i="16"/>
  <c r="K216" i="16"/>
  <c r="K217" i="16"/>
  <c r="K218" i="16"/>
  <c r="K219" i="16"/>
  <c r="K220" i="16"/>
  <c r="K221" i="16"/>
  <c r="K222" i="16"/>
  <c r="K223" i="16"/>
  <c r="K224" i="16"/>
  <c r="K225" i="16"/>
  <c r="K226" i="16"/>
  <c r="K227" i="16"/>
  <c r="K228" i="16"/>
  <c r="K229" i="16"/>
  <c r="K230" i="16"/>
  <c r="K231" i="16"/>
  <c r="K232" i="16"/>
  <c r="K233" i="16"/>
  <c r="K234" i="16"/>
  <c r="K235" i="16"/>
  <c r="K236" i="16"/>
  <c r="K237" i="16"/>
  <c r="K238" i="16"/>
  <c r="K239" i="16"/>
  <c r="K240" i="16"/>
  <c r="K241" i="16"/>
  <c r="K242" i="16"/>
  <c r="K243" i="16"/>
  <c r="K244" i="16"/>
  <c r="K245" i="16"/>
  <c r="K246" i="16"/>
  <c r="K247" i="16"/>
  <c r="K248" i="16"/>
  <c r="K249" i="16"/>
  <c r="K250" i="16"/>
  <c r="K251" i="16"/>
  <c r="K252" i="16"/>
  <c r="K253" i="16"/>
  <c r="K254" i="16"/>
  <c r="H9" i="16"/>
  <c r="I9" i="16"/>
  <c r="J9" i="16"/>
  <c r="H10" i="16"/>
  <c r="I10" i="16"/>
  <c r="J10" i="16"/>
  <c r="H11" i="16"/>
  <c r="I11" i="16"/>
  <c r="J11" i="16"/>
  <c r="H12" i="16"/>
  <c r="I12" i="16"/>
  <c r="J12" i="16"/>
  <c r="H13" i="16"/>
  <c r="I13" i="16"/>
  <c r="J13" i="16"/>
  <c r="H14" i="16"/>
  <c r="I14" i="16"/>
  <c r="J14" i="16"/>
  <c r="H15" i="16"/>
  <c r="I15" i="16"/>
  <c r="J15" i="16"/>
  <c r="H16" i="16"/>
  <c r="I16" i="16"/>
  <c r="J16" i="16"/>
  <c r="H17" i="16"/>
  <c r="I17" i="16"/>
  <c r="J17" i="16"/>
  <c r="H18" i="16"/>
  <c r="I18" i="16"/>
  <c r="J18" i="16"/>
  <c r="H19" i="16"/>
  <c r="I19" i="16"/>
  <c r="J19" i="16"/>
  <c r="H20" i="16"/>
  <c r="I20" i="16"/>
  <c r="J20" i="16"/>
  <c r="H21" i="16"/>
  <c r="I21" i="16"/>
  <c r="J21" i="16"/>
  <c r="H22" i="16"/>
  <c r="I22" i="16"/>
  <c r="J22" i="16"/>
  <c r="H23" i="16"/>
  <c r="I23" i="16"/>
  <c r="J23" i="16"/>
  <c r="H24" i="16"/>
  <c r="I24" i="16"/>
  <c r="J24" i="16"/>
  <c r="H25" i="16"/>
  <c r="I25" i="16"/>
  <c r="J25" i="16"/>
  <c r="H26" i="16"/>
  <c r="I26" i="16"/>
  <c r="J26" i="16"/>
  <c r="H27" i="16"/>
  <c r="I27" i="16"/>
  <c r="J27" i="16"/>
  <c r="H28" i="16"/>
  <c r="I28" i="16"/>
  <c r="J28" i="16"/>
  <c r="H29" i="16"/>
  <c r="I29" i="16"/>
  <c r="J29" i="16"/>
  <c r="H30" i="16"/>
  <c r="I30" i="16"/>
  <c r="J30" i="16"/>
  <c r="H31" i="16"/>
  <c r="I31" i="16"/>
  <c r="J31" i="16"/>
  <c r="H32" i="16"/>
  <c r="I32" i="16"/>
  <c r="J32" i="16"/>
  <c r="H33" i="16"/>
  <c r="I33" i="16"/>
  <c r="J33" i="16"/>
  <c r="H34" i="16"/>
  <c r="I34" i="16"/>
  <c r="J34" i="16"/>
  <c r="H35" i="16"/>
  <c r="I35" i="16"/>
  <c r="J35" i="16"/>
  <c r="H36" i="16"/>
  <c r="I36" i="16"/>
  <c r="J36" i="16"/>
  <c r="H37" i="16"/>
  <c r="I37" i="16"/>
  <c r="J37" i="16"/>
  <c r="H38" i="16"/>
  <c r="I38" i="16"/>
  <c r="J38" i="16"/>
  <c r="H39" i="16"/>
  <c r="I39" i="16"/>
  <c r="J39" i="16"/>
  <c r="H40" i="16"/>
  <c r="I40" i="16"/>
  <c r="J40" i="16"/>
  <c r="H41" i="16"/>
  <c r="I41" i="16"/>
  <c r="J41" i="16"/>
  <c r="H42" i="16"/>
  <c r="I42" i="16"/>
  <c r="J42" i="16"/>
  <c r="H43" i="16"/>
  <c r="I43" i="16"/>
  <c r="J43" i="16"/>
  <c r="H44" i="16"/>
  <c r="I44" i="16"/>
  <c r="J44" i="16"/>
  <c r="H45" i="16"/>
  <c r="I45" i="16"/>
  <c r="J45" i="16"/>
  <c r="H46" i="16"/>
  <c r="I46" i="16"/>
  <c r="J46" i="16"/>
  <c r="H47" i="16"/>
  <c r="I47" i="16"/>
  <c r="J47" i="16"/>
  <c r="H48" i="16"/>
  <c r="I48" i="16"/>
  <c r="J48" i="16"/>
  <c r="H49" i="16"/>
  <c r="I49" i="16"/>
  <c r="J49" i="16"/>
  <c r="H50" i="16"/>
  <c r="I50" i="16"/>
  <c r="J50" i="16"/>
  <c r="H51" i="16"/>
  <c r="I51" i="16"/>
  <c r="J51" i="16"/>
  <c r="H52" i="16"/>
  <c r="I52" i="16"/>
  <c r="J52" i="16"/>
  <c r="H53" i="16"/>
  <c r="I53" i="16"/>
  <c r="J53" i="16"/>
  <c r="H54" i="16"/>
  <c r="I54" i="16"/>
  <c r="J54" i="16"/>
  <c r="H55" i="16"/>
  <c r="I55" i="16"/>
  <c r="J55" i="16"/>
  <c r="H56" i="16"/>
  <c r="I56" i="16"/>
  <c r="J56" i="16"/>
  <c r="H57" i="16"/>
  <c r="I57" i="16"/>
  <c r="J57" i="16"/>
  <c r="H58" i="16"/>
  <c r="I58" i="16"/>
  <c r="J58" i="16"/>
  <c r="H59" i="16"/>
  <c r="I59" i="16"/>
  <c r="J59" i="16"/>
  <c r="H60" i="16"/>
  <c r="I60" i="16"/>
  <c r="J60" i="16"/>
  <c r="H61" i="16"/>
  <c r="I61" i="16"/>
  <c r="J61" i="16"/>
  <c r="H62" i="16"/>
  <c r="I62" i="16"/>
  <c r="J62" i="16"/>
  <c r="H63" i="16"/>
  <c r="I63" i="16"/>
  <c r="J63" i="16"/>
  <c r="H64" i="16"/>
  <c r="I64" i="16"/>
  <c r="J64" i="16"/>
  <c r="H65" i="16"/>
  <c r="I65" i="16"/>
  <c r="J65" i="16"/>
  <c r="H66" i="16"/>
  <c r="I66" i="16"/>
  <c r="J66" i="16"/>
  <c r="H67" i="16"/>
  <c r="I67" i="16"/>
  <c r="J67" i="16"/>
  <c r="H68" i="16"/>
  <c r="I68" i="16"/>
  <c r="J68" i="16"/>
  <c r="H69" i="16"/>
  <c r="I69" i="16"/>
  <c r="J69" i="16"/>
  <c r="H70" i="16"/>
  <c r="I70" i="16"/>
  <c r="J70" i="16"/>
  <c r="H71" i="16"/>
  <c r="I71" i="16"/>
  <c r="J71" i="16"/>
  <c r="H72" i="16"/>
  <c r="I72" i="16"/>
  <c r="J72" i="16"/>
  <c r="H73" i="16"/>
  <c r="I73" i="16"/>
  <c r="J73" i="16"/>
  <c r="H74" i="16"/>
  <c r="I74" i="16"/>
  <c r="J74" i="16"/>
  <c r="H75" i="16"/>
  <c r="I75" i="16"/>
  <c r="J75" i="16"/>
  <c r="H76" i="16"/>
  <c r="I76" i="16"/>
  <c r="J76" i="16"/>
  <c r="H77" i="16"/>
  <c r="I77" i="16"/>
  <c r="J77" i="16"/>
  <c r="H78" i="16"/>
  <c r="I78" i="16"/>
  <c r="J78" i="16"/>
  <c r="H79" i="16"/>
  <c r="I79" i="16"/>
  <c r="J79" i="16"/>
  <c r="H80" i="16"/>
  <c r="I80" i="16"/>
  <c r="J80" i="16"/>
  <c r="H81" i="16"/>
  <c r="I81" i="16"/>
  <c r="J81" i="16"/>
  <c r="H82" i="16"/>
  <c r="I82" i="16"/>
  <c r="J82" i="16"/>
  <c r="H83" i="16"/>
  <c r="I83" i="16"/>
  <c r="J83" i="16"/>
  <c r="H84" i="16"/>
  <c r="I84" i="16"/>
  <c r="J84" i="16"/>
  <c r="H85" i="16"/>
  <c r="I85" i="16"/>
  <c r="J85" i="16"/>
  <c r="H86" i="16"/>
  <c r="I86" i="16"/>
  <c r="J86" i="16"/>
  <c r="H87" i="16"/>
  <c r="I87" i="16"/>
  <c r="J87" i="16"/>
  <c r="H88" i="16"/>
  <c r="I88" i="16"/>
  <c r="J88" i="16"/>
  <c r="H89" i="16"/>
  <c r="I89" i="16"/>
  <c r="J89" i="16"/>
  <c r="H90" i="16"/>
  <c r="I90" i="16"/>
  <c r="J90" i="16"/>
  <c r="H91" i="16"/>
  <c r="I91" i="16"/>
  <c r="J91" i="16"/>
  <c r="H92" i="16"/>
  <c r="I92" i="16"/>
  <c r="J92" i="16"/>
  <c r="H93" i="16"/>
  <c r="I93" i="16"/>
  <c r="J93" i="16"/>
  <c r="H94" i="16"/>
  <c r="I94" i="16"/>
  <c r="J94" i="16"/>
  <c r="H95" i="16"/>
  <c r="I95" i="16"/>
  <c r="J95" i="16"/>
  <c r="H96" i="16"/>
  <c r="I96" i="16"/>
  <c r="J96" i="16"/>
  <c r="H97" i="16"/>
  <c r="I97" i="16"/>
  <c r="J97" i="16"/>
  <c r="H98" i="16"/>
  <c r="I98" i="16"/>
  <c r="J98" i="16"/>
  <c r="H99" i="16"/>
  <c r="I99" i="16"/>
  <c r="J99" i="16"/>
  <c r="H100" i="16"/>
  <c r="I100" i="16"/>
  <c r="J100" i="16"/>
  <c r="H101" i="16"/>
  <c r="I101" i="16"/>
  <c r="J101" i="16"/>
  <c r="H102" i="16"/>
  <c r="I102" i="16"/>
  <c r="J102" i="16"/>
  <c r="H103" i="16"/>
  <c r="I103" i="16"/>
  <c r="J103" i="16"/>
  <c r="H104" i="16"/>
  <c r="I104" i="16"/>
  <c r="J104" i="16"/>
  <c r="H105" i="16"/>
  <c r="I105" i="16"/>
  <c r="J105" i="16"/>
  <c r="H106" i="16"/>
  <c r="I106" i="16"/>
  <c r="J106" i="16"/>
  <c r="H107" i="16"/>
  <c r="I107" i="16"/>
  <c r="J107" i="16"/>
  <c r="H108" i="16"/>
  <c r="I108" i="16"/>
  <c r="J108" i="16"/>
  <c r="H109" i="16"/>
  <c r="I109" i="16"/>
  <c r="J109" i="16"/>
  <c r="H110" i="16"/>
  <c r="I110" i="16"/>
  <c r="J110" i="16"/>
  <c r="H111" i="16"/>
  <c r="I111" i="16"/>
  <c r="J111" i="16"/>
  <c r="H112" i="16"/>
  <c r="I112" i="16"/>
  <c r="J112" i="16"/>
  <c r="H113" i="16"/>
  <c r="I113" i="16"/>
  <c r="J113" i="16"/>
  <c r="H114" i="16"/>
  <c r="I114" i="16"/>
  <c r="J114" i="16"/>
  <c r="H115" i="16"/>
  <c r="I115" i="16"/>
  <c r="J115" i="16"/>
  <c r="H116" i="16"/>
  <c r="I116" i="16"/>
  <c r="J116" i="16"/>
  <c r="H117" i="16"/>
  <c r="I117" i="16"/>
  <c r="J117" i="16"/>
  <c r="H118" i="16"/>
  <c r="I118" i="16"/>
  <c r="J118" i="16"/>
  <c r="H119" i="16"/>
  <c r="I119" i="16"/>
  <c r="J119" i="16"/>
  <c r="H120" i="16"/>
  <c r="I120" i="16"/>
  <c r="J120" i="16"/>
  <c r="H121" i="16"/>
  <c r="I121" i="16"/>
  <c r="J121" i="16"/>
  <c r="H122" i="16"/>
  <c r="I122" i="16"/>
  <c r="J122" i="16"/>
  <c r="H123" i="16"/>
  <c r="I123" i="16"/>
  <c r="J123" i="16"/>
  <c r="H124" i="16"/>
  <c r="I124" i="16"/>
  <c r="J124" i="16"/>
  <c r="H125" i="16"/>
  <c r="I125" i="16"/>
  <c r="J125" i="16"/>
  <c r="H126" i="16"/>
  <c r="I126" i="16"/>
  <c r="J126" i="16"/>
  <c r="H127" i="16"/>
  <c r="I127" i="16"/>
  <c r="J127" i="16"/>
  <c r="H128" i="16"/>
  <c r="I128" i="16"/>
  <c r="J128" i="16"/>
  <c r="H129" i="16"/>
  <c r="I129" i="16"/>
  <c r="J129" i="16"/>
  <c r="H130" i="16"/>
  <c r="I130" i="16"/>
  <c r="J130" i="16"/>
  <c r="H131" i="16"/>
  <c r="I131" i="16"/>
  <c r="J131" i="16"/>
  <c r="H132" i="16"/>
  <c r="I132" i="16"/>
  <c r="J132" i="16"/>
  <c r="H133" i="16"/>
  <c r="I133" i="16"/>
  <c r="J133" i="16"/>
  <c r="H134" i="16"/>
  <c r="I134" i="16"/>
  <c r="J134" i="16"/>
  <c r="H135" i="16"/>
  <c r="I135" i="16"/>
  <c r="J135" i="16"/>
  <c r="H136" i="16"/>
  <c r="I136" i="16"/>
  <c r="J136" i="16"/>
  <c r="H137" i="16"/>
  <c r="I137" i="16"/>
  <c r="J137" i="16"/>
  <c r="H138" i="16"/>
  <c r="I138" i="16"/>
  <c r="J138" i="16"/>
  <c r="H139" i="16"/>
  <c r="I139" i="16"/>
  <c r="J139" i="16"/>
  <c r="H140" i="16"/>
  <c r="I140" i="16"/>
  <c r="J140" i="16"/>
  <c r="H141" i="16"/>
  <c r="I141" i="16"/>
  <c r="J141" i="16"/>
  <c r="H142" i="16"/>
  <c r="I142" i="16"/>
  <c r="J142" i="16"/>
  <c r="H143" i="16"/>
  <c r="I143" i="16"/>
  <c r="J143" i="16"/>
  <c r="H144" i="16"/>
  <c r="I144" i="16"/>
  <c r="J144" i="16"/>
  <c r="H145" i="16"/>
  <c r="I145" i="16"/>
  <c r="J145" i="16"/>
  <c r="H146" i="16"/>
  <c r="I146" i="16"/>
  <c r="J146" i="16"/>
  <c r="H147" i="16"/>
  <c r="I147" i="16"/>
  <c r="J147" i="16"/>
  <c r="H148" i="16"/>
  <c r="I148" i="16"/>
  <c r="J148" i="16"/>
  <c r="H149" i="16"/>
  <c r="I149" i="16"/>
  <c r="J149" i="16"/>
  <c r="H150" i="16"/>
  <c r="I150" i="16"/>
  <c r="J150" i="16"/>
  <c r="H151" i="16"/>
  <c r="I151" i="16"/>
  <c r="J151" i="16"/>
  <c r="H152" i="16"/>
  <c r="I152" i="16"/>
  <c r="J152" i="16"/>
  <c r="H153" i="16"/>
  <c r="I153" i="16"/>
  <c r="J153" i="16"/>
  <c r="H154" i="16"/>
  <c r="I154" i="16"/>
  <c r="J154" i="16"/>
  <c r="H155" i="16"/>
  <c r="I155" i="16"/>
  <c r="J155" i="16"/>
  <c r="H156" i="16"/>
  <c r="I156" i="16"/>
  <c r="J156" i="16"/>
  <c r="H157" i="16"/>
  <c r="I157" i="16"/>
  <c r="J157" i="16"/>
  <c r="H158" i="16"/>
  <c r="I158" i="16"/>
  <c r="J158" i="16"/>
  <c r="H159" i="16"/>
  <c r="I159" i="16"/>
  <c r="J159" i="16"/>
  <c r="H160" i="16"/>
  <c r="I160" i="16"/>
  <c r="J160" i="16"/>
  <c r="H161" i="16"/>
  <c r="I161" i="16"/>
  <c r="J161" i="16"/>
  <c r="H162" i="16"/>
  <c r="I162" i="16"/>
  <c r="J162" i="16"/>
  <c r="H163" i="16"/>
  <c r="I163" i="16"/>
  <c r="J163" i="16"/>
  <c r="H164" i="16"/>
  <c r="I164" i="16"/>
  <c r="J164" i="16"/>
  <c r="H165" i="16"/>
  <c r="I165" i="16"/>
  <c r="J165" i="16"/>
  <c r="H166" i="16"/>
  <c r="I166" i="16"/>
  <c r="J166" i="16"/>
  <c r="H167" i="16"/>
  <c r="I167" i="16"/>
  <c r="J167" i="16"/>
  <c r="H168" i="16"/>
  <c r="I168" i="16"/>
  <c r="J168" i="16"/>
  <c r="H169" i="16"/>
  <c r="I169" i="16"/>
  <c r="J169" i="16"/>
  <c r="H170" i="16"/>
  <c r="I170" i="16"/>
  <c r="J170" i="16"/>
  <c r="H171" i="16"/>
  <c r="I171" i="16"/>
  <c r="J171" i="16"/>
  <c r="H172" i="16"/>
  <c r="I172" i="16"/>
  <c r="J172" i="16"/>
  <c r="H173" i="16"/>
  <c r="I173" i="16"/>
  <c r="J173" i="16"/>
  <c r="H174" i="16"/>
  <c r="I174" i="16"/>
  <c r="J174" i="16"/>
  <c r="H175" i="16"/>
  <c r="I175" i="16"/>
  <c r="J175" i="16"/>
  <c r="H176" i="16"/>
  <c r="I176" i="16"/>
  <c r="J176" i="16"/>
  <c r="H177" i="16"/>
  <c r="I177" i="16"/>
  <c r="J177" i="16"/>
  <c r="H178" i="16"/>
  <c r="I178" i="16"/>
  <c r="J178" i="16"/>
  <c r="H179" i="16"/>
  <c r="I179" i="16"/>
  <c r="J179" i="16"/>
  <c r="H180" i="16"/>
  <c r="I180" i="16"/>
  <c r="J180" i="16"/>
  <c r="H181" i="16"/>
  <c r="I181" i="16"/>
  <c r="J181" i="16"/>
  <c r="H182" i="16"/>
  <c r="I182" i="16"/>
  <c r="J182" i="16"/>
  <c r="H183" i="16"/>
  <c r="I183" i="16"/>
  <c r="J183" i="16"/>
  <c r="H184" i="16"/>
  <c r="I184" i="16"/>
  <c r="J184" i="16"/>
  <c r="H185" i="16"/>
  <c r="I185" i="16"/>
  <c r="J185" i="16"/>
  <c r="H186" i="16"/>
  <c r="I186" i="16"/>
  <c r="J186" i="16"/>
  <c r="H187" i="16"/>
  <c r="I187" i="16"/>
  <c r="J187" i="16"/>
  <c r="H188" i="16"/>
  <c r="I188" i="16"/>
  <c r="J188" i="16"/>
  <c r="H189" i="16"/>
  <c r="I189" i="16"/>
  <c r="J189" i="16"/>
  <c r="H190" i="16"/>
  <c r="I190" i="16"/>
  <c r="J190" i="16"/>
  <c r="H191" i="16"/>
  <c r="I191" i="16"/>
  <c r="J191" i="16"/>
  <c r="H192" i="16"/>
  <c r="I192" i="16"/>
  <c r="J192" i="16"/>
  <c r="H193" i="16"/>
  <c r="I193" i="16"/>
  <c r="J193" i="16"/>
  <c r="H194" i="16"/>
  <c r="I194" i="16"/>
  <c r="J194" i="16"/>
  <c r="H195" i="16"/>
  <c r="I195" i="16"/>
  <c r="J195" i="16"/>
  <c r="H196" i="16"/>
  <c r="I196" i="16"/>
  <c r="J196" i="16"/>
  <c r="H197" i="16"/>
  <c r="I197" i="16"/>
  <c r="J197" i="16"/>
  <c r="H198" i="16"/>
  <c r="I198" i="16"/>
  <c r="J198" i="16"/>
  <c r="H199" i="16"/>
  <c r="I199" i="16"/>
  <c r="J199" i="16"/>
  <c r="H200" i="16"/>
  <c r="I200" i="16"/>
  <c r="J200" i="16"/>
  <c r="H201" i="16"/>
  <c r="I201" i="16"/>
  <c r="J201" i="16"/>
  <c r="H202" i="16"/>
  <c r="I202" i="16"/>
  <c r="J202" i="16"/>
  <c r="H203" i="16"/>
  <c r="I203" i="16"/>
  <c r="J203" i="16"/>
  <c r="H204" i="16"/>
  <c r="I204" i="16"/>
  <c r="J204" i="16"/>
  <c r="H205" i="16"/>
  <c r="I205" i="16"/>
  <c r="J205" i="16"/>
  <c r="H206" i="16"/>
  <c r="I206" i="16"/>
  <c r="J206" i="16"/>
  <c r="H207" i="16"/>
  <c r="I207" i="16"/>
  <c r="J207" i="16"/>
  <c r="H208" i="16"/>
  <c r="I208" i="16"/>
  <c r="J208" i="16"/>
  <c r="H209" i="16"/>
  <c r="I209" i="16"/>
  <c r="J209" i="16"/>
  <c r="H210" i="16"/>
  <c r="I210" i="16"/>
  <c r="J210" i="16"/>
  <c r="H211" i="16"/>
  <c r="I211" i="16"/>
  <c r="J211" i="16"/>
  <c r="H212" i="16"/>
  <c r="I212" i="16"/>
  <c r="J212" i="16"/>
  <c r="H213" i="16"/>
  <c r="I213" i="16"/>
  <c r="J213" i="16"/>
  <c r="H214" i="16"/>
  <c r="I214" i="16"/>
  <c r="J214" i="16"/>
  <c r="H215" i="16"/>
  <c r="I215" i="16"/>
  <c r="J215" i="16"/>
  <c r="H216" i="16"/>
  <c r="I216" i="16"/>
  <c r="J216" i="16"/>
  <c r="H217" i="16"/>
  <c r="I217" i="16"/>
  <c r="J217" i="16"/>
  <c r="H218" i="16"/>
  <c r="I218" i="16"/>
  <c r="J218" i="16"/>
  <c r="H219" i="16"/>
  <c r="I219" i="16"/>
  <c r="J219" i="16"/>
  <c r="H220" i="16"/>
  <c r="I220" i="16"/>
  <c r="J220" i="16"/>
  <c r="H221" i="16"/>
  <c r="I221" i="16"/>
  <c r="J221" i="16"/>
  <c r="H222" i="16"/>
  <c r="I222" i="16"/>
  <c r="J222" i="16"/>
  <c r="H223" i="16"/>
  <c r="I223" i="16"/>
  <c r="J223" i="16"/>
  <c r="H224" i="16"/>
  <c r="I224" i="16"/>
  <c r="J224" i="16"/>
  <c r="H225" i="16"/>
  <c r="I225" i="16"/>
  <c r="J225" i="16"/>
  <c r="H226" i="16"/>
  <c r="I226" i="16"/>
  <c r="J226" i="16"/>
  <c r="H227" i="16"/>
  <c r="I227" i="16"/>
  <c r="J227" i="16"/>
  <c r="H228" i="16"/>
  <c r="I228" i="16"/>
  <c r="J228" i="16"/>
  <c r="H229" i="16"/>
  <c r="I229" i="16"/>
  <c r="J229" i="16"/>
  <c r="H230" i="16"/>
  <c r="I230" i="16"/>
  <c r="J230" i="16"/>
  <c r="H231" i="16"/>
  <c r="I231" i="16"/>
  <c r="J231" i="16"/>
  <c r="H232" i="16"/>
  <c r="I232" i="16"/>
  <c r="J232" i="16"/>
  <c r="H233" i="16"/>
  <c r="I233" i="16"/>
  <c r="J233" i="16"/>
  <c r="H234" i="16"/>
  <c r="I234" i="16"/>
  <c r="J234" i="16"/>
  <c r="H235" i="16"/>
  <c r="I235" i="16"/>
  <c r="J235" i="16"/>
  <c r="H236" i="16"/>
  <c r="I236" i="16"/>
  <c r="J236" i="16"/>
  <c r="H237" i="16"/>
  <c r="I237" i="16"/>
  <c r="J237" i="16"/>
  <c r="H238" i="16"/>
  <c r="I238" i="16"/>
  <c r="J238" i="16"/>
  <c r="H239" i="16"/>
  <c r="I239" i="16"/>
  <c r="J239" i="16"/>
  <c r="H240" i="16"/>
  <c r="I240" i="16"/>
  <c r="J240" i="16"/>
  <c r="H241" i="16"/>
  <c r="I241" i="16"/>
  <c r="J241" i="16"/>
  <c r="H242" i="16"/>
  <c r="I242" i="16"/>
  <c r="J242" i="16"/>
  <c r="H243" i="16"/>
  <c r="I243" i="16"/>
  <c r="J243" i="16"/>
  <c r="H244" i="16"/>
  <c r="I244" i="16"/>
  <c r="J244" i="16"/>
  <c r="H245" i="16"/>
  <c r="I245" i="16"/>
  <c r="J245" i="16"/>
  <c r="H246" i="16"/>
  <c r="I246" i="16"/>
  <c r="J246" i="16"/>
  <c r="H247" i="16"/>
  <c r="I247" i="16"/>
  <c r="J247" i="16"/>
  <c r="H248" i="16"/>
  <c r="I248" i="16"/>
  <c r="J248" i="16"/>
  <c r="H249" i="16"/>
  <c r="I249" i="16"/>
  <c r="J249" i="16"/>
  <c r="H250" i="16"/>
  <c r="I250" i="16"/>
  <c r="J250" i="16"/>
  <c r="H251" i="16"/>
  <c r="I251" i="16"/>
  <c r="J251" i="16"/>
  <c r="H252" i="16"/>
  <c r="I252" i="16"/>
  <c r="J252" i="16"/>
  <c r="H253" i="16"/>
  <c r="I253" i="16"/>
  <c r="J253" i="16"/>
  <c r="H254" i="16"/>
  <c r="I254" i="16"/>
  <c r="J254" i="16"/>
  <c r="I8" i="16"/>
  <c r="J8" i="16"/>
  <c r="H8" i="16"/>
  <c r="H9" i="17"/>
  <c r="I9" i="17"/>
  <c r="J9" i="17"/>
  <c r="K9" i="17"/>
  <c r="H10" i="17"/>
  <c r="I10" i="17"/>
  <c r="J10" i="17"/>
  <c r="K10" i="17"/>
  <c r="H11" i="17"/>
  <c r="I11" i="17"/>
  <c r="J11" i="17"/>
  <c r="K11" i="17"/>
  <c r="H12" i="17"/>
  <c r="I12" i="17"/>
  <c r="J12" i="17"/>
  <c r="K12" i="17"/>
  <c r="H13" i="17"/>
  <c r="I13" i="17"/>
  <c r="J13" i="17"/>
  <c r="K13" i="17"/>
  <c r="H14" i="17"/>
  <c r="I14" i="17"/>
  <c r="J14" i="17"/>
  <c r="K14" i="17"/>
  <c r="H15" i="17"/>
  <c r="I15" i="17"/>
  <c r="J15" i="17"/>
  <c r="K15" i="17"/>
  <c r="H16" i="17"/>
  <c r="I16" i="17"/>
  <c r="J16" i="17"/>
  <c r="K16" i="17"/>
  <c r="H17" i="17"/>
  <c r="I17" i="17"/>
  <c r="J17" i="17"/>
  <c r="K17" i="17"/>
  <c r="H18" i="17"/>
  <c r="I18" i="17"/>
  <c r="J18" i="17"/>
  <c r="K18" i="17"/>
  <c r="H19" i="17"/>
  <c r="I19" i="17"/>
  <c r="J19" i="17"/>
  <c r="K19" i="17"/>
  <c r="H20" i="17"/>
  <c r="I20" i="17"/>
  <c r="J20" i="17"/>
  <c r="K20" i="17"/>
  <c r="H21" i="17"/>
  <c r="I21" i="17"/>
  <c r="J21" i="17"/>
  <c r="K21" i="17"/>
  <c r="H22" i="17"/>
  <c r="I22" i="17"/>
  <c r="J22" i="17"/>
  <c r="K22" i="17"/>
  <c r="H23" i="17"/>
  <c r="I23" i="17"/>
  <c r="J23" i="17"/>
  <c r="K23" i="17"/>
  <c r="H24" i="17"/>
  <c r="I24" i="17"/>
  <c r="J24" i="17"/>
  <c r="K24" i="17"/>
  <c r="H25" i="17"/>
  <c r="I25" i="17"/>
  <c r="J25" i="17"/>
  <c r="K25" i="17"/>
  <c r="H26" i="17"/>
  <c r="I26" i="17"/>
  <c r="J26" i="17"/>
  <c r="K26" i="17"/>
  <c r="H27" i="17"/>
  <c r="I27" i="17"/>
  <c r="J27" i="17"/>
  <c r="K27" i="17"/>
  <c r="H28" i="17"/>
  <c r="I28" i="17"/>
  <c r="J28" i="17"/>
  <c r="K28" i="17"/>
  <c r="H29" i="17"/>
  <c r="I29" i="17"/>
  <c r="J29" i="17"/>
  <c r="K29" i="17"/>
  <c r="H30" i="17"/>
  <c r="I30" i="17"/>
  <c r="J30" i="17"/>
  <c r="K30" i="17"/>
  <c r="H31" i="17"/>
  <c r="I31" i="17"/>
  <c r="J31" i="17"/>
  <c r="K31" i="17"/>
  <c r="H32" i="17"/>
  <c r="I32" i="17"/>
  <c r="J32" i="17"/>
  <c r="K32" i="17"/>
  <c r="H33" i="17"/>
  <c r="I33" i="17"/>
  <c r="J33" i="17"/>
  <c r="K33" i="17"/>
  <c r="H34" i="17"/>
  <c r="I34" i="17"/>
  <c r="J34" i="17"/>
  <c r="K34" i="17"/>
  <c r="H35" i="17"/>
  <c r="I35" i="17"/>
  <c r="J35" i="17"/>
  <c r="K35" i="17"/>
  <c r="H36" i="17"/>
  <c r="I36" i="17"/>
  <c r="J36" i="17"/>
  <c r="K36" i="17"/>
  <c r="H37" i="17"/>
  <c r="I37" i="17"/>
  <c r="J37" i="17"/>
  <c r="K37" i="17"/>
  <c r="H38" i="17"/>
  <c r="I38" i="17"/>
  <c r="J38" i="17"/>
  <c r="K38" i="17"/>
  <c r="H39" i="17"/>
  <c r="I39" i="17"/>
  <c r="J39" i="17"/>
  <c r="K39" i="17"/>
  <c r="H40" i="17"/>
  <c r="I40" i="17"/>
  <c r="J40" i="17"/>
  <c r="K40" i="17"/>
  <c r="H41" i="17"/>
  <c r="I41" i="17"/>
  <c r="J41" i="17"/>
  <c r="K41" i="17"/>
  <c r="H42" i="17"/>
  <c r="I42" i="17"/>
  <c r="J42" i="17"/>
  <c r="K42" i="17"/>
  <c r="H43" i="17"/>
  <c r="I43" i="17"/>
  <c r="J43" i="17"/>
  <c r="K43" i="17"/>
  <c r="H44" i="17"/>
  <c r="I44" i="17"/>
  <c r="J44" i="17"/>
  <c r="K44" i="17"/>
  <c r="H45" i="17"/>
  <c r="I45" i="17"/>
  <c r="J45" i="17"/>
  <c r="K45" i="17"/>
  <c r="H46" i="17"/>
  <c r="I46" i="17"/>
  <c r="J46" i="17"/>
  <c r="K46" i="17"/>
  <c r="H47" i="17"/>
  <c r="I47" i="17"/>
  <c r="J47" i="17"/>
  <c r="K47" i="17"/>
  <c r="H48" i="17"/>
  <c r="I48" i="17"/>
  <c r="J48" i="17"/>
  <c r="K48" i="17"/>
  <c r="H49" i="17"/>
  <c r="I49" i="17"/>
  <c r="J49" i="17"/>
  <c r="K49" i="17"/>
  <c r="H50" i="17"/>
  <c r="I50" i="17"/>
  <c r="J50" i="17"/>
  <c r="K50" i="17"/>
  <c r="H51" i="17"/>
  <c r="I51" i="17"/>
  <c r="J51" i="17"/>
  <c r="K51" i="17"/>
  <c r="H52" i="17"/>
  <c r="I52" i="17"/>
  <c r="J52" i="17"/>
  <c r="K52" i="17"/>
  <c r="H53" i="17"/>
  <c r="I53" i="17"/>
  <c r="J53" i="17"/>
  <c r="K53" i="17"/>
  <c r="H54" i="17"/>
  <c r="I54" i="17"/>
  <c r="J54" i="17"/>
  <c r="K54" i="17"/>
  <c r="H55" i="17"/>
  <c r="I55" i="17"/>
  <c r="J55" i="17"/>
  <c r="K55" i="17"/>
  <c r="H56" i="17"/>
  <c r="I56" i="17"/>
  <c r="J56" i="17"/>
  <c r="K56" i="17"/>
  <c r="H57" i="17"/>
  <c r="I57" i="17"/>
  <c r="J57" i="17"/>
  <c r="K57" i="17"/>
  <c r="H58" i="17"/>
  <c r="I58" i="17"/>
  <c r="J58" i="17"/>
  <c r="K58" i="17"/>
  <c r="H59" i="17"/>
  <c r="I59" i="17"/>
  <c r="J59" i="17"/>
  <c r="K59" i="17"/>
  <c r="H60" i="17"/>
  <c r="I60" i="17"/>
  <c r="J60" i="17"/>
  <c r="K60" i="17"/>
  <c r="H61" i="17"/>
  <c r="I61" i="17"/>
  <c r="J61" i="17"/>
  <c r="K61" i="17"/>
  <c r="H62" i="17"/>
  <c r="I62" i="17"/>
  <c r="J62" i="17"/>
  <c r="K62" i="17"/>
  <c r="H63" i="17"/>
  <c r="I63" i="17"/>
  <c r="J63" i="17"/>
  <c r="K63" i="17"/>
  <c r="H64" i="17"/>
  <c r="I64" i="17"/>
  <c r="J64" i="17"/>
  <c r="K64" i="17"/>
  <c r="H65" i="17"/>
  <c r="I65" i="17"/>
  <c r="J65" i="17"/>
  <c r="K65" i="17"/>
  <c r="H66" i="17"/>
  <c r="I66" i="17"/>
  <c r="J66" i="17"/>
  <c r="K66" i="17"/>
  <c r="H67" i="17"/>
  <c r="I67" i="17"/>
  <c r="J67" i="17"/>
  <c r="K67" i="17"/>
  <c r="H68" i="17"/>
  <c r="I68" i="17"/>
  <c r="J68" i="17"/>
  <c r="K68" i="17"/>
  <c r="H69" i="17"/>
  <c r="I69" i="17"/>
  <c r="J69" i="17"/>
  <c r="K69" i="17"/>
  <c r="H70" i="17"/>
  <c r="I70" i="17"/>
  <c r="J70" i="17"/>
  <c r="K70" i="17"/>
  <c r="H71" i="17"/>
  <c r="I71" i="17"/>
  <c r="J71" i="17"/>
  <c r="K71" i="17"/>
  <c r="H72" i="17"/>
  <c r="I72" i="17"/>
  <c r="J72" i="17"/>
  <c r="K72" i="17"/>
  <c r="H73" i="17"/>
  <c r="I73" i="17"/>
  <c r="J73" i="17"/>
  <c r="K73" i="17"/>
  <c r="H74" i="17"/>
  <c r="I74" i="17"/>
  <c r="J74" i="17"/>
  <c r="K74" i="17"/>
  <c r="H75" i="17"/>
  <c r="I75" i="17"/>
  <c r="J75" i="17"/>
  <c r="K75" i="17"/>
  <c r="H76" i="17"/>
  <c r="I76" i="17"/>
  <c r="J76" i="17"/>
  <c r="K76" i="17"/>
  <c r="H77" i="17"/>
  <c r="I77" i="17"/>
  <c r="J77" i="17"/>
  <c r="K77" i="17"/>
  <c r="H78" i="17"/>
  <c r="I78" i="17"/>
  <c r="J78" i="17"/>
  <c r="K78" i="17"/>
  <c r="H79" i="17"/>
  <c r="I79" i="17"/>
  <c r="J79" i="17"/>
  <c r="K79" i="17"/>
  <c r="H80" i="17"/>
  <c r="I80" i="17"/>
  <c r="J80" i="17"/>
  <c r="K80" i="17"/>
  <c r="H81" i="17"/>
  <c r="I81" i="17"/>
  <c r="J81" i="17"/>
  <c r="K81" i="17"/>
  <c r="H82" i="17"/>
  <c r="I82" i="17"/>
  <c r="J82" i="17"/>
  <c r="K82" i="17"/>
  <c r="H83" i="17"/>
  <c r="I83" i="17"/>
  <c r="J83" i="17"/>
  <c r="K83" i="17"/>
  <c r="H84" i="17"/>
  <c r="I84" i="17"/>
  <c r="J84" i="17"/>
  <c r="K84" i="17"/>
  <c r="H85" i="17"/>
  <c r="I85" i="17"/>
  <c r="J85" i="17"/>
  <c r="K85" i="17"/>
  <c r="H86" i="17"/>
  <c r="I86" i="17"/>
  <c r="J86" i="17"/>
  <c r="K86" i="17"/>
  <c r="H87" i="17"/>
  <c r="I87" i="17"/>
  <c r="J87" i="17"/>
  <c r="K87" i="17"/>
  <c r="H88" i="17"/>
  <c r="I88" i="17"/>
  <c r="J88" i="17"/>
  <c r="K88" i="17"/>
  <c r="H89" i="17"/>
  <c r="I89" i="17"/>
  <c r="J89" i="17"/>
  <c r="K89" i="17"/>
  <c r="H90" i="17"/>
  <c r="I90" i="17"/>
  <c r="J90" i="17"/>
  <c r="K90" i="17"/>
  <c r="H91" i="17"/>
  <c r="I91" i="17"/>
  <c r="J91" i="17"/>
  <c r="K91" i="17"/>
  <c r="H92" i="17"/>
  <c r="I92" i="17"/>
  <c r="J92" i="17"/>
  <c r="K92" i="17"/>
  <c r="H93" i="17"/>
  <c r="I93" i="17"/>
  <c r="J93" i="17"/>
  <c r="K93" i="17"/>
  <c r="H94" i="17"/>
  <c r="I94" i="17"/>
  <c r="J94" i="17"/>
  <c r="K94" i="17"/>
  <c r="H95" i="17"/>
  <c r="I95" i="17"/>
  <c r="J95" i="17"/>
  <c r="K95" i="17"/>
  <c r="H96" i="17"/>
  <c r="I96" i="17"/>
  <c r="J96" i="17"/>
  <c r="K96" i="17"/>
  <c r="H97" i="17"/>
  <c r="I97" i="17"/>
  <c r="J97" i="17"/>
  <c r="K97" i="17"/>
  <c r="H98" i="17"/>
  <c r="I98" i="17"/>
  <c r="J98" i="17"/>
  <c r="K98" i="17"/>
  <c r="H99" i="17"/>
  <c r="I99" i="17"/>
  <c r="J99" i="17"/>
  <c r="K99" i="17"/>
  <c r="H100" i="17"/>
  <c r="I100" i="17"/>
  <c r="J100" i="17"/>
  <c r="K100" i="17"/>
  <c r="H101" i="17"/>
  <c r="I101" i="17"/>
  <c r="J101" i="17"/>
  <c r="K101" i="17"/>
  <c r="H102" i="17"/>
  <c r="I102" i="17"/>
  <c r="J102" i="17"/>
  <c r="K102" i="17"/>
  <c r="H103" i="17"/>
  <c r="I103" i="17"/>
  <c r="J103" i="17"/>
  <c r="K103" i="17"/>
  <c r="H104" i="17"/>
  <c r="I104" i="17"/>
  <c r="J104" i="17"/>
  <c r="K104" i="17"/>
  <c r="H105" i="17"/>
  <c r="I105" i="17"/>
  <c r="J105" i="17"/>
  <c r="K105" i="17"/>
  <c r="H106" i="17"/>
  <c r="I106" i="17"/>
  <c r="J106" i="17"/>
  <c r="K106" i="17"/>
  <c r="H107" i="17"/>
  <c r="I107" i="17"/>
  <c r="J107" i="17"/>
  <c r="K107" i="17"/>
  <c r="H108" i="17"/>
  <c r="I108" i="17"/>
  <c r="J108" i="17"/>
  <c r="K108" i="17"/>
  <c r="H109" i="17"/>
  <c r="I109" i="17"/>
  <c r="J109" i="17"/>
  <c r="K109" i="17"/>
  <c r="H110" i="17"/>
  <c r="I110" i="17"/>
  <c r="J110" i="17"/>
  <c r="K110" i="17"/>
  <c r="H111" i="17"/>
  <c r="I111" i="17"/>
  <c r="J111" i="17"/>
  <c r="K111" i="17"/>
  <c r="H112" i="17"/>
  <c r="I112" i="17"/>
  <c r="J112" i="17"/>
  <c r="K112" i="17"/>
  <c r="H113" i="17"/>
  <c r="I113" i="17"/>
  <c r="J113" i="17"/>
  <c r="K113" i="17"/>
  <c r="H114" i="17"/>
  <c r="I114" i="17"/>
  <c r="J114" i="17"/>
  <c r="K114" i="17"/>
  <c r="H115" i="17"/>
  <c r="I115" i="17"/>
  <c r="J115" i="17"/>
  <c r="K115" i="17"/>
  <c r="H116" i="17"/>
  <c r="I116" i="17"/>
  <c r="J116" i="17"/>
  <c r="K116" i="17"/>
  <c r="H117" i="17"/>
  <c r="I117" i="17"/>
  <c r="J117" i="17"/>
  <c r="K117" i="17"/>
  <c r="H118" i="17"/>
  <c r="I118" i="17"/>
  <c r="J118" i="17"/>
  <c r="K118" i="17"/>
  <c r="H119" i="17"/>
  <c r="I119" i="17"/>
  <c r="J119" i="17"/>
  <c r="K119" i="17"/>
  <c r="H120" i="17"/>
  <c r="I120" i="17"/>
  <c r="J120" i="17"/>
  <c r="K120" i="17"/>
  <c r="H121" i="17"/>
  <c r="I121" i="17"/>
  <c r="J121" i="17"/>
  <c r="K121" i="17"/>
  <c r="H122" i="17"/>
  <c r="I122" i="17"/>
  <c r="J122" i="17"/>
  <c r="K122" i="17"/>
  <c r="H123" i="17"/>
  <c r="I123" i="17"/>
  <c r="J123" i="17"/>
  <c r="K123" i="17"/>
  <c r="H124" i="17"/>
  <c r="I124" i="17"/>
  <c r="J124" i="17"/>
  <c r="K124" i="17"/>
  <c r="H125" i="17"/>
  <c r="I125" i="17"/>
  <c r="J125" i="17"/>
  <c r="K125" i="17"/>
  <c r="H126" i="17"/>
  <c r="I126" i="17"/>
  <c r="J126" i="17"/>
  <c r="K126" i="17"/>
  <c r="H127" i="17"/>
  <c r="I127" i="17"/>
  <c r="J127" i="17"/>
  <c r="K127" i="17"/>
  <c r="H128" i="17"/>
  <c r="I128" i="17"/>
  <c r="J128" i="17"/>
  <c r="K128" i="17"/>
  <c r="H129" i="17"/>
  <c r="I129" i="17"/>
  <c r="J129" i="17"/>
  <c r="K129" i="17"/>
  <c r="H130" i="17"/>
  <c r="I130" i="17"/>
  <c r="J130" i="17"/>
  <c r="K130" i="17"/>
  <c r="H131" i="17"/>
  <c r="I131" i="17"/>
  <c r="J131" i="17"/>
  <c r="K131" i="17"/>
  <c r="H132" i="17"/>
  <c r="I132" i="17"/>
  <c r="J132" i="17"/>
  <c r="K132" i="17"/>
  <c r="H133" i="17"/>
  <c r="I133" i="17"/>
  <c r="J133" i="17"/>
  <c r="K133" i="17"/>
  <c r="H134" i="17"/>
  <c r="I134" i="17"/>
  <c r="J134" i="17"/>
  <c r="K134" i="17"/>
  <c r="H135" i="17"/>
  <c r="I135" i="17"/>
  <c r="J135" i="17"/>
  <c r="K135" i="17"/>
  <c r="H136" i="17"/>
  <c r="I136" i="17"/>
  <c r="J136" i="17"/>
  <c r="K136" i="17"/>
  <c r="H137" i="17"/>
  <c r="I137" i="17"/>
  <c r="J137" i="17"/>
  <c r="K137" i="17"/>
  <c r="H138" i="17"/>
  <c r="I138" i="17"/>
  <c r="J138" i="17"/>
  <c r="K138" i="17"/>
  <c r="H139" i="17"/>
  <c r="I139" i="17"/>
  <c r="J139" i="17"/>
  <c r="K139" i="17"/>
  <c r="H140" i="17"/>
  <c r="I140" i="17"/>
  <c r="J140" i="17"/>
  <c r="K140" i="17"/>
  <c r="H141" i="17"/>
  <c r="I141" i="17"/>
  <c r="J141" i="17"/>
  <c r="K141" i="17"/>
  <c r="H142" i="17"/>
  <c r="I142" i="17"/>
  <c r="J142" i="17"/>
  <c r="K142" i="17"/>
  <c r="H143" i="17"/>
  <c r="I143" i="17"/>
  <c r="J143" i="17"/>
  <c r="K143" i="17"/>
  <c r="H144" i="17"/>
  <c r="I144" i="17"/>
  <c r="J144" i="17"/>
  <c r="K144" i="17"/>
  <c r="H145" i="17"/>
  <c r="I145" i="17"/>
  <c r="J145" i="17"/>
  <c r="K145" i="17"/>
  <c r="H146" i="17"/>
  <c r="I146" i="17"/>
  <c r="J146" i="17"/>
  <c r="K146" i="17"/>
  <c r="H147" i="17"/>
  <c r="I147" i="17"/>
  <c r="J147" i="17"/>
  <c r="K147" i="17"/>
  <c r="H148" i="17"/>
  <c r="I148" i="17"/>
  <c r="J148" i="17"/>
  <c r="K148" i="17"/>
  <c r="H149" i="17"/>
  <c r="I149" i="17"/>
  <c r="J149" i="17"/>
  <c r="K149" i="17"/>
  <c r="H150" i="17"/>
  <c r="I150" i="17"/>
  <c r="J150" i="17"/>
  <c r="K150" i="17"/>
  <c r="H151" i="17"/>
  <c r="I151" i="17"/>
  <c r="J151" i="17"/>
  <c r="K151" i="17"/>
  <c r="H152" i="17"/>
  <c r="I152" i="17"/>
  <c r="J152" i="17"/>
  <c r="K152" i="17"/>
  <c r="H153" i="17"/>
  <c r="I153" i="17"/>
  <c r="J153" i="17"/>
  <c r="K153" i="17"/>
  <c r="H154" i="17"/>
  <c r="I154" i="17"/>
  <c r="J154" i="17"/>
  <c r="K154" i="17"/>
  <c r="H155" i="17"/>
  <c r="I155" i="17"/>
  <c r="J155" i="17"/>
  <c r="K155" i="17"/>
  <c r="H156" i="17"/>
  <c r="I156" i="17"/>
  <c r="J156" i="17"/>
  <c r="K156" i="17"/>
  <c r="H157" i="17"/>
  <c r="I157" i="17"/>
  <c r="J157" i="17"/>
  <c r="K157" i="17"/>
  <c r="H158" i="17"/>
  <c r="I158" i="17"/>
  <c r="J158" i="17"/>
  <c r="K158" i="17"/>
  <c r="H159" i="17"/>
  <c r="I159" i="17"/>
  <c r="J159" i="17"/>
  <c r="K159" i="17"/>
  <c r="H160" i="17"/>
  <c r="I160" i="17"/>
  <c r="J160" i="17"/>
  <c r="K160" i="17"/>
  <c r="H161" i="17"/>
  <c r="I161" i="17"/>
  <c r="J161" i="17"/>
  <c r="K161" i="17"/>
  <c r="H162" i="17"/>
  <c r="I162" i="17"/>
  <c r="J162" i="17"/>
  <c r="K162" i="17"/>
  <c r="H163" i="17"/>
  <c r="I163" i="17"/>
  <c r="J163" i="17"/>
  <c r="K163" i="17"/>
  <c r="H164" i="17"/>
  <c r="I164" i="17"/>
  <c r="J164" i="17"/>
  <c r="K164" i="17"/>
  <c r="H165" i="17"/>
  <c r="I165" i="17"/>
  <c r="J165" i="17"/>
  <c r="K165" i="17"/>
  <c r="H166" i="17"/>
  <c r="I166" i="17"/>
  <c r="J166" i="17"/>
  <c r="K166" i="17"/>
  <c r="H167" i="17"/>
  <c r="I167" i="17"/>
  <c r="J167" i="17"/>
  <c r="K167" i="17"/>
  <c r="H168" i="17"/>
  <c r="I168" i="17"/>
  <c r="J168" i="17"/>
  <c r="K168" i="17"/>
  <c r="H169" i="17"/>
  <c r="I169" i="17"/>
  <c r="J169" i="17"/>
  <c r="K169" i="17"/>
  <c r="H170" i="17"/>
  <c r="I170" i="17"/>
  <c r="J170" i="17"/>
  <c r="K170" i="17"/>
  <c r="H171" i="17"/>
  <c r="I171" i="17"/>
  <c r="J171" i="17"/>
  <c r="K171" i="17"/>
  <c r="H172" i="17"/>
  <c r="I172" i="17"/>
  <c r="J172" i="17"/>
  <c r="K172" i="17"/>
  <c r="H173" i="17"/>
  <c r="I173" i="17"/>
  <c r="J173" i="17"/>
  <c r="K173" i="17"/>
  <c r="H174" i="17"/>
  <c r="I174" i="17"/>
  <c r="J174" i="17"/>
  <c r="K174" i="17"/>
  <c r="H175" i="17"/>
  <c r="I175" i="17"/>
  <c r="J175" i="17"/>
  <c r="K175" i="17"/>
  <c r="H176" i="17"/>
  <c r="I176" i="17"/>
  <c r="J176" i="17"/>
  <c r="K176" i="17"/>
  <c r="H177" i="17"/>
  <c r="I177" i="17"/>
  <c r="J177" i="17"/>
  <c r="K177" i="17"/>
  <c r="H178" i="17"/>
  <c r="I178" i="17"/>
  <c r="J178" i="17"/>
  <c r="K178" i="17"/>
  <c r="H179" i="17"/>
  <c r="I179" i="17"/>
  <c r="J179" i="17"/>
  <c r="K179" i="17"/>
  <c r="H180" i="17"/>
  <c r="I180" i="17"/>
  <c r="J180" i="17"/>
  <c r="K180" i="17"/>
  <c r="H181" i="17"/>
  <c r="I181" i="17"/>
  <c r="J181" i="17"/>
  <c r="K181" i="17"/>
  <c r="H182" i="17"/>
  <c r="I182" i="17"/>
  <c r="J182" i="17"/>
  <c r="K182" i="17"/>
  <c r="H183" i="17"/>
  <c r="I183" i="17"/>
  <c r="J183" i="17"/>
  <c r="K183" i="17"/>
  <c r="H184" i="17"/>
  <c r="I184" i="17"/>
  <c r="J184" i="17"/>
  <c r="K184" i="17"/>
  <c r="H185" i="17"/>
  <c r="I185" i="17"/>
  <c r="J185" i="17"/>
  <c r="K185" i="17"/>
  <c r="H186" i="17"/>
  <c r="I186" i="17"/>
  <c r="J186" i="17"/>
  <c r="K186" i="17"/>
  <c r="H187" i="17"/>
  <c r="I187" i="17"/>
  <c r="J187" i="17"/>
  <c r="K187" i="17"/>
  <c r="H188" i="17"/>
  <c r="I188" i="17"/>
  <c r="J188" i="17"/>
  <c r="K188" i="17"/>
  <c r="H189" i="17"/>
  <c r="I189" i="17"/>
  <c r="J189" i="17"/>
  <c r="K189" i="17"/>
  <c r="H190" i="17"/>
  <c r="I190" i="17"/>
  <c r="J190" i="17"/>
  <c r="K190" i="17"/>
  <c r="H191" i="17"/>
  <c r="I191" i="17"/>
  <c r="J191" i="17"/>
  <c r="K191" i="17"/>
  <c r="H192" i="17"/>
  <c r="I192" i="17"/>
  <c r="J192" i="17"/>
  <c r="K192" i="17"/>
  <c r="H193" i="17"/>
  <c r="I193" i="17"/>
  <c r="J193" i="17"/>
  <c r="K193" i="17"/>
  <c r="H194" i="17"/>
  <c r="I194" i="17"/>
  <c r="J194" i="17"/>
  <c r="K194" i="17"/>
  <c r="H195" i="17"/>
  <c r="I195" i="17"/>
  <c r="J195" i="17"/>
  <c r="K195" i="17"/>
  <c r="H196" i="17"/>
  <c r="I196" i="17"/>
  <c r="J196" i="17"/>
  <c r="K196" i="17"/>
  <c r="H197" i="17"/>
  <c r="I197" i="17"/>
  <c r="J197" i="17"/>
  <c r="K197" i="17"/>
  <c r="H198" i="17"/>
  <c r="I198" i="17"/>
  <c r="J198" i="17"/>
  <c r="K198" i="17"/>
  <c r="H199" i="17"/>
  <c r="I199" i="17"/>
  <c r="J199" i="17"/>
  <c r="K199" i="17"/>
  <c r="H200" i="17"/>
  <c r="I200" i="17"/>
  <c r="J200" i="17"/>
  <c r="K200" i="17"/>
  <c r="H201" i="17"/>
  <c r="I201" i="17"/>
  <c r="J201" i="17"/>
  <c r="K201" i="17"/>
  <c r="H202" i="17"/>
  <c r="I202" i="17"/>
  <c r="J202" i="17"/>
  <c r="K202" i="17"/>
  <c r="H203" i="17"/>
  <c r="I203" i="17"/>
  <c r="J203" i="17"/>
  <c r="K203" i="17"/>
  <c r="H204" i="17"/>
  <c r="I204" i="17"/>
  <c r="J204" i="17"/>
  <c r="K204" i="17"/>
  <c r="H205" i="17"/>
  <c r="I205" i="17"/>
  <c r="J205" i="17"/>
  <c r="K205" i="17"/>
  <c r="H206" i="17"/>
  <c r="I206" i="17"/>
  <c r="J206" i="17"/>
  <c r="K206" i="17"/>
  <c r="H207" i="17"/>
  <c r="I207" i="17"/>
  <c r="J207" i="17"/>
  <c r="K207" i="17"/>
  <c r="H208" i="17"/>
  <c r="I208" i="17"/>
  <c r="J208" i="17"/>
  <c r="K208" i="17"/>
  <c r="H209" i="17"/>
  <c r="I209" i="17"/>
  <c r="J209" i="17"/>
  <c r="K209" i="17"/>
  <c r="H210" i="17"/>
  <c r="I210" i="17"/>
  <c r="J210" i="17"/>
  <c r="K210" i="17"/>
  <c r="H211" i="17"/>
  <c r="I211" i="17"/>
  <c r="J211" i="17"/>
  <c r="K211" i="17"/>
  <c r="H212" i="17"/>
  <c r="I212" i="17"/>
  <c r="J212" i="17"/>
  <c r="K212" i="17"/>
  <c r="H213" i="17"/>
  <c r="I213" i="17"/>
  <c r="J213" i="17"/>
  <c r="K213" i="17"/>
  <c r="H214" i="17"/>
  <c r="I214" i="17"/>
  <c r="J214" i="17"/>
  <c r="K214" i="17"/>
  <c r="H215" i="17"/>
  <c r="I215" i="17"/>
  <c r="J215" i="17"/>
  <c r="K215" i="17"/>
  <c r="H216" i="17"/>
  <c r="I216" i="17"/>
  <c r="J216" i="17"/>
  <c r="K216" i="17"/>
  <c r="H217" i="17"/>
  <c r="I217" i="17"/>
  <c r="J217" i="17"/>
  <c r="K217" i="17"/>
  <c r="H218" i="17"/>
  <c r="I218" i="17"/>
  <c r="J218" i="17"/>
  <c r="K218" i="17"/>
  <c r="H219" i="17"/>
  <c r="I219" i="17"/>
  <c r="J219" i="17"/>
  <c r="K219" i="17"/>
  <c r="H220" i="17"/>
  <c r="I220" i="17"/>
  <c r="J220" i="17"/>
  <c r="K220" i="17"/>
  <c r="H221" i="17"/>
  <c r="I221" i="17"/>
  <c r="J221" i="17"/>
  <c r="K221" i="17"/>
  <c r="H222" i="17"/>
  <c r="I222" i="17"/>
  <c r="J222" i="17"/>
  <c r="K222" i="17"/>
  <c r="H223" i="17"/>
  <c r="I223" i="17"/>
  <c r="J223" i="17"/>
  <c r="K223" i="17"/>
  <c r="H224" i="17"/>
  <c r="I224" i="17"/>
  <c r="J224" i="17"/>
  <c r="K224" i="17"/>
  <c r="H225" i="17"/>
  <c r="I225" i="17"/>
  <c r="J225" i="17"/>
  <c r="K225" i="17"/>
  <c r="H226" i="17"/>
  <c r="I226" i="17"/>
  <c r="J226" i="17"/>
  <c r="K226" i="17"/>
  <c r="H227" i="17"/>
  <c r="I227" i="17"/>
  <c r="J227" i="17"/>
  <c r="K227" i="17"/>
  <c r="H228" i="17"/>
  <c r="I228" i="17"/>
  <c r="J228" i="17"/>
  <c r="K228" i="17"/>
  <c r="H229" i="17"/>
  <c r="I229" i="17"/>
  <c r="J229" i="17"/>
  <c r="K229" i="17"/>
  <c r="H230" i="17"/>
  <c r="I230" i="17"/>
  <c r="J230" i="17"/>
  <c r="K230" i="17"/>
  <c r="H231" i="17"/>
  <c r="I231" i="17"/>
  <c r="J231" i="17"/>
  <c r="K231" i="17"/>
  <c r="H232" i="17"/>
  <c r="I232" i="17"/>
  <c r="J232" i="17"/>
  <c r="K232" i="17"/>
  <c r="H233" i="17"/>
  <c r="I233" i="17"/>
  <c r="J233" i="17"/>
  <c r="K233" i="17"/>
  <c r="H234" i="17"/>
  <c r="I234" i="17"/>
  <c r="J234" i="17"/>
  <c r="K234" i="17"/>
  <c r="H235" i="17"/>
  <c r="I235" i="17"/>
  <c r="J235" i="17"/>
  <c r="K235" i="17"/>
  <c r="H236" i="17"/>
  <c r="I236" i="17"/>
  <c r="J236" i="17"/>
  <c r="K236" i="17"/>
  <c r="H237" i="17"/>
  <c r="I237" i="17"/>
  <c r="J237" i="17"/>
  <c r="K237" i="17"/>
  <c r="H238" i="17"/>
  <c r="I238" i="17"/>
  <c r="J238" i="17"/>
  <c r="K238" i="17"/>
  <c r="H239" i="17"/>
  <c r="I239" i="17"/>
  <c r="J239" i="17"/>
  <c r="K239" i="17"/>
  <c r="H240" i="17"/>
  <c r="I240" i="17"/>
  <c r="J240" i="17"/>
  <c r="K240" i="17"/>
  <c r="H241" i="17"/>
  <c r="I241" i="17"/>
  <c r="J241" i="17"/>
  <c r="K241" i="17"/>
  <c r="H242" i="17"/>
  <c r="I242" i="17"/>
  <c r="J242" i="17"/>
  <c r="K242" i="17"/>
  <c r="H243" i="17"/>
  <c r="I243" i="17"/>
  <c r="J243" i="17"/>
  <c r="K243" i="17"/>
  <c r="H244" i="17"/>
  <c r="I244" i="17"/>
  <c r="J244" i="17"/>
  <c r="K244" i="17"/>
  <c r="H245" i="17"/>
  <c r="I245" i="17"/>
  <c r="J245" i="17"/>
  <c r="K245" i="17"/>
  <c r="H246" i="17"/>
  <c r="I246" i="17"/>
  <c r="J246" i="17"/>
  <c r="K246" i="17"/>
  <c r="H247" i="17"/>
  <c r="I247" i="17"/>
  <c r="J247" i="17"/>
  <c r="K247" i="17"/>
  <c r="H248" i="17"/>
  <c r="I248" i="17"/>
  <c r="J248" i="17"/>
  <c r="K248" i="17"/>
  <c r="H249" i="17"/>
  <c r="I249" i="17"/>
  <c r="J249" i="17"/>
  <c r="K249" i="17"/>
  <c r="H250" i="17"/>
  <c r="I250" i="17"/>
  <c r="J250" i="17"/>
  <c r="K250" i="17"/>
  <c r="H251" i="17"/>
  <c r="I251" i="17"/>
  <c r="J251" i="17"/>
  <c r="K251" i="17"/>
  <c r="H252" i="17"/>
  <c r="I252" i="17"/>
  <c r="J252" i="17"/>
  <c r="K252" i="17"/>
  <c r="H253" i="17"/>
  <c r="I253" i="17"/>
  <c r="J253" i="17"/>
  <c r="K253" i="17"/>
  <c r="H254" i="17"/>
  <c r="I254" i="17"/>
  <c r="J254" i="17"/>
  <c r="K254" i="17"/>
  <c r="I8" i="17"/>
  <c r="J8" i="17"/>
  <c r="K8" i="17"/>
  <c r="H8" i="17"/>
  <c r="H9" i="18"/>
  <c r="I9" i="18"/>
  <c r="J9" i="18"/>
  <c r="K9" i="18"/>
  <c r="H10" i="18"/>
  <c r="I10" i="18"/>
  <c r="J10" i="18"/>
  <c r="K10" i="18"/>
  <c r="H11" i="18"/>
  <c r="I11" i="18"/>
  <c r="J11" i="18"/>
  <c r="K11" i="18"/>
  <c r="H12" i="18"/>
  <c r="I12" i="18"/>
  <c r="J12" i="18"/>
  <c r="K12" i="18"/>
  <c r="H13" i="18"/>
  <c r="I13" i="18"/>
  <c r="J13" i="18"/>
  <c r="K13" i="18"/>
  <c r="H14" i="18"/>
  <c r="I14" i="18"/>
  <c r="J14" i="18"/>
  <c r="K14" i="18"/>
  <c r="H15" i="18"/>
  <c r="I15" i="18"/>
  <c r="J15" i="18"/>
  <c r="K15" i="18"/>
  <c r="H16" i="18"/>
  <c r="I16" i="18"/>
  <c r="J16" i="18"/>
  <c r="K16" i="18"/>
  <c r="H17" i="18"/>
  <c r="I17" i="18"/>
  <c r="J17" i="18"/>
  <c r="K17" i="18"/>
  <c r="H18" i="18"/>
  <c r="I18" i="18"/>
  <c r="J18" i="18"/>
  <c r="K18" i="18"/>
  <c r="H19" i="18"/>
  <c r="I19" i="18"/>
  <c r="J19" i="18"/>
  <c r="K19" i="18"/>
  <c r="H20" i="18"/>
  <c r="I20" i="18"/>
  <c r="J20" i="18"/>
  <c r="K20" i="18"/>
  <c r="H21" i="18"/>
  <c r="I21" i="18"/>
  <c r="J21" i="18"/>
  <c r="K21" i="18"/>
  <c r="H22" i="18"/>
  <c r="I22" i="18"/>
  <c r="J22" i="18"/>
  <c r="K22" i="18"/>
  <c r="H23" i="18"/>
  <c r="I23" i="18"/>
  <c r="J23" i="18"/>
  <c r="K23" i="18"/>
  <c r="H24" i="18"/>
  <c r="I24" i="18"/>
  <c r="J24" i="18"/>
  <c r="K24" i="18"/>
  <c r="H25" i="18"/>
  <c r="I25" i="18"/>
  <c r="J25" i="18"/>
  <c r="K25" i="18"/>
  <c r="H26" i="18"/>
  <c r="I26" i="18"/>
  <c r="J26" i="18"/>
  <c r="K26" i="18"/>
  <c r="H27" i="18"/>
  <c r="I27" i="18"/>
  <c r="J27" i="18"/>
  <c r="K27" i="18"/>
  <c r="H28" i="18"/>
  <c r="I28" i="18"/>
  <c r="J28" i="18"/>
  <c r="K28" i="18"/>
  <c r="H29" i="18"/>
  <c r="I29" i="18"/>
  <c r="J29" i="18"/>
  <c r="K29" i="18"/>
  <c r="H30" i="18"/>
  <c r="I30" i="18"/>
  <c r="J30" i="18"/>
  <c r="K30" i="18"/>
  <c r="H31" i="18"/>
  <c r="I31" i="18"/>
  <c r="J31" i="18"/>
  <c r="K31" i="18"/>
  <c r="H32" i="18"/>
  <c r="I32" i="18"/>
  <c r="J32" i="18"/>
  <c r="K32" i="18"/>
  <c r="H33" i="18"/>
  <c r="I33" i="18"/>
  <c r="J33" i="18"/>
  <c r="K33" i="18"/>
  <c r="H34" i="18"/>
  <c r="I34" i="18"/>
  <c r="J34" i="18"/>
  <c r="K34" i="18"/>
  <c r="H35" i="18"/>
  <c r="I35" i="18"/>
  <c r="J35" i="18"/>
  <c r="K35" i="18"/>
  <c r="H36" i="18"/>
  <c r="I36" i="18"/>
  <c r="J36" i="18"/>
  <c r="K36" i="18"/>
  <c r="H37" i="18"/>
  <c r="I37" i="18"/>
  <c r="J37" i="18"/>
  <c r="K37" i="18"/>
  <c r="H38" i="18"/>
  <c r="I38" i="18"/>
  <c r="J38" i="18"/>
  <c r="K38" i="18"/>
  <c r="H39" i="18"/>
  <c r="I39" i="18"/>
  <c r="J39" i="18"/>
  <c r="K39" i="18"/>
  <c r="H40" i="18"/>
  <c r="I40" i="18"/>
  <c r="J40" i="18"/>
  <c r="K40" i="18"/>
  <c r="H41" i="18"/>
  <c r="I41" i="18"/>
  <c r="J41" i="18"/>
  <c r="K41" i="18"/>
  <c r="H42" i="18"/>
  <c r="I42" i="18"/>
  <c r="J42" i="18"/>
  <c r="K42" i="18"/>
  <c r="H43" i="18"/>
  <c r="I43" i="18"/>
  <c r="J43" i="18"/>
  <c r="K43" i="18"/>
  <c r="H44" i="18"/>
  <c r="I44" i="18"/>
  <c r="J44" i="18"/>
  <c r="K44" i="18"/>
  <c r="H45" i="18"/>
  <c r="I45" i="18"/>
  <c r="J45" i="18"/>
  <c r="K45" i="18"/>
  <c r="H46" i="18"/>
  <c r="I46" i="18"/>
  <c r="J46" i="18"/>
  <c r="K46" i="18"/>
  <c r="H47" i="18"/>
  <c r="I47" i="18"/>
  <c r="J47" i="18"/>
  <c r="K47" i="18"/>
  <c r="H48" i="18"/>
  <c r="I48" i="18"/>
  <c r="J48" i="18"/>
  <c r="K48" i="18"/>
  <c r="H49" i="18"/>
  <c r="I49" i="18"/>
  <c r="J49" i="18"/>
  <c r="K49" i="18"/>
  <c r="H50" i="18"/>
  <c r="I50" i="18"/>
  <c r="J50" i="18"/>
  <c r="K50" i="18"/>
  <c r="H51" i="18"/>
  <c r="I51" i="18"/>
  <c r="J51" i="18"/>
  <c r="K51" i="18"/>
  <c r="H52" i="18"/>
  <c r="I52" i="18"/>
  <c r="J52" i="18"/>
  <c r="K52" i="18"/>
  <c r="H53" i="18"/>
  <c r="I53" i="18"/>
  <c r="J53" i="18"/>
  <c r="K53" i="18"/>
  <c r="H54" i="18"/>
  <c r="I54" i="18"/>
  <c r="J54" i="18"/>
  <c r="K54" i="18"/>
  <c r="H55" i="18"/>
  <c r="I55" i="18"/>
  <c r="J55" i="18"/>
  <c r="K55" i="18"/>
  <c r="H56" i="18"/>
  <c r="I56" i="18"/>
  <c r="J56" i="18"/>
  <c r="K56" i="18"/>
  <c r="H57" i="18"/>
  <c r="I57" i="18"/>
  <c r="J57" i="18"/>
  <c r="K57" i="18"/>
  <c r="H58" i="18"/>
  <c r="I58" i="18"/>
  <c r="J58" i="18"/>
  <c r="K58" i="18"/>
  <c r="H59" i="18"/>
  <c r="I59" i="18"/>
  <c r="J59" i="18"/>
  <c r="K59" i="18"/>
  <c r="H60" i="18"/>
  <c r="I60" i="18"/>
  <c r="J60" i="18"/>
  <c r="K60" i="18"/>
  <c r="H61" i="18"/>
  <c r="I61" i="18"/>
  <c r="J61" i="18"/>
  <c r="K61" i="18"/>
  <c r="H62" i="18"/>
  <c r="I62" i="18"/>
  <c r="J62" i="18"/>
  <c r="K62" i="18"/>
  <c r="H63" i="18"/>
  <c r="I63" i="18"/>
  <c r="J63" i="18"/>
  <c r="K63" i="18"/>
  <c r="H64" i="18"/>
  <c r="I64" i="18"/>
  <c r="J64" i="18"/>
  <c r="K64" i="18"/>
  <c r="H65" i="18"/>
  <c r="I65" i="18"/>
  <c r="J65" i="18"/>
  <c r="K65" i="18"/>
  <c r="H66" i="18"/>
  <c r="I66" i="18"/>
  <c r="J66" i="18"/>
  <c r="K66" i="18"/>
  <c r="H67" i="18"/>
  <c r="I67" i="18"/>
  <c r="J67" i="18"/>
  <c r="K67" i="18"/>
  <c r="H68" i="18"/>
  <c r="I68" i="18"/>
  <c r="J68" i="18"/>
  <c r="K68" i="18"/>
  <c r="H69" i="18"/>
  <c r="I69" i="18"/>
  <c r="J69" i="18"/>
  <c r="K69" i="18"/>
  <c r="H70" i="18"/>
  <c r="I70" i="18"/>
  <c r="J70" i="18"/>
  <c r="K70" i="18"/>
  <c r="H71" i="18"/>
  <c r="I71" i="18"/>
  <c r="J71" i="18"/>
  <c r="K71" i="18"/>
  <c r="H72" i="18"/>
  <c r="I72" i="18"/>
  <c r="J72" i="18"/>
  <c r="K72" i="18"/>
  <c r="H73" i="18"/>
  <c r="I73" i="18"/>
  <c r="J73" i="18"/>
  <c r="K73" i="18"/>
  <c r="H74" i="18"/>
  <c r="I74" i="18"/>
  <c r="J74" i="18"/>
  <c r="K74" i="18"/>
  <c r="H75" i="18"/>
  <c r="I75" i="18"/>
  <c r="J75" i="18"/>
  <c r="K75" i="18"/>
  <c r="H76" i="18"/>
  <c r="I76" i="18"/>
  <c r="J76" i="18"/>
  <c r="K76" i="18"/>
  <c r="H77" i="18"/>
  <c r="I77" i="18"/>
  <c r="J77" i="18"/>
  <c r="K77" i="18"/>
  <c r="H78" i="18"/>
  <c r="I78" i="18"/>
  <c r="J78" i="18"/>
  <c r="K78" i="18"/>
  <c r="H79" i="18"/>
  <c r="I79" i="18"/>
  <c r="J79" i="18"/>
  <c r="K79" i="18"/>
  <c r="H80" i="18"/>
  <c r="I80" i="18"/>
  <c r="J80" i="18"/>
  <c r="K80" i="18"/>
  <c r="H81" i="18"/>
  <c r="I81" i="18"/>
  <c r="J81" i="18"/>
  <c r="K81" i="18"/>
  <c r="H82" i="18"/>
  <c r="I82" i="18"/>
  <c r="J82" i="18"/>
  <c r="K82" i="18"/>
  <c r="H83" i="18"/>
  <c r="I83" i="18"/>
  <c r="J83" i="18"/>
  <c r="K83" i="18"/>
  <c r="H84" i="18"/>
  <c r="I84" i="18"/>
  <c r="J84" i="18"/>
  <c r="K84" i="18"/>
  <c r="H85" i="18"/>
  <c r="I85" i="18"/>
  <c r="J85" i="18"/>
  <c r="K85" i="18"/>
  <c r="H86" i="18"/>
  <c r="I86" i="18"/>
  <c r="J86" i="18"/>
  <c r="K86" i="18"/>
  <c r="H87" i="18"/>
  <c r="I87" i="18"/>
  <c r="J87" i="18"/>
  <c r="K87" i="18"/>
  <c r="H88" i="18"/>
  <c r="I88" i="18"/>
  <c r="J88" i="18"/>
  <c r="K88" i="18"/>
  <c r="H89" i="18"/>
  <c r="I89" i="18"/>
  <c r="J89" i="18"/>
  <c r="K89" i="18"/>
  <c r="H90" i="18"/>
  <c r="I90" i="18"/>
  <c r="J90" i="18"/>
  <c r="K90" i="18"/>
  <c r="H91" i="18"/>
  <c r="I91" i="18"/>
  <c r="J91" i="18"/>
  <c r="K91" i="18"/>
  <c r="H92" i="18"/>
  <c r="I92" i="18"/>
  <c r="J92" i="18"/>
  <c r="K92" i="18"/>
  <c r="H93" i="18"/>
  <c r="I93" i="18"/>
  <c r="J93" i="18"/>
  <c r="K93" i="18"/>
  <c r="H94" i="18"/>
  <c r="I94" i="18"/>
  <c r="J94" i="18"/>
  <c r="K94" i="18"/>
  <c r="H95" i="18"/>
  <c r="I95" i="18"/>
  <c r="J95" i="18"/>
  <c r="K95" i="18"/>
  <c r="H96" i="18"/>
  <c r="I96" i="18"/>
  <c r="J96" i="18"/>
  <c r="K96" i="18"/>
  <c r="H97" i="18"/>
  <c r="I97" i="18"/>
  <c r="J97" i="18"/>
  <c r="K97" i="18"/>
  <c r="H98" i="18"/>
  <c r="I98" i="18"/>
  <c r="J98" i="18"/>
  <c r="K98" i="18"/>
  <c r="H99" i="18"/>
  <c r="I99" i="18"/>
  <c r="J99" i="18"/>
  <c r="K99" i="18"/>
  <c r="H100" i="18"/>
  <c r="I100" i="18"/>
  <c r="J100" i="18"/>
  <c r="K100" i="18"/>
  <c r="H101" i="18"/>
  <c r="I101" i="18"/>
  <c r="J101" i="18"/>
  <c r="K101" i="18"/>
  <c r="H102" i="18"/>
  <c r="I102" i="18"/>
  <c r="J102" i="18"/>
  <c r="K102" i="18"/>
  <c r="H103" i="18"/>
  <c r="I103" i="18"/>
  <c r="J103" i="18"/>
  <c r="K103" i="18"/>
  <c r="H104" i="18"/>
  <c r="I104" i="18"/>
  <c r="J104" i="18"/>
  <c r="K104" i="18"/>
  <c r="H105" i="18"/>
  <c r="I105" i="18"/>
  <c r="J105" i="18"/>
  <c r="K105" i="18"/>
  <c r="H106" i="18"/>
  <c r="I106" i="18"/>
  <c r="J106" i="18"/>
  <c r="K106" i="18"/>
  <c r="H107" i="18"/>
  <c r="I107" i="18"/>
  <c r="J107" i="18"/>
  <c r="K107" i="18"/>
  <c r="H108" i="18"/>
  <c r="I108" i="18"/>
  <c r="J108" i="18"/>
  <c r="K108" i="18"/>
  <c r="H109" i="18"/>
  <c r="I109" i="18"/>
  <c r="J109" i="18"/>
  <c r="K109" i="18"/>
  <c r="H110" i="18"/>
  <c r="I110" i="18"/>
  <c r="J110" i="18"/>
  <c r="K110" i="18"/>
  <c r="H111" i="18"/>
  <c r="I111" i="18"/>
  <c r="J111" i="18"/>
  <c r="K111" i="18"/>
  <c r="H112" i="18"/>
  <c r="I112" i="18"/>
  <c r="J112" i="18"/>
  <c r="K112" i="18"/>
  <c r="H113" i="18"/>
  <c r="I113" i="18"/>
  <c r="J113" i="18"/>
  <c r="K113" i="18"/>
  <c r="H114" i="18"/>
  <c r="I114" i="18"/>
  <c r="J114" i="18"/>
  <c r="K114" i="18"/>
  <c r="H115" i="18"/>
  <c r="I115" i="18"/>
  <c r="J115" i="18"/>
  <c r="K115" i="18"/>
  <c r="H116" i="18"/>
  <c r="I116" i="18"/>
  <c r="J116" i="18"/>
  <c r="K116" i="18"/>
  <c r="H117" i="18"/>
  <c r="I117" i="18"/>
  <c r="J117" i="18"/>
  <c r="K117" i="18"/>
  <c r="H118" i="18"/>
  <c r="I118" i="18"/>
  <c r="J118" i="18"/>
  <c r="K118" i="18"/>
  <c r="H119" i="18"/>
  <c r="I119" i="18"/>
  <c r="J119" i="18"/>
  <c r="K119" i="18"/>
  <c r="H120" i="18"/>
  <c r="I120" i="18"/>
  <c r="J120" i="18"/>
  <c r="K120" i="18"/>
  <c r="H121" i="18"/>
  <c r="I121" i="18"/>
  <c r="J121" i="18"/>
  <c r="K121" i="18"/>
  <c r="H122" i="18"/>
  <c r="I122" i="18"/>
  <c r="J122" i="18"/>
  <c r="K122" i="18"/>
  <c r="H123" i="18"/>
  <c r="I123" i="18"/>
  <c r="J123" i="18"/>
  <c r="K123" i="18"/>
  <c r="H124" i="18"/>
  <c r="I124" i="18"/>
  <c r="J124" i="18"/>
  <c r="K124" i="18"/>
  <c r="H125" i="18"/>
  <c r="I125" i="18"/>
  <c r="J125" i="18"/>
  <c r="K125" i="18"/>
  <c r="H126" i="18"/>
  <c r="I126" i="18"/>
  <c r="J126" i="18"/>
  <c r="K126" i="18"/>
  <c r="H127" i="18"/>
  <c r="I127" i="18"/>
  <c r="J127" i="18"/>
  <c r="K127" i="18"/>
  <c r="H128" i="18"/>
  <c r="I128" i="18"/>
  <c r="J128" i="18"/>
  <c r="K128" i="18"/>
  <c r="H129" i="18"/>
  <c r="I129" i="18"/>
  <c r="J129" i="18"/>
  <c r="K129" i="18"/>
  <c r="H130" i="18"/>
  <c r="I130" i="18"/>
  <c r="J130" i="18"/>
  <c r="K130" i="18"/>
  <c r="H131" i="18"/>
  <c r="I131" i="18"/>
  <c r="J131" i="18"/>
  <c r="K131" i="18"/>
  <c r="H132" i="18"/>
  <c r="I132" i="18"/>
  <c r="J132" i="18"/>
  <c r="K132" i="18"/>
  <c r="H133" i="18"/>
  <c r="I133" i="18"/>
  <c r="J133" i="18"/>
  <c r="K133" i="18"/>
  <c r="H134" i="18"/>
  <c r="I134" i="18"/>
  <c r="J134" i="18"/>
  <c r="K134" i="18"/>
  <c r="H135" i="18"/>
  <c r="I135" i="18"/>
  <c r="J135" i="18"/>
  <c r="K135" i="18"/>
  <c r="H136" i="18"/>
  <c r="I136" i="18"/>
  <c r="J136" i="18"/>
  <c r="K136" i="18"/>
  <c r="H137" i="18"/>
  <c r="I137" i="18"/>
  <c r="J137" i="18"/>
  <c r="K137" i="18"/>
  <c r="H138" i="18"/>
  <c r="I138" i="18"/>
  <c r="J138" i="18"/>
  <c r="K138" i="18"/>
  <c r="H139" i="18"/>
  <c r="I139" i="18"/>
  <c r="J139" i="18"/>
  <c r="K139" i="18"/>
  <c r="H140" i="18"/>
  <c r="I140" i="18"/>
  <c r="J140" i="18"/>
  <c r="K140" i="18"/>
  <c r="H141" i="18"/>
  <c r="I141" i="18"/>
  <c r="J141" i="18"/>
  <c r="K141" i="18"/>
  <c r="H142" i="18"/>
  <c r="I142" i="18"/>
  <c r="J142" i="18"/>
  <c r="K142" i="18"/>
  <c r="H143" i="18"/>
  <c r="I143" i="18"/>
  <c r="J143" i="18"/>
  <c r="K143" i="18"/>
  <c r="H144" i="18"/>
  <c r="I144" i="18"/>
  <c r="J144" i="18"/>
  <c r="K144" i="18"/>
  <c r="H145" i="18"/>
  <c r="I145" i="18"/>
  <c r="J145" i="18"/>
  <c r="K145" i="18"/>
  <c r="H146" i="18"/>
  <c r="I146" i="18"/>
  <c r="J146" i="18"/>
  <c r="K146" i="18"/>
  <c r="H147" i="18"/>
  <c r="I147" i="18"/>
  <c r="J147" i="18"/>
  <c r="K147" i="18"/>
  <c r="H148" i="18"/>
  <c r="I148" i="18"/>
  <c r="J148" i="18"/>
  <c r="K148" i="18"/>
  <c r="H149" i="18"/>
  <c r="I149" i="18"/>
  <c r="J149" i="18"/>
  <c r="K149" i="18"/>
  <c r="H150" i="18"/>
  <c r="I150" i="18"/>
  <c r="J150" i="18"/>
  <c r="K150" i="18"/>
  <c r="H151" i="18"/>
  <c r="I151" i="18"/>
  <c r="J151" i="18"/>
  <c r="K151" i="18"/>
  <c r="H152" i="18"/>
  <c r="I152" i="18"/>
  <c r="J152" i="18"/>
  <c r="K152" i="18"/>
  <c r="H153" i="18"/>
  <c r="I153" i="18"/>
  <c r="J153" i="18"/>
  <c r="K153" i="18"/>
  <c r="H154" i="18"/>
  <c r="I154" i="18"/>
  <c r="J154" i="18"/>
  <c r="K154" i="18"/>
  <c r="H155" i="18"/>
  <c r="I155" i="18"/>
  <c r="J155" i="18"/>
  <c r="K155" i="18"/>
  <c r="H156" i="18"/>
  <c r="I156" i="18"/>
  <c r="J156" i="18"/>
  <c r="K156" i="18"/>
  <c r="H157" i="18"/>
  <c r="I157" i="18"/>
  <c r="J157" i="18"/>
  <c r="K157" i="18"/>
  <c r="H158" i="18"/>
  <c r="I158" i="18"/>
  <c r="J158" i="18"/>
  <c r="K158" i="18"/>
  <c r="H159" i="18"/>
  <c r="I159" i="18"/>
  <c r="J159" i="18"/>
  <c r="K159" i="18"/>
  <c r="H160" i="18"/>
  <c r="I160" i="18"/>
  <c r="J160" i="18"/>
  <c r="K160" i="18"/>
  <c r="H161" i="18"/>
  <c r="I161" i="18"/>
  <c r="J161" i="18"/>
  <c r="K161" i="18"/>
  <c r="H162" i="18"/>
  <c r="I162" i="18"/>
  <c r="J162" i="18"/>
  <c r="K162" i="18"/>
  <c r="H163" i="18"/>
  <c r="I163" i="18"/>
  <c r="J163" i="18"/>
  <c r="K163" i="18"/>
  <c r="H164" i="18"/>
  <c r="I164" i="18"/>
  <c r="J164" i="18"/>
  <c r="K164" i="18"/>
  <c r="H165" i="18"/>
  <c r="I165" i="18"/>
  <c r="J165" i="18"/>
  <c r="K165" i="18"/>
  <c r="H166" i="18"/>
  <c r="I166" i="18"/>
  <c r="J166" i="18"/>
  <c r="K166" i="18"/>
  <c r="H167" i="18"/>
  <c r="I167" i="18"/>
  <c r="J167" i="18"/>
  <c r="K167" i="18"/>
  <c r="H168" i="18"/>
  <c r="I168" i="18"/>
  <c r="J168" i="18"/>
  <c r="K168" i="18"/>
  <c r="H169" i="18"/>
  <c r="I169" i="18"/>
  <c r="J169" i="18"/>
  <c r="K169" i="18"/>
  <c r="H170" i="18"/>
  <c r="I170" i="18"/>
  <c r="J170" i="18"/>
  <c r="K170" i="18"/>
  <c r="H171" i="18"/>
  <c r="I171" i="18"/>
  <c r="J171" i="18"/>
  <c r="K171" i="18"/>
  <c r="H172" i="18"/>
  <c r="I172" i="18"/>
  <c r="J172" i="18"/>
  <c r="K172" i="18"/>
  <c r="H173" i="18"/>
  <c r="I173" i="18"/>
  <c r="J173" i="18"/>
  <c r="K173" i="18"/>
  <c r="H174" i="18"/>
  <c r="I174" i="18"/>
  <c r="J174" i="18"/>
  <c r="K174" i="18"/>
  <c r="H175" i="18"/>
  <c r="I175" i="18"/>
  <c r="J175" i="18"/>
  <c r="K175" i="18"/>
  <c r="H176" i="18"/>
  <c r="I176" i="18"/>
  <c r="J176" i="18"/>
  <c r="K176" i="18"/>
  <c r="H177" i="18"/>
  <c r="I177" i="18"/>
  <c r="J177" i="18"/>
  <c r="K177" i="18"/>
  <c r="H178" i="18"/>
  <c r="I178" i="18"/>
  <c r="J178" i="18"/>
  <c r="K178" i="18"/>
  <c r="H179" i="18"/>
  <c r="I179" i="18"/>
  <c r="J179" i="18"/>
  <c r="K179" i="18"/>
  <c r="H180" i="18"/>
  <c r="I180" i="18"/>
  <c r="J180" i="18"/>
  <c r="K180" i="18"/>
  <c r="H181" i="18"/>
  <c r="I181" i="18"/>
  <c r="J181" i="18"/>
  <c r="K181" i="18"/>
  <c r="H182" i="18"/>
  <c r="I182" i="18"/>
  <c r="J182" i="18"/>
  <c r="K182" i="18"/>
  <c r="H183" i="18"/>
  <c r="I183" i="18"/>
  <c r="J183" i="18"/>
  <c r="K183" i="18"/>
  <c r="H184" i="18"/>
  <c r="I184" i="18"/>
  <c r="J184" i="18"/>
  <c r="K184" i="18"/>
  <c r="H185" i="18"/>
  <c r="I185" i="18"/>
  <c r="J185" i="18"/>
  <c r="K185" i="18"/>
  <c r="H186" i="18"/>
  <c r="I186" i="18"/>
  <c r="J186" i="18"/>
  <c r="K186" i="18"/>
  <c r="H187" i="18"/>
  <c r="I187" i="18"/>
  <c r="J187" i="18"/>
  <c r="K187" i="18"/>
  <c r="H188" i="18"/>
  <c r="I188" i="18"/>
  <c r="J188" i="18"/>
  <c r="K188" i="18"/>
  <c r="H189" i="18"/>
  <c r="I189" i="18"/>
  <c r="J189" i="18"/>
  <c r="K189" i="18"/>
  <c r="H190" i="18"/>
  <c r="I190" i="18"/>
  <c r="J190" i="18"/>
  <c r="K190" i="18"/>
  <c r="H191" i="18"/>
  <c r="I191" i="18"/>
  <c r="J191" i="18"/>
  <c r="K191" i="18"/>
  <c r="H192" i="18"/>
  <c r="I192" i="18"/>
  <c r="J192" i="18"/>
  <c r="K192" i="18"/>
  <c r="H193" i="18"/>
  <c r="I193" i="18"/>
  <c r="J193" i="18"/>
  <c r="K193" i="18"/>
  <c r="H194" i="18"/>
  <c r="I194" i="18"/>
  <c r="J194" i="18"/>
  <c r="K194" i="18"/>
  <c r="H195" i="18"/>
  <c r="I195" i="18"/>
  <c r="J195" i="18"/>
  <c r="K195" i="18"/>
  <c r="H196" i="18"/>
  <c r="I196" i="18"/>
  <c r="J196" i="18"/>
  <c r="K196" i="18"/>
  <c r="H197" i="18"/>
  <c r="I197" i="18"/>
  <c r="J197" i="18"/>
  <c r="K197" i="18"/>
  <c r="H198" i="18"/>
  <c r="I198" i="18"/>
  <c r="J198" i="18"/>
  <c r="K198" i="18"/>
  <c r="H199" i="18"/>
  <c r="I199" i="18"/>
  <c r="J199" i="18"/>
  <c r="K199" i="18"/>
  <c r="H200" i="18"/>
  <c r="I200" i="18"/>
  <c r="J200" i="18"/>
  <c r="K200" i="18"/>
  <c r="H201" i="18"/>
  <c r="I201" i="18"/>
  <c r="J201" i="18"/>
  <c r="K201" i="18"/>
  <c r="H202" i="18"/>
  <c r="I202" i="18"/>
  <c r="J202" i="18"/>
  <c r="K202" i="18"/>
  <c r="H203" i="18"/>
  <c r="I203" i="18"/>
  <c r="J203" i="18"/>
  <c r="K203" i="18"/>
  <c r="H204" i="18"/>
  <c r="I204" i="18"/>
  <c r="J204" i="18"/>
  <c r="K204" i="18"/>
  <c r="H205" i="18"/>
  <c r="I205" i="18"/>
  <c r="J205" i="18"/>
  <c r="K205" i="18"/>
  <c r="H206" i="18"/>
  <c r="I206" i="18"/>
  <c r="J206" i="18"/>
  <c r="K206" i="18"/>
  <c r="H207" i="18"/>
  <c r="I207" i="18"/>
  <c r="J207" i="18"/>
  <c r="K207" i="18"/>
  <c r="H208" i="18"/>
  <c r="I208" i="18"/>
  <c r="J208" i="18"/>
  <c r="K208" i="18"/>
  <c r="H209" i="18"/>
  <c r="I209" i="18"/>
  <c r="J209" i="18"/>
  <c r="K209" i="18"/>
  <c r="H210" i="18"/>
  <c r="I210" i="18"/>
  <c r="J210" i="18"/>
  <c r="K210" i="18"/>
  <c r="H211" i="18"/>
  <c r="I211" i="18"/>
  <c r="J211" i="18"/>
  <c r="K211" i="18"/>
  <c r="H212" i="18"/>
  <c r="I212" i="18"/>
  <c r="J212" i="18"/>
  <c r="K212" i="18"/>
  <c r="H213" i="18"/>
  <c r="I213" i="18"/>
  <c r="J213" i="18"/>
  <c r="K213" i="18"/>
  <c r="H214" i="18"/>
  <c r="I214" i="18"/>
  <c r="J214" i="18"/>
  <c r="K214" i="18"/>
  <c r="H215" i="18"/>
  <c r="I215" i="18"/>
  <c r="J215" i="18"/>
  <c r="K215" i="18"/>
  <c r="H216" i="18"/>
  <c r="I216" i="18"/>
  <c r="J216" i="18"/>
  <c r="K216" i="18"/>
  <c r="H217" i="18"/>
  <c r="I217" i="18"/>
  <c r="J217" i="18"/>
  <c r="K217" i="18"/>
  <c r="H218" i="18"/>
  <c r="I218" i="18"/>
  <c r="J218" i="18"/>
  <c r="K218" i="18"/>
  <c r="H219" i="18"/>
  <c r="I219" i="18"/>
  <c r="J219" i="18"/>
  <c r="K219" i="18"/>
  <c r="H220" i="18"/>
  <c r="I220" i="18"/>
  <c r="J220" i="18"/>
  <c r="K220" i="18"/>
  <c r="H221" i="18"/>
  <c r="I221" i="18"/>
  <c r="J221" i="18"/>
  <c r="K221" i="18"/>
  <c r="H222" i="18"/>
  <c r="I222" i="18"/>
  <c r="J222" i="18"/>
  <c r="K222" i="18"/>
  <c r="H223" i="18"/>
  <c r="I223" i="18"/>
  <c r="J223" i="18"/>
  <c r="K223" i="18"/>
  <c r="H224" i="18"/>
  <c r="I224" i="18"/>
  <c r="J224" i="18"/>
  <c r="K224" i="18"/>
  <c r="H225" i="18"/>
  <c r="I225" i="18"/>
  <c r="J225" i="18"/>
  <c r="K225" i="18"/>
  <c r="H226" i="18"/>
  <c r="I226" i="18"/>
  <c r="J226" i="18"/>
  <c r="K226" i="18"/>
  <c r="H227" i="18"/>
  <c r="I227" i="18"/>
  <c r="J227" i="18"/>
  <c r="K227" i="18"/>
  <c r="H228" i="18"/>
  <c r="I228" i="18"/>
  <c r="J228" i="18"/>
  <c r="K228" i="18"/>
  <c r="H229" i="18"/>
  <c r="I229" i="18"/>
  <c r="J229" i="18"/>
  <c r="K229" i="18"/>
  <c r="H230" i="18"/>
  <c r="I230" i="18"/>
  <c r="J230" i="18"/>
  <c r="K230" i="18"/>
  <c r="H231" i="18"/>
  <c r="I231" i="18"/>
  <c r="J231" i="18"/>
  <c r="K231" i="18"/>
  <c r="H232" i="18"/>
  <c r="I232" i="18"/>
  <c r="J232" i="18"/>
  <c r="K232" i="18"/>
  <c r="H233" i="18"/>
  <c r="I233" i="18"/>
  <c r="J233" i="18"/>
  <c r="K233" i="18"/>
  <c r="H234" i="18"/>
  <c r="I234" i="18"/>
  <c r="J234" i="18"/>
  <c r="K234" i="18"/>
  <c r="H235" i="18"/>
  <c r="I235" i="18"/>
  <c r="J235" i="18"/>
  <c r="K235" i="18"/>
  <c r="H236" i="18"/>
  <c r="I236" i="18"/>
  <c r="J236" i="18"/>
  <c r="K236" i="18"/>
  <c r="H237" i="18"/>
  <c r="I237" i="18"/>
  <c r="J237" i="18"/>
  <c r="K237" i="18"/>
  <c r="H238" i="18"/>
  <c r="I238" i="18"/>
  <c r="J238" i="18"/>
  <c r="K238" i="18"/>
  <c r="H239" i="18"/>
  <c r="I239" i="18"/>
  <c r="J239" i="18"/>
  <c r="K239" i="18"/>
  <c r="H240" i="18"/>
  <c r="I240" i="18"/>
  <c r="J240" i="18"/>
  <c r="K240" i="18"/>
  <c r="H241" i="18"/>
  <c r="I241" i="18"/>
  <c r="J241" i="18"/>
  <c r="K241" i="18"/>
  <c r="H242" i="18"/>
  <c r="I242" i="18"/>
  <c r="J242" i="18"/>
  <c r="K242" i="18"/>
  <c r="H243" i="18"/>
  <c r="I243" i="18"/>
  <c r="J243" i="18"/>
  <c r="K243" i="18"/>
  <c r="H244" i="18"/>
  <c r="I244" i="18"/>
  <c r="J244" i="18"/>
  <c r="K244" i="18"/>
  <c r="H245" i="18"/>
  <c r="I245" i="18"/>
  <c r="J245" i="18"/>
  <c r="K245" i="18"/>
  <c r="H246" i="18"/>
  <c r="I246" i="18"/>
  <c r="J246" i="18"/>
  <c r="K246" i="18"/>
  <c r="H247" i="18"/>
  <c r="I247" i="18"/>
  <c r="J247" i="18"/>
  <c r="K247" i="18"/>
  <c r="H248" i="18"/>
  <c r="I248" i="18"/>
  <c r="J248" i="18"/>
  <c r="K248" i="18"/>
  <c r="H249" i="18"/>
  <c r="I249" i="18"/>
  <c r="J249" i="18"/>
  <c r="K249" i="18"/>
  <c r="I8" i="18"/>
  <c r="J8" i="18"/>
  <c r="K8" i="18"/>
  <c r="H8" i="18"/>
  <c r="N26" i="16" l="1"/>
  <c r="L8" i="16"/>
  <c r="N26" i="18"/>
  <c r="L256" i="16"/>
  <c r="L255" i="16"/>
  <c r="L257" i="16"/>
  <c r="L253" i="16"/>
  <c r="L245" i="16"/>
  <c r="L221" i="16"/>
  <c r="L213" i="16"/>
  <c r="L205" i="16"/>
  <c r="L197" i="16"/>
  <c r="L189" i="16"/>
  <c r="L157" i="16"/>
  <c r="L105" i="16"/>
  <c r="L97" i="16"/>
  <c r="L89" i="16"/>
  <c r="L81" i="16"/>
  <c r="L73" i="16"/>
  <c r="L65" i="16"/>
  <c r="L17" i="16"/>
  <c r="L144" i="16"/>
  <c r="L136" i="16"/>
  <c r="L247" i="16"/>
  <c r="L239" i="16"/>
  <c r="L231" i="16"/>
  <c r="L223" i="16"/>
  <c r="L215" i="16"/>
  <c r="L207" i="16"/>
  <c r="L199" i="16"/>
  <c r="L191" i="16"/>
  <c r="L183" i="16"/>
  <c r="L175" i="16"/>
  <c r="L167" i="16"/>
  <c r="L159" i="16"/>
  <c r="L151" i="16"/>
  <c r="L143" i="16"/>
  <c r="L135" i="16"/>
  <c r="L127" i="16"/>
  <c r="L119" i="16"/>
  <c r="L111" i="16"/>
  <c r="L103" i="16"/>
  <c r="L95" i="16"/>
  <c r="L87" i="16"/>
  <c r="L79" i="16"/>
  <c r="L71" i="16"/>
  <c r="L63" i="16"/>
  <c r="L55" i="16"/>
  <c r="L47" i="16"/>
  <c r="L39" i="16"/>
  <c r="L31" i="16"/>
  <c r="L23" i="16"/>
  <c r="L14" i="16"/>
  <c r="L13" i="16"/>
  <c r="L12" i="16"/>
  <c r="L11" i="16"/>
  <c r="L10" i="16"/>
  <c r="L15" i="16"/>
  <c r="L9" i="16"/>
  <c r="L254" i="16"/>
  <c r="L246" i="16"/>
  <c r="L238" i="16"/>
  <c r="L230" i="16"/>
  <c r="L222" i="16"/>
  <c r="L214" i="16"/>
  <c r="L206" i="16"/>
  <c r="L198" i="16"/>
  <c r="L190" i="16"/>
  <c r="L182" i="16"/>
  <c r="L174" i="16"/>
  <c r="L166" i="16"/>
  <c r="L158" i="16"/>
  <c r="L150" i="16"/>
  <c r="L142" i="16"/>
  <c r="L134" i="16"/>
  <c r="L126" i="16"/>
  <c r="L118" i="16"/>
  <c r="L110" i="16"/>
  <c r="L102" i="16"/>
  <c r="L94" i="16"/>
  <c r="L86" i="16"/>
  <c r="L78" i="16"/>
  <c r="L70" i="16"/>
  <c r="L62" i="16"/>
  <c r="L54" i="16"/>
  <c r="L46" i="16"/>
  <c r="L38" i="16"/>
  <c r="L30" i="16"/>
  <c r="L22" i="16"/>
  <c r="L237" i="16"/>
  <c r="L229" i="16"/>
  <c r="L181" i="16"/>
  <c r="L173" i="16"/>
  <c r="L165" i="16"/>
  <c r="L149" i="16"/>
  <c r="L141" i="16"/>
  <c r="L133" i="16"/>
  <c r="L125" i="16"/>
  <c r="L117" i="16"/>
  <c r="L109" i="16"/>
  <c r="L101" i="16"/>
  <c r="L93" i="16"/>
  <c r="L85" i="16"/>
  <c r="L77" i="16"/>
  <c r="L69" i="16"/>
  <c r="L61" i="16"/>
  <c r="L53" i="16"/>
  <c r="L45" i="16"/>
  <c r="L37" i="16"/>
  <c r="L29" i="16"/>
  <c r="L21" i="16"/>
  <c r="L252" i="16"/>
  <c r="L244" i="16"/>
  <c r="L236" i="16"/>
  <c r="L228" i="16"/>
  <c r="L220" i="16"/>
  <c r="L212" i="16"/>
  <c r="L204" i="16"/>
  <c r="L196" i="16"/>
  <c r="L188" i="16"/>
  <c r="L180" i="16"/>
  <c r="L172" i="16"/>
  <c r="L164" i="16"/>
  <c r="L156" i="16"/>
  <c r="L148" i="16"/>
  <c r="L140" i="16"/>
  <c r="L132" i="16"/>
  <c r="L124" i="16"/>
  <c r="L116" i="16"/>
  <c r="L108" i="16"/>
  <c r="L100" i="16"/>
  <c r="L92" i="16"/>
  <c r="L84" i="16"/>
  <c r="L76" i="16"/>
  <c r="L68" i="16"/>
  <c r="L60" i="16"/>
  <c r="L52" i="16"/>
  <c r="L44" i="16"/>
  <c r="L36" i="16"/>
  <c r="L28" i="16"/>
  <c r="L20" i="16"/>
  <c r="L251" i="16"/>
  <c r="L243" i="16"/>
  <c r="L235" i="16"/>
  <c r="L227" i="16"/>
  <c r="L219" i="16"/>
  <c r="L211" i="16"/>
  <c r="L203" i="16"/>
  <c r="L195" i="16"/>
  <c r="L187" i="16"/>
  <c r="L179" i="16"/>
  <c r="L171" i="16"/>
  <c r="L163" i="16"/>
  <c r="L155" i="16"/>
  <c r="L147" i="16"/>
  <c r="L139" i="16"/>
  <c r="L131" i="16"/>
  <c r="L123" i="16"/>
  <c r="L115" i="16"/>
  <c r="L107" i="16"/>
  <c r="L99" i="16"/>
  <c r="L91" i="16"/>
  <c r="L83" i="16"/>
  <c r="L75" i="16"/>
  <c r="L67" i="16"/>
  <c r="L59" i="16"/>
  <c r="L51" i="16"/>
  <c r="L43" i="16"/>
  <c r="L35" i="16"/>
  <c r="L27" i="16"/>
  <c r="L19" i="16"/>
  <c r="L250" i="16"/>
  <c r="L242" i="16"/>
  <c r="L234" i="16"/>
  <c r="L226" i="16"/>
  <c r="L218" i="16"/>
  <c r="L210" i="16"/>
  <c r="L202" i="16"/>
  <c r="L194" i="16"/>
  <c r="L186" i="16"/>
  <c r="L178" i="16"/>
  <c r="L170" i="16"/>
  <c r="L162" i="16"/>
  <c r="L154" i="16"/>
  <c r="L146" i="16"/>
  <c r="L138" i="16"/>
  <c r="L130" i="16"/>
  <c r="L122" i="16"/>
  <c r="L114" i="16"/>
  <c r="L106" i="16"/>
  <c r="L98" i="16"/>
  <c r="L90" i="16"/>
  <c r="L82" i="16"/>
  <c r="L74" i="16"/>
  <c r="L66" i="16"/>
  <c r="L58" i="16"/>
  <c r="L50" i="16"/>
  <c r="L42" i="16"/>
  <c r="L34" i="16"/>
  <c r="L26" i="16"/>
  <c r="L18" i="16"/>
  <c r="L249" i="16"/>
  <c r="L241" i="16"/>
  <c r="L233" i="16"/>
  <c r="L225" i="16"/>
  <c r="L217" i="16"/>
  <c r="L209" i="16"/>
  <c r="L201" i="16"/>
  <c r="L193" i="16"/>
  <c r="L185" i="16"/>
  <c r="L177" i="16"/>
  <c r="L169" i="16"/>
  <c r="L161" i="16"/>
  <c r="L153" i="16"/>
  <c r="L145" i="16"/>
  <c r="L137" i="16"/>
  <c r="L129" i="16"/>
  <c r="L121" i="16"/>
  <c r="L113" i="16"/>
  <c r="L57" i="16"/>
  <c r="L49" i="16"/>
  <c r="L41" i="16"/>
  <c r="L33" i="16"/>
  <c r="L25" i="16"/>
  <c r="L248" i="16"/>
  <c r="L240" i="16"/>
  <c r="L232" i="16"/>
  <c r="L224" i="16"/>
  <c r="L216" i="16"/>
  <c r="L208" i="16"/>
  <c r="L200" i="16"/>
  <c r="L192" i="16"/>
  <c r="L184" i="16"/>
  <c r="L176" i="16"/>
  <c r="L168" i="16"/>
  <c r="L160" i="16"/>
  <c r="L152" i="16"/>
  <c r="L128" i="16"/>
  <c r="L120" i="16"/>
  <c r="L112" i="16"/>
  <c r="L104" i="16"/>
  <c r="L96" i="16"/>
  <c r="L88" i="16"/>
  <c r="L80" i="16"/>
  <c r="L72" i="16"/>
  <c r="L64" i="16"/>
  <c r="L56" i="16"/>
  <c r="L48" i="16"/>
  <c r="L40" i="16"/>
  <c r="L32" i="16"/>
  <c r="L24" i="16"/>
  <c r="L16" i="16"/>
  <c r="H9" i="20"/>
  <c r="I9" i="20"/>
  <c r="J9" i="20"/>
  <c r="H10" i="20"/>
  <c r="I10" i="20"/>
  <c r="J10" i="20"/>
  <c r="H11" i="20"/>
  <c r="I11" i="20"/>
  <c r="J11" i="20"/>
  <c r="H12" i="20"/>
  <c r="I12" i="20"/>
  <c r="J12" i="20"/>
  <c r="H13" i="20"/>
  <c r="I13" i="20"/>
  <c r="J13" i="20"/>
  <c r="H14" i="20"/>
  <c r="I14" i="20"/>
  <c r="J14" i="20"/>
  <c r="H15" i="20"/>
  <c r="I15" i="20"/>
  <c r="J15" i="20"/>
  <c r="H16" i="20"/>
  <c r="I16" i="20"/>
  <c r="J16" i="20"/>
  <c r="H17" i="20"/>
  <c r="I17" i="20"/>
  <c r="J17" i="20"/>
  <c r="H18" i="20"/>
  <c r="I18" i="20"/>
  <c r="J18" i="20"/>
  <c r="H19" i="20"/>
  <c r="I19" i="20"/>
  <c r="J19" i="20"/>
  <c r="H20" i="20"/>
  <c r="I20" i="20"/>
  <c r="J20" i="20"/>
  <c r="H21" i="20"/>
  <c r="I21" i="20"/>
  <c r="J21" i="20"/>
  <c r="H22" i="20"/>
  <c r="I22" i="20"/>
  <c r="J22" i="20"/>
  <c r="H23" i="20"/>
  <c r="I23" i="20"/>
  <c r="J23" i="20"/>
  <c r="H24" i="20"/>
  <c r="I24" i="20"/>
  <c r="J24" i="20"/>
  <c r="H25" i="20"/>
  <c r="I25" i="20"/>
  <c r="J25" i="20"/>
  <c r="H26" i="20"/>
  <c r="I26" i="20"/>
  <c r="J26" i="20"/>
  <c r="H27" i="20"/>
  <c r="I27" i="20"/>
  <c r="J27" i="20"/>
  <c r="H28" i="20"/>
  <c r="I28" i="20"/>
  <c r="J28" i="20"/>
  <c r="H29" i="20"/>
  <c r="I29" i="20"/>
  <c r="J29" i="20"/>
  <c r="H30" i="20"/>
  <c r="I30" i="20"/>
  <c r="J30" i="20"/>
  <c r="H31" i="20"/>
  <c r="I31" i="20"/>
  <c r="J31" i="20"/>
  <c r="H32" i="20"/>
  <c r="I32" i="20"/>
  <c r="J32" i="20"/>
  <c r="H33" i="20"/>
  <c r="I33" i="20"/>
  <c r="J33" i="20"/>
  <c r="H34" i="20"/>
  <c r="I34" i="20"/>
  <c r="J34" i="20"/>
  <c r="H35" i="20"/>
  <c r="I35" i="20"/>
  <c r="J35" i="20"/>
  <c r="H36" i="20"/>
  <c r="I36" i="20"/>
  <c r="J36" i="20"/>
  <c r="H37" i="20"/>
  <c r="I37" i="20"/>
  <c r="J37" i="20"/>
  <c r="H38" i="20"/>
  <c r="I38" i="20"/>
  <c r="J38" i="20"/>
  <c r="H39" i="20"/>
  <c r="I39" i="20"/>
  <c r="J39" i="20"/>
  <c r="H40" i="20"/>
  <c r="I40" i="20"/>
  <c r="J40" i="20"/>
  <c r="H41" i="20"/>
  <c r="I41" i="20"/>
  <c r="J41" i="20"/>
  <c r="H42" i="20"/>
  <c r="I42" i="20"/>
  <c r="J42" i="20"/>
  <c r="H43" i="20"/>
  <c r="I43" i="20"/>
  <c r="J43" i="20"/>
  <c r="H44" i="20"/>
  <c r="I44" i="20"/>
  <c r="J44" i="20"/>
  <c r="H45" i="20"/>
  <c r="I45" i="20"/>
  <c r="J45" i="20"/>
  <c r="H46" i="20"/>
  <c r="I46" i="20"/>
  <c r="J46" i="20"/>
  <c r="H47" i="20"/>
  <c r="I47" i="20"/>
  <c r="J47" i="20"/>
  <c r="H48" i="20"/>
  <c r="I48" i="20"/>
  <c r="J48" i="20"/>
  <c r="H49" i="20"/>
  <c r="I49" i="20"/>
  <c r="J49" i="20"/>
  <c r="H50" i="20"/>
  <c r="I50" i="20"/>
  <c r="J50" i="20"/>
  <c r="H51" i="20"/>
  <c r="I51" i="20"/>
  <c r="J51" i="20"/>
  <c r="H52" i="20"/>
  <c r="I52" i="20"/>
  <c r="J52" i="20"/>
  <c r="H53" i="20"/>
  <c r="I53" i="20"/>
  <c r="J53" i="20"/>
  <c r="H54" i="20"/>
  <c r="I54" i="20"/>
  <c r="J54" i="20"/>
  <c r="H55" i="20"/>
  <c r="I55" i="20"/>
  <c r="J55" i="20"/>
  <c r="H56" i="20"/>
  <c r="I56" i="20"/>
  <c r="J56" i="20"/>
  <c r="H57" i="20"/>
  <c r="I57" i="20"/>
  <c r="J57" i="20"/>
  <c r="H58" i="20"/>
  <c r="I58" i="20"/>
  <c r="J58" i="20"/>
  <c r="H59" i="20"/>
  <c r="I59" i="20"/>
  <c r="J59" i="20"/>
  <c r="H60" i="20"/>
  <c r="I60" i="20"/>
  <c r="J60" i="20"/>
  <c r="H61" i="20"/>
  <c r="I61" i="20"/>
  <c r="J61" i="20"/>
  <c r="H62" i="20"/>
  <c r="I62" i="20"/>
  <c r="J62" i="20"/>
  <c r="H63" i="20"/>
  <c r="I63" i="20"/>
  <c r="J63" i="20"/>
  <c r="H64" i="20"/>
  <c r="I64" i="20"/>
  <c r="J64" i="20"/>
  <c r="H65" i="20"/>
  <c r="I65" i="20"/>
  <c r="J65" i="20"/>
  <c r="H66" i="20"/>
  <c r="I66" i="20"/>
  <c r="J66" i="20"/>
  <c r="H67" i="20"/>
  <c r="I67" i="20"/>
  <c r="J67" i="20"/>
  <c r="H68" i="20"/>
  <c r="I68" i="20"/>
  <c r="J68" i="20"/>
  <c r="H69" i="20"/>
  <c r="I69" i="20"/>
  <c r="J69" i="20"/>
  <c r="H70" i="20"/>
  <c r="I70" i="20"/>
  <c r="J70" i="20"/>
  <c r="H71" i="20"/>
  <c r="I71" i="20"/>
  <c r="J71" i="20"/>
  <c r="H72" i="20"/>
  <c r="I72" i="20"/>
  <c r="J72" i="20"/>
  <c r="H73" i="20"/>
  <c r="I73" i="20"/>
  <c r="J73" i="20"/>
  <c r="H74" i="20"/>
  <c r="I74" i="20"/>
  <c r="J74" i="20"/>
  <c r="H75" i="20"/>
  <c r="I75" i="20"/>
  <c r="J75" i="20"/>
  <c r="H76" i="20"/>
  <c r="I76" i="20"/>
  <c r="J76" i="20"/>
  <c r="H77" i="20"/>
  <c r="I77" i="20"/>
  <c r="J77" i="20"/>
  <c r="H78" i="20"/>
  <c r="I78" i="20"/>
  <c r="J78" i="20"/>
  <c r="H79" i="20"/>
  <c r="I79" i="20"/>
  <c r="J79" i="20"/>
  <c r="H80" i="20"/>
  <c r="I80" i="20"/>
  <c r="J80" i="20"/>
  <c r="H81" i="20"/>
  <c r="I81" i="20"/>
  <c r="J81" i="20"/>
  <c r="H82" i="20"/>
  <c r="I82" i="20"/>
  <c r="J82" i="20"/>
  <c r="H83" i="20"/>
  <c r="I83" i="20"/>
  <c r="J83" i="20"/>
  <c r="H84" i="20"/>
  <c r="I84" i="20"/>
  <c r="J84" i="20"/>
  <c r="H85" i="20"/>
  <c r="I85" i="20"/>
  <c r="J85" i="20"/>
  <c r="H86" i="20"/>
  <c r="I86" i="20"/>
  <c r="J86" i="20"/>
  <c r="H87" i="20"/>
  <c r="I87" i="20"/>
  <c r="J87" i="20"/>
  <c r="H88" i="20"/>
  <c r="I88" i="20"/>
  <c r="J88" i="20"/>
  <c r="H89" i="20"/>
  <c r="I89" i="20"/>
  <c r="J89" i="20"/>
  <c r="H90" i="20"/>
  <c r="I90" i="20"/>
  <c r="J90" i="20"/>
  <c r="H91" i="20"/>
  <c r="I91" i="20"/>
  <c r="J91" i="20"/>
  <c r="H92" i="20"/>
  <c r="I92" i="20"/>
  <c r="J92" i="20"/>
  <c r="H93" i="20"/>
  <c r="I93" i="20"/>
  <c r="J93" i="20"/>
  <c r="H94" i="20"/>
  <c r="I94" i="20"/>
  <c r="J94" i="20"/>
  <c r="H95" i="20"/>
  <c r="I95" i="20"/>
  <c r="J95" i="20"/>
  <c r="H96" i="20"/>
  <c r="I96" i="20"/>
  <c r="J96" i="20"/>
  <c r="H97" i="20"/>
  <c r="I97" i="20"/>
  <c r="J97" i="20"/>
  <c r="H98" i="20"/>
  <c r="I98" i="20"/>
  <c r="J98" i="20"/>
  <c r="H99" i="20"/>
  <c r="I99" i="20"/>
  <c r="J99" i="20"/>
  <c r="H100" i="20"/>
  <c r="I100" i="20"/>
  <c r="J100" i="20"/>
  <c r="H101" i="20"/>
  <c r="I101" i="20"/>
  <c r="J101" i="20"/>
  <c r="H102" i="20"/>
  <c r="I102" i="20"/>
  <c r="J102" i="20"/>
  <c r="H103" i="20"/>
  <c r="I103" i="20"/>
  <c r="J103" i="20"/>
  <c r="H104" i="20"/>
  <c r="I104" i="20"/>
  <c r="J104" i="20"/>
  <c r="H105" i="20"/>
  <c r="I105" i="20"/>
  <c r="J105" i="20"/>
  <c r="H106" i="20"/>
  <c r="I106" i="20"/>
  <c r="J106" i="20"/>
  <c r="H107" i="20"/>
  <c r="I107" i="20"/>
  <c r="J107" i="20"/>
  <c r="H108" i="20"/>
  <c r="I108" i="20"/>
  <c r="J108" i="20"/>
  <c r="H109" i="20"/>
  <c r="I109" i="20"/>
  <c r="J109" i="20"/>
  <c r="H110" i="20"/>
  <c r="I110" i="20"/>
  <c r="J110" i="20"/>
  <c r="H111" i="20"/>
  <c r="I111" i="20"/>
  <c r="J111" i="20"/>
  <c r="H112" i="20"/>
  <c r="I112" i="20"/>
  <c r="J112" i="20"/>
  <c r="H113" i="20"/>
  <c r="I113" i="20"/>
  <c r="J113" i="20"/>
  <c r="H114" i="20"/>
  <c r="I114" i="20"/>
  <c r="J114" i="20"/>
  <c r="H115" i="20"/>
  <c r="I115" i="20"/>
  <c r="J115" i="20"/>
  <c r="H116" i="20"/>
  <c r="I116" i="20"/>
  <c r="J116" i="20"/>
  <c r="H117" i="20"/>
  <c r="I117" i="20"/>
  <c r="J117" i="20"/>
  <c r="H118" i="20"/>
  <c r="I118" i="20"/>
  <c r="J118" i="20"/>
  <c r="H119" i="20"/>
  <c r="I119" i="20"/>
  <c r="J119" i="20"/>
  <c r="H120" i="20"/>
  <c r="I120" i="20"/>
  <c r="J120" i="20"/>
  <c r="H121" i="20"/>
  <c r="I121" i="20"/>
  <c r="J121" i="20"/>
  <c r="H122" i="20"/>
  <c r="I122" i="20"/>
  <c r="J122" i="20"/>
  <c r="H123" i="20"/>
  <c r="I123" i="20"/>
  <c r="J123" i="20"/>
  <c r="H124" i="20"/>
  <c r="I124" i="20"/>
  <c r="J124" i="20"/>
  <c r="H125" i="20"/>
  <c r="I125" i="20"/>
  <c r="J125" i="20"/>
  <c r="H126" i="20"/>
  <c r="I126" i="20"/>
  <c r="J126" i="20"/>
  <c r="H127" i="20"/>
  <c r="I127" i="20"/>
  <c r="J127" i="20"/>
  <c r="H128" i="20"/>
  <c r="I128" i="20"/>
  <c r="J128" i="20"/>
  <c r="H129" i="20"/>
  <c r="I129" i="20"/>
  <c r="J129" i="20"/>
  <c r="H130" i="20"/>
  <c r="I130" i="20"/>
  <c r="J130" i="20"/>
  <c r="H131" i="20"/>
  <c r="I131" i="20"/>
  <c r="J131" i="20"/>
  <c r="H132" i="20"/>
  <c r="I132" i="20"/>
  <c r="J132" i="20"/>
  <c r="H133" i="20"/>
  <c r="I133" i="20"/>
  <c r="J133" i="20"/>
  <c r="H134" i="20"/>
  <c r="I134" i="20"/>
  <c r="J134" i="20"/>
  <c r="H135" i="20"/>
  <c r="I135" i="20"/>
  <c r="J135" i="20"/>
  <c r="H136" i="20"/>
  <c r="I136" i="20"/>
  <c r="J136" i="20"/>
  <c r="H137" i="20"/>
  <c r="I137" i="20"/>
  <c r="J137" i="20"/>
  <c r="H138" i="20"/>
  <c r="I138" i="20"/>
  <c r="J138" i="20"/>
  <c r="H139" i="20"/>
  <c r="I139" i="20"/>
  <c r="J139" i="20"/>
  <c r="H140" i="20"/>
  <c r="I140" i="20"/>
  <c r="J140" i="20"/>
  <c r="H141" i="20"/>
  <c r="I141" i="20"/>
  <c r="J141" i="20"/>
  <c r="H142" i="20"/>
  <c r="I142" i="20"/>
  <c r="J142" i="20"/>
  <c r="H143" i="20"/>
  <c r="I143" i="20"/>
  <c r="J143" i="20"/>
  <c r="H144" i="20"/>
  <c r="I144" i="20"/>
  <c r="J144" i="20"/>
  <c r="H145" i="20"/>
  <c r="I145" i="20"/>
  <c r="J145" i="20"/>
  <c r="H146" i="20"/>
  <c r="I146" i="20"/>
  <c r="J146" i="20"/>
  <c r="H147" i="20"/>
  <c r="I147" i="20"/>
  <c r="J147" i="20"/>
  <c r="H148" i="20"/>
  <c r="I148" i="20"/>
  <c r="J148" i="20"/>
  <c r="H149" i="20"/>
  <c r="I149" i="20"/>
  <c r="J149" i="20"/>
  <c r="H150" i="20"/>
  <c r="I150" i="20"/>
  <c r="J150" i="20"/>
  <c r="H151" i="20"/>
  <c r="I151" i="20"/>
  <c r="J151" i="20"/>
  <c r="H152" i="20"/>
  <c r="I152" i="20"/>
  <c r="J152" i="20"/>
  <c r="H153" i="20"/>
  <c r="I153" i="20"/>
  <c r="J153" i="20"/>
  <c r="H154" i="20"/>
  <c r="I154" i="20"/>
  <c r="J154" i="20"/>
  <c r="H155" i="20"/>
  <c r="I155" i="20"/>
  <c r="J155" i="20"/>
  <c r="H156" i="20"/>
  <c r="I156" i="20"/>
  <c r="J156" i="20"/>
  <c r="H157" i="20"/>
  <c r="I157" i="20"/>
  <c r="J157" i="20"/>
  <c r="H158" i="20"/>
  <c r="I158" i="20"/>
  <c r="J158" i="20"/>
  <c r="H159" i="20"/>
  <c r="I159" i="20"/>
  <c r="J159" i="20"/>
  <c r="H160" i="20"/>
  <c r="I160" i="20"/>
  <c r="J160" i="20"/>
  <c r="H161" i="20"/>
  <c r="I161" i="20"/>
  <c r="J161" i="20"/>
  <c r="H162" i="20"/>
  <c r="I162" i="20"/>
  <c r="J162" i="20"/>
  <c r="H163" i="20"/>
  <c r="I163" i="20"/>
  <c r="J163" i="20"/>
  <c r="H164" i="20"/>
  <c r="I164" i="20"/>
  <c r="J164" i="20"/>
  <c r="H165" i="20"/>
  <c r="I165" i="20"/>
  <c r="J165" i="20"/>
  <c r="H166" i="20"/>
  <c r="I166" i="20"/>
  <c r="J166" i="20"/>
  <c r="H167" i="20"/>
  <c r="I167" i="20"/>
  <c r="J167" i="20"/>
  <c r="H168" i="20"/>
  <c r="I168" i="20"/>
  <c r="J168" i="20"/>
  <c r="H169" i="20"/>
  <c r="I169" i="20"/>
  <c r="J169" i="20"/>
  <c r="H170" i="20"/>
  <c r="I170" i="20"/>
  <c r="J170" i="20"/>
  <c r="H171" i="20"/>
  <c r="I171" i="20"/>
  <c r="J171" i="20"/>
  <c r="H172" i="20"/>
  <c r="I172" i="20"/>
  <c r="J172" i="20"/>
  <c r="H173" i="20"/>
  <c r="I173" i="20"/>
  <c r="J173" i="20"/>
  <c r="H174" i="20"/>
  <c r="I174" i="20"/>
  <c r="J174" i="20"/>
  <c r="H175" i="20"/>
  <c r="I175" i="20"/>
  <c r="J175" i="20"/>
  <c r="H176" i="20"/>
  <c r="I176" i="20"/>
  <c r="J176" i="20"/>
  <c r="H177" i="20"/>
  <c r="I177" i="20"/>
  <c r="J177" i="20"/>
  <c r="H178" i="20"/>
  <c r="I178" i="20"/>
  <c r="J178" i="20"/>
  <c r="H179" i="20"/>
  <c r="I179" i="20"/>
  <c r="J179" i="20"/>
  <c r="H180" i="20"/>
  <c r="I180" i="20"/>
  <c r="J180" i="20"/>
  <c r="H181" i="20"/>
  <c r="I181" i="20"/>
  <c r="J181" i="20"/>
  <c r="H182" i="20"/>
  <c r="I182" i="20"/>
  <c r="J182" i="20"/>
  <c r="H183" i="20"/>
  <c r="I183" i="20"/>
  <c r="J183" i="20"/>
  <c r="H184" i="20"/>
  <c r="I184" i="20"/>
  <c r="J184" i="20"/>
  <c r="H185" i="20"/>
  <c r="I185" i="20"/>
  <c r="J185" i="20"/>
  <c r="H186" i="20"/>
  <c r="I186" i="20"/>
  <c r="J186" i="20"/>
  <c r="H187" i="20"/>
  <c r="I187" i="20"/>
  <c r="J187" i="20"/>
  <c r="H188" i="20"/>
  <c r="I188" i="20"/>
  <c r="J188" i="20"/>
  <c r="H189" i="20"/>
  <c r="I189" i="20"/>
  <c r="J189" i="20"/>
  <c r="H190" i="20"/>
  <c r="I190" i="20"/>
  <c r="J190" i="20"/>
  <c r="H191" i="20"/>
  <c r="I191" i="20"/>
  <c r="J191" i="20"/>
  <c r="H192" i="20"/>
  <c r="I192" i="20"/>
  <c r="J192" i="20"/>
  <c r="H193" i="20"/>
  <c r="I193" i="20"/>
  <c r="J193" i="20"/>
  <c r="H194" i="20"/>
  <c r="I194" i="20"/>
  <c r="J194" i="20"/>
  <c r="H195" i="20"/>
  <c r="I195" i="20"/>
  <c r="J195" i="20"/>
  <c r="H196" i="20"/>
  <c r="I196" i="20"/>
  <c r="J196" i="20"/>
  <c r="H197" i="20"/>
  <c r="I197" i="20"/>
  <c r="J197" i="20"/>
  <c r="H198" i="20"/>
  <c r="I198" i="20"/>
  <c r="J198" i="20"/>
  <c r="H199" i="20"/>
  <c r="I199" i="20"/>
  <c r="J199" i="20"/>
  <c r="H200" i="20"/>
  <c r="I200" i="20"/>
  <c r="J200" i="20"/>
  <c r="H201" i="20"/>
  <c r="I201" i="20"/>
  <c r="J201" i="20"/>
  <c r="H202" i="20"/>
  <c r="I202" i="20"/>
  <c r="J202" i="20"/>
  <c r="H203" i="20"/>
  <c r="I203" i="20"/>
  <c r="J203" i="20"/>
  <c r="H204" i="20"/>
  <c r="I204" i="20"/>
  <c r="J204" i="20"/>
  <c r="H205" i="20"/>
  <c r="I205" i="20"/>
  <c r="J205" i="20"/>
  <c r="H206" i="20"/>
  <c r="I206" i="20"/>
  <c r="J206" i="20"/>
  <c r="H207" i="20"/>
  <c r="I207" i="20"/>
  <c r="J207" i="20"/>
  <c r="H208" i="20"/>
  <c r="I208" i="20"/>
  <c r="J208" i="20"/>
  <c r="H209" i="20"/>
  <c r="I209" i="20"/>
  <c r="J209" i="20"/>
  <c r="H210" i="20"/>
  <c r="I210" i="20"/>
  <c r="J210" i="20"/>
  <c r="H211" i="20"/>
  <c r="I211" i="20"/>
  <c r="J211" i="20"/>
  <c r="H212" i="20"/>
  <c r="I212" i="20"/>
  <c r="J212" i="20"/>
  <c r="H213" i="20"/>
  <c r="I213" i="20"/>
  <c r="J213" i="20"/>
  <c r="H214" i="20"/>
  <c r="I214" i="20"/>
  <c r="J214" i="20"/>
  <c r="H215" i="20"/>
  <c r="I215" i="20"/>
  <c r="J215" i="20"/>
  <c r="H216" i="20"/>
  <c r="I216" i="20"/>
  <c r="J216" i="20"/>
  <c r="H217" i="20"/>
  <c r="I217" i="20"/>
  <c r="J217" i="20"/>
  <c r="H218" i="20"/>
  <c r="I218" i="20"/>
  <c r="J218" i="20"/>
  <c r="H219" i="20"/>
  <c r="I219" i="20"/>
  <c r="J219" i="20"/>
  <c r="H220" i="20"/>
  <c r="I220" i="20"/>
  <c r="J220" i="20"/>
  <c r="H221" i="20"/>
  <c r="I221" i="20"/>
  <c r="J221" i="20"/>
  <c r="H222" i="20"/>
  <c r="I222" i="20"/>
  <c r="J222" i="20"/>
  <c r="H223" i="20"/>
  <c r="I223" i="20"/>
  <c r="J223" i="20"/>
  <c r="H224" i="20"/>
  <c r="I224" i="20"/>
  <c r="J224" i="20"/>
  <c r="H225" i="20"/>
  <c r="I225" i="20"/>
  <c r="J225" i="20"/>
  <c r="H226" i="20"/>
  <c r="I226" i="20"/>
  <c r="J226" i="20"/>
  <c r="H227" i="20"/>
  <c r="I227" i="20"/>
  <c r="J227" i="20"/>
  <c r="H228" i="20"/>
  <c r="I228" i="20"/>
  <c r="J228" i="20"/>
  <c r="H229" i="20"/>
  <c r="I229" i="20"/>
  <c r="J229" i="20"/>
  <c r="H230" i="20"/>
  <c r="I230" i="20"/>
  <c r="J230" i="20"/>
  <c r="H231" i="20"/>
  <c r="I231" i="20"/>
  <c r="J231" i="20"/>
  <c r="H232" i="20"/>
  <c r="I232" i="20"/>
  <c r="J232" i="20"/>
  <c r="H233" i="20"/>
  <c r="I233" i="20"/>
  <c r="J233" i="20"/>
  <c r="H234" i="20"/>
  <c r="I234" i="20"/>
  <c r="J234" i="20"/>
  <c r="H235" i="20"/>
  <c r="I235" i="20"/>
  <c r="J235" i="20"/>
  <c r="H236" i="20"/>
  <c r="I236" i="20"/>
  <c r="J236" i="20"/>
  <c r="H237" i="20"/>
  <c r="I237" i="20"/>
  <c r="J237" i="20"/>
  <c r="H238" i="20"/>
  <c r="I238" i="20"/>
  <c r="J238" i="20"/>
  <c r="H239" i="20"/>
  <c r="I239" i="20"/>
  <c r="J239" i="20"/>
  <c r="H240" i="20"/>
  <c r="I240" i="20"/>
  <c r="J240" i="20"/>
  <c r="H241" i="20"/>
  <c r="I241" i="20"/>
  <c r="J241" i="20"/>
  <c r="H242" i="20"/>
  <c r="I242" i="20"/>
  <c r="J242" i="20"/>
  <c r="H243" i="20"/>
  <c r="I243" i="20"/>
  <c r="J243" i="20"/>
  <c r="H244" i="20"/>
  <c r="I244" i="20"/>
  <c r="J244" i="20"/>
  <c r="H245" i="20"/>
  <c r="I245" i="20"/>
  <c r="J245" i="20"/>
  <c r="H246" i="20"/>
  <c r="I246" i="20"/>
  <c r="J246" i="20"/>
  <c r="H247" i="20"/>
  <c r="I247" i="20"/>
  <c r="J247" i="20"/>
  <c r="H248" i="20"/>
  <c r="I248" i="20"/>
  <c r="J248" i="20"/>
  <c r="H249" i="20"/>
  <c r="I249" i="20"/>
  <c r="J249" i="20"/>
  <c r="H250" i="20"/>
  <c r="I250" i="20"/>
  <c r="J250" i="20"/>
  <c r="H251" i="20"/>
  <c r="I251" i="20"/>
  <c r="J251" i="20"/>
  <c r="H252" i="20"/>
  <c r="I252" i="20"/>
  <c r="J252" i="20"/>
  <c r="H253" i="20"/>
  <c r="I253" i="20"/>
  <c r="J253" i="20"/>
  <c r="H254" i="20"/>
  <c r="I254" i="20"/>
  <c r="J254" i="20"/>
  <c r="H8" i="20"/>
  <c r="H9" i="21"/>
  <c r="I9" i="21"/>
  <c r="J9" i="21"/>
  <c r="K9" i="21"/>
  <c r="H10" i="21"/>
  <c r="I10" i="21"/>
  <c r="J10" i="21"/>
  <c r="K10" i="21"/>
  <c r="H11" i="21"/>
  <c r="I11" i="21"/>
  <c r="J11" i="21"/>
  <c r="K11" i="21"/>
  <c r="H12" i="21"/>
  <c r="I12" i="21"/>
  <c r="J12" i="21"/>
  <c r="K12" i="21"/>
  <c r="H13" i="21"/>
  <c r="I13" i="21"/>
  <c r="J13" i="21"/>
  <c r="K13" i="21"/>
  <c r="H14" i="21"/>
  <c r="I14" i="21"/>
  <c r="J14" i="21"/>
  <c r="K14" i="21"/>
  <c r="H15" i="21"/>
  <c r="I15" i="21"/>
  <c r="J15" i="21"/>
  <c r="K15" i="21"/>
  <c r="H16" i="21"/>
  <c r="I16" i="21"/>
  <c r="J16" i="21"/>
  <c r="K16" i="21"/>
  <c r="H17" i="21"/>
  <c r="I17" i="21"/>
  <c r="J17" i="21"/>
  <c r="K17" i="21"/>
  <c r="H18" i="21"/>
  <c r="I18" i="21"/>
  <c r="J18" i="21"/>
  <c r="K18" i="21"/>
  <c r="H19" i="21"/>
  <c r="I19" i="21"/>
  <c r="J19" i="21"/>
  <c r="K19" i="21"/>
  <c r="H20" i="21"/>
  <c r="I20" i="21"/>
  <c r="J20" i="21"/>
  <c r="K20" i="21"/>
  <c r="H21" i="21"/>
  <c r="I21" i="21"/>
  <c r="J21" i="21"/>
  <c r="K21" i="21"/>
  <c r="H22" i="21"/>
  <c r="I22" i="21"/>
  <c r="J22" i="21"/>
  <c r="K22" i="21"/>
  <c r="H23" i="21"/>
  <c r="I23" i="21"/>
  <c r="J23" i="21"/>
  <c r="K23" i="21"/>
  <c r="H24" i="21"/>
  <c r="I24" i="21"/>
  <c r="J24" i="21"/>
  <c r="K24" i="21"/>
  <c r="H25" i="21"/>
  <c r="I25" i="21"/>
  <c r="J25" i="21"/>
  <c r="K25" i="21"/>
  <c r="H26" i="21"/>
  <c r="I26" i="21"/>
  <c r="J26" i="21"/>
  <c r="K26" i="21"/>
  <c r="H27" i="21"/>
  <c r="I27" i="21"/>
  <c r="J27" i="21"/>
  <c r="K27" i="21"/>
  <c r="H28" i="21"/>
  <c r="I28" i="21"/>
  <c r="J28" i="21"/>
  <c r="K28" i="21"/>
  <c r="H29" i="21"/>
  <c r="I29" i="21"/>
  <c r="J29" i="21"/>
  <c r="K29" i="21"/>
  <c r="H30" i="21"/>
  <c r="I30" i="21"/>
  <c r="J30" i="21"/>
  <c r="K30" i="21"/>
  <c r="H31" i="21"/>
  <c r="I31" i="21"/>
  <c r="J31" i="21"/>
  <c r="K31" i="21"/>
  <c r="H32" i="21"/>
  <c r="I32" i="21"/>
  <c r="J32" i="21"/>
  <c r="K32" i="21"/>
  <c r="H33" i="21"/>
  <c r="I33" i="21"/>
  <c r="J33" i="21"/>
  <c r="K33" i="21"/>
  <c r="H34" i="21"/>
  <c r="I34" i="21"/>
  <c r="J34" i="21"/>
  <c r="K34" i="21"/>
  <c r="H35" i="21"/>
  <c r="I35" i="21"/>
  <c r="J35" i="21"/>
  <c r="K35" i="21"/>
  <c r="H36" i="21"/>
  <c r="I36" i="21"/>
  <c r="J36" i="21"/>
  <c r="K36" i="21"/>
  <c r="H37" i="21"/>
  <c r="I37" i="21"/>
  <c r="J37" i="21"/>
  <c r="K37" i="21"/>
  <c r="H38" i="21"/>
  <c r="I38" i="21"/>
  <c r="J38" i="21"/>
  <c r="K38" i="21"/>
  <c r="H39" i="21"/>
  <c r="I39" i="21"/>
  <c r="J39" i="21"/>
  <c r="K39" i="21"/>
  <c r="H40" i="21"/>
  <c r="I40" i="21"/>
  <c r="J40" i="21"/>
  <c r="K40" i="21"/>
  <c r="H41" i="21"/>
  <c r="I41" i="21"/>
  <c r="J41" i="21"/>
  <c r="K41" i="21"/>
  <c r="H42" i="21"/>
  <c r="I42" i="21"/>
  <c r="J42" i="21"/>
  <c r="K42" i="21"/>
  <c r="H43" i="21"/>
  <c r="I43" i="21"/>
  <c r="J43" i="21"/>
  <c r="K43" i="21"/>
  <c r="H44" i="21"/>
  <c r="I44" i="21"/>
  <c r="J44" i="21"/>
  <c r="K44" i="21"/>
  <c r="H45" i="21"/>
  <c r="I45" i="21"/>
  <c r="J45" i="21"/>
  <c r="K45" i="21"/>
  <c r="H46" i="21"/>
  <c r="I46" i="21"/>
  <c r="J46" i="21"/>
  <c r="K46" i="21"/>
  <c r="H47" i="21"/>
  <c r="I47" i="21"/>
  <c r="J47" i="21"/>
  <c r="K47" i="21"/>
  <c r="H48" i="21"/>
  <c r="I48" i="21"/>
  <c r="J48" i="21"/>
  <c r="K48" i="21"/>
  <c r="H49" i="21"/>
  <c r="I49" i="21"/>
  <c r="J49" i="21"/>
  <c r="K49" i="21"/>
  <c r="H50" i="21"/>
  <c r="I50" i="21"/>
  <c r="J50" i="21"/>
  <c r="K50" i="21"/>
  <c r="H51" i="21"/>
  <c r="I51" i="21"/>
  <c r="J51" i="21"/>
  <c r="K51" i="21"/>
  <c r="H52" i="21"/>
  <c r="I52" i="21"/>
  <c r="J52" i="21"/>
  <c r="K52" i="21"/>
  <c r="H53" i="21"/>
  <c r="I53" i="21"/>
  <c r="J53" i="21"/>
  <c r="K53" i="21"/>
  <c r="H54" i="21"/>
  <c r="I54" i="21"/>
  <c r="J54" i="21"/>
  <c r="K54" i="21"/>
  <c r="H55" i="21"/>
  <c r="I55" i="21"/>
  <c r="J55" i="21"/>
  <c r="K55" i="21"/>
  <c r="H56" i="21"/>
  <c r="I56" i="21"/>
  <c r="J56" i="21"/>
  <c r="K56" i="21"/>
  <c r="H57" i="21"/>
  <c r="I57" i="21"/>
  <c r="J57" i="21"/>
  <c r="K57" i="21"/>
  <c r="H58" i="21"/>
  <c r="I58" i="21"/>
  <c r="J58" i="21"/>
  <c r="K58" i="21"/>
  <c r="H59" i="21"/>
  <c r="I59" i="21"/>
  <c r="J59" i="21"/>
  <c r="K59" i="21"/>
  <c r="H60" i="21"/>
  <c r="I60" i="21"/>
  <c r="J60" i="21"/>
  <c r="K60" i="21"/>
  <c r="H61" i="21"/>
  <c r="I61" i="21"/>
  <c r="J61" i="21"/>
  <c r="K61" i="21"/>
  <c r="H62" i="21"/>
  <c r="I62" i="21"/>
  <c r="J62" i="21"/>
  <c r="K62" i="21"/>
  <c r="H63" i="21"/>
  <c r="I63" i="21"/>
  <c r="J63" i="21"/>
  <c r="K63" i="21"/>
  <c r="H64" i="21"/>
  <c r="I64" i="21"/>
  <c r="J64" i="21"/>
  <c r="K64" i="21"/>
  <c r="H65" i="21"/>
  <c r="I65" i="21"/>
  <c r="J65" i="21"/>
  <c r="K65" i="21"/>
  <c r="H66" i="21"/>
  <c r="I66" i="21"/>
  <c r="J66" i="21"/>
  <c r="K66" i="21"/>
  <c r="H67" i="21"/>
  <c r="I67" i="21"/>
  <c r="J67" i="21"/>
  <c r="K67" i="21"/>
  <c r="H68" i="21"/>
  <c r="I68" i="21"/>
  <c r="J68" i="21"/>
  <c r="K68" i="21"/>
  <c r="H69" i="21"/>
  <c r="I69" i="21"/>
  <c r="J69" i="21"/>
  <c r="K69" i="21"/>
  <c r="H70" i="21"/>
  <c r="I70" i="21"/>
  <c r="J70" i="21"/>
  <c r="K70" i="21"/>
  <c r="H71" i="21"/>
  <c r="I71" i="21"/>
  <c r="J71" i="21"/>
  <c r="K71" i="21"/>
  <c r="H72" i="21"/>
  <c r="I72" i="21"/>
  <c r="J72" i="21"/>
  <c r="K72" i="21"/>
  <c r="H73" i="21"/>
  <c r="I73" i="21"/>
  <c r="J73" i="21"/>
  <c r="K73" i="21"/>
  <c r="H74" i="21"/>
  <c r="I74" i="21"/>
  <c r="J74" i="21"/>
  <c r="K74" i="21"/>
  <c r="H75" i="21"/>
  <c r="I75" i="21"/>
  <c r="J75" i="21"/>
  <c r="K75" i="21"/>
  <c r="H76" i="21"/>
  <c r="I76" i="21"/>
  <c r="J76" i="21"/>
  <c r="K76" i="21"/>
  <c r="H77" i="21"/>
  <c r="I77" i="21"/>
  <c r="J77" i="21"/>
  <c r="K77" i="21"/>
  <c r="H78" i="21"/>
  <c r="I78" i="21"/>
  <c r="J78" i="21"/>
  <c r="K78" i="21"/>
  <c r="H79" i="21"/>
  <c r="I79" i="21"/>
  <c r="J79" i="21"/>
  <c r="K79" i="21"/>
  <c r="H80" i="21"/>
  <c r="I80" i="21"/>
  <c r="J80" i="21"/>
  <c r="K80" i="21"/>
  <c r="H81" i="21"/>
  <c r="I81" i="21"/>
  <c r="J81" i="21"/>
  <c r="K81" i="21"/>
  <c r="H82" i="21"/>
  <c r="I82" i="21"/>
  <c r="J82" i="21"/>
  <c r="K82" i="21"/>
  <c r="H83" i="21"/>
  <c r="I83" i="21"/>
  <c r="J83" i="21"/>
  <c r="K83" i="21"/>
  <c r="H84" i="21"/>
  <c r="I84" i="21"/>
  <c r="J84" i="21"/>
  <c r="K84" i="21"/>
  <c r="H85" i="21"/>
  <c r="I85" i="21"/>
  <c r="J85" i="21"/>
  <c r="K85" i="21"/>
  <c r="H86" i="21"/>
  <c r="I86" i="21"/>
  <c r="J86" i="21"/>
  <c r="K86" i="21"/>
  <c r="H87" i="21"/>
  <c r="I87" i="21"/>
  <c r="J87" i="21"/>
  <c r="K87" i="21"/>
  <c r="H88" i="21"/>
  <c r="I88" i="21"/>
  <c r="J88" i="21"/>
  <c r="K88" i="21"/>
  <c r="H89" i="21"/>
  <c r="I89" i="21"/>
  <c r="J89" i="21"/>
  <c r="K89" i="21"/>
  <c r="H90" i="21"/>
  <c r="I90" i="21"/>
  <c r="J90" i="21"/>
  <c r="K90" i="21"/>
  <c r="H91" i="21"/>
  <c r="I91" i="21"/>
  <c r="J91" i="21"/>
  <c r="K91" i="21"/>
  <c r="H92" i="21"/>
  <c r="I92" i="21"/>
  <c r="J92" i="21"/>
  <c r="K92" i="21"/>
  <c r="H93" i="21"/>
  <c r="I93" i="21"/>
  <c r="J93" i="21"/>
  <c r="K93" i="21"/>
  <c r="H94" i="21"/>
  <c r="I94" i="21"/>
  <c r="J94" i="21"/>
  <c r="K94" i="21"/>
  <c r="H95" i="21"/>
  <c r="I95" i="21"/>
  <c r="J95" i="21"/>
  <c r="K95" i="21"/>
  <c r="H96" i="21"/>
  <c r="I96" i="21"/>
  <c r="J96" i="21"/>
  <c r="K96" i="21"/>
  <c r="H97" i="21"/>
  <c r="I97" i="21"/>
  <c r="J97" i="21"/>
  <c r="K97" i="21"/>
  <c r="H98" i="21"/>
  <c r="I98" i="21"/>
  <c r="J98" i="21"/>
  <c r="K98" i="21"/>
  <c r="H99" i="21"/>
  <c r="I99" i="21"/>
  <c r="J99" i="21"/>
  <c r="K99" i="21"/>
  <c r="H100" i="21"/>
  <c r="I100" i="21"/>
  <c r="J100" i="21"/>
  <c r="K100" i="21"/>
  <c r="H101" i="21"/>
  <c r="I101" i="21"/>
  <c r="J101" i="21"/>
  <c r="K101" i="21"/>
  <c r="H102" i="21"/>
  <c r="I102" i="21"/>
  <c r="J102" i="21"/>
  <c r="K102" i="21"/>
  <c r="H103" i="21"/>
  <c r="I103" i="21"/>
  <c r="J103" i="21"/>
  <c r="K103" i="21"/>
  <c r="H104" i="21"/>
  <c r="I104" i="21"/>
  <c r="J104" i="21"/>
  <c r="K104" i="21"/>
  <c r="H105" i="21"/>
  <c r="I105" i="21"/>
  <c r="J105" i="21"/>
  <c r="K105" i="21"/>
  <c r="H106" i="21"/>
  <c r="I106" i="21"/>
  <c r="J106" i="21"/>
  <c r="K106" i="21"/>
  <c r="H107" i="21"/>
  <c r="I107" i="21"/>
  <c r="J107" i="21"/>
  <c r="K107" i="21"/>
  <c r="H108" i="21"/>
  <c r="I108" i="21"/>
  <c r="J108" i="21"/>
  <c r="K108" i="21"/>
  <c r="H109" i="21"/>
  <c r="I109" i="21"/>
  <c r="J109" i="21"/>
  <c r="K109" i="21"/>
  <c r="H110" i="21"/>
  <c r="I110" i="21"/>
  <c r="J110" i="21"/>
  <c r="K110" i="21"/>
  <c r="H111" i="21"/>
  <c r="I111" i="21"/>
  <c r="J111" i="21"/>
  <c r="K111" i="21"/>
  <c r="H112" i="21"/>
  <c r="I112" i="21"/>
  <c r="J112" i="21"/>
  <c r="K112" i="21"/>
  <c r="H113" i="21"/>
  <c r="I113" i="21"/>
  <c r="J113" i="21"/>
  <c r="K113" i="21"/>
  <c r="H114" i="21"/>
  <c r="I114" i="21"/>
  <c r="J114" i="21"/>
  <c r="K114" i="21"/>
  <c r="H115" i="21"/>
  <c r="I115" i="21"/>
  <c r="J115" i="21"/>
  <c r="K115" i="21"/>
  <c r="H116" i="21"/>
  <c r="I116" i="21"/>
  <c r="J116" i="21"/>
  <c r="K116" i="21"/>
  <c r="H117" i="21"/>
  <c r="I117" i="21"/>
  <c r="J117" i="21"/>
  <c r="K117" i="21"/>
  <c r="H118" i="21"/>
  <c r="I118" i="21"/>
  <c r="J118" i="21"/>
  <c r="K118" i="21"/>
  <c r="H119" i="21"/>
  <c r="I119" i="21"/>
  <c r="J119" i="21"/>
  <c r="K119" i="21"/>
  <c r="H120" i="21"/>
  <c r="I120" i="21"/>
  <c r="J120" i="21"/>
  <c r="K120" i="21"/>
  <c r="H121" i="21"/>
  <c r="I121" i="21"/>
  <c r="J121" i="21"/>
  <c r="K121" i="21"/>
  <c r="H122" i="21"/>
  <c r="I122" i="21"/>
  <c r="J122" i="21"/>
  <c r="K122" i="21"/>
  <c r="H123" i="21"/>
  <c r="I123" i="21"/>
  <c r="J123" i="21"/>
  <c r="K123" i="21"/>
  <c r="H124" i="21"/>
  <c r="I124" i="21"/>
  <c r="J124" i="21"/>
  <c r="K124" i="21"/>
  <c r="H125" i="21"/>
  <c r="I125" i="21"/>
  <c r="J125" i="21"/>
  <c r="K125" i="21"/>
  <c r="H126" i="21"/>
  <c r="I126" i="21"/>
  <c r="J126" i="21"/>
  <c r="K126" i="21"/>
  <c r="H127" i="21"/>
  <c r="I127" i="21"/>
  <c r="J127" i="21"/>
  <c r="K127" i="21"/>
  <c r="H128" i="21"/>
  <c r="I128" i="21"/>
  <c r="J128" i="21"/>
  <c r="K128" i="21"/>
  <c r="H129" i="21"/>
  <c r="I129" i="21"/>
  <c r="J129" i="21"/>
  <c r="K129" i="21"/>
  <c r="H130" i="21"/>
  <c r="I130" i="21"/>
  <c r="J130" i="21"/>
  <c r="K130" i="21"/>
  <c r="H131" i="21"/>
  <c r="I131" i="21"/>
  <c r="J131" i="21"/>
  <c r="K131" i="21"/>
  <c r="H132" i="21"/>
  <c r="I132" i="21"/>
  <c r="J132" i="21"/>
  <c r="K132" i="21"/>
  <c r="H133" i="21"/>
  <c r="I133" i="21"/>
  <c r="J133" i="21"/>
  <c r="K133" i="21"/>
  <c r="H134" i="21"/>
  <c r="I134" i="21"/>
  <c r="J134" i="21"/>
  <c r="K134" i="21"/>
  <c r="H135" i="21"/>
  <c r="I135" i="21"/>
  <c r="J135" i="21"/>
  <c r="K135" i="21"/>
  <c r="H136" i="21"/>
  <c r="I136" i="21"/>
  <c r="J136" i="21"/>
  <c r="K136" i="21"/>
  <c r="H137" i="21"/>
  <c r="I137" i="21"/>
  <c r="J137" i="21"/>
  <c r="K137" i="21"/>
  <c r="H138" i="21"/>
  <c r="I138" i="21"/>
  <c r="J138" i="21"/>
  <c r="K138" i="21"/>
  <c r="H139" i="21"/>
  <c r="I139" i="21"/>
  <c r="J139" i="21"/>
  <c r="K139" i="21"/>
  <c r="H140" i="21"/>
  <c r="I140" i="21"/>
  <c r="J140" i="21"/>
  <c r="K140" i="21"/>
  <c r="H141" i="21"/>
  <c r="I141" i="21"/>
  <c r="J141" i="21"/>
  <c r="K141" i="21"/>
  <c r="H142" i="21"/>
  <c r="I142" i="21"/>
  <c r="J142" i="21"/>
  <c r="K142" i="21"/>
  <c r="H143" i="21"/>
  <c r="I143" i="21"/>
  <c r="J143" i="21"/>
  <c r="K143" i="21"/>
  <c r="H144" i="21"/>
  <c r="I144" i="21"/>
  <c r="J144" i="21"/>
  <c r="K144" i="21"/>
  <c r="H145" i="21"/>
  <c r="I145" i="21"/>
  <c r="J145" i="21"/>
  <c r="K145" i="21"/>
  <c r="H146" i="21"/>
  <c r="I146" i="21"/>
  <c r="J146" i="21"/>
  <c r="K146" i="21"/>
  <c r="H147" i="21"/>
  <c r="I147" i="21"/>
  <c r="J147" i="21"/>
  <c r="K147" i="21"/>
  <c r="H148" i="21"/>
  <c r="I148" i="21"/>
  <c r="J148" i="21"/>
  <c r="K148" i="21"/>
  <c r="H149" i="21"/>
  <c r="I149" i="21"/>
  <c r="J149" i="21"/>
  <c r="K149" i="21"/>
  <c r="H150" i="21"/>
  <c r="I150" i="21"/>
  <c r="J150" i="21"/>
  <c r="K150" i="21"/>
  <c r="H151" i="21"/>
  <c r="I151" i="21"/>
  <c r="J151" i="21"/>
  <c r="K151" i="21"/>
  <c r="H152" i="21"/>
  <c r="I152" i="21"/>
  <c r="J152" i="21"/>
  <c r="K152" i="21"/>
  <c r="H153" i="21"/>
  <c r="I153" i="21"/>
  <c r="J153" i="21"/>
  <c r="K153" i="21"/>
  <c r="H154" i="21"/>
  <c r="I154" i="21"/>
  <c r="J154" i="21"/>
  <c r="K154" i="21"/>
  <c r="H155" i="21"/>
  <c r="I155" i="21"/>
  <c r="J155" i="21"/>
  <c r="K155" i="21"/>
  <c r="H156" i="21"/>
  <c r="I156" i="21"/>
  <c r="J156" i="21"/>
  <c r="K156" i="21"/>
  <c r="H157" i="21"/>
  <c r="I157" i="21"/>
  <c r="J157" i="21"/>
  <c r="K157" i="21"/>
  <c r="H158" i="21"/>
  <c r="I158" i="21"/>
  <c r="J158" i="21"/>
  <c r="K158" i="21"/>
  <c r="H159" i="21"/>
  <c r="I159" i="21"/>
  <c r="J159" i="21"/>
  <c r="K159" i="21"/>
  <c r="H160" i="21"/>
  <c r="I160" i="21"/>
  <c r="J160" i="21"/>
  <c r="K160" i="21"/>
  <c r="H161" i="21"/>
  <c r="I161" i="21"/>
  <c r="J161" i="21"/>
  <c r="K161" i="21"/>
  <c r="H162" i="21"/>
  <c r="I162" i="21"/>
  <c r="J162" i="21"/>
  <c r="K162" i="21"/>
  <c r="H163" i="21"/>
  <c r="I163" i="21"/>
  <c r="J163" i="21"/>
  <c r="K163" i="21"/>
  <c r="H164" i="21"/>
  <c r="I164" i="21"/>
  <c r="J164" i="21"/>
  <c r="K164" i="21"/>
  <c r="H165" i="21"/>
  <c r="I165" i="21"/>
  <c r="J165" i="21"/>
  <c r="K165" i="21"/>
  <c r="H166" i="21"/>
  <c r="I166" i="21"/>
  <c r="J166" i="21"/>
  <c r="K166" i="21"/>
  <c r="H167" i="21"/>
  <c r="I167" i="21"/>
  <c r="J167" i="21"/>
  <c r="K167" i="21"/>
  <c r="H168" i="21"/>
  <c r="I168" i="21"/>
  <c r="J168" i="21"/>
  <c r="K168" i="21"/>
  <c r="H169" i="21"/>
  <c r="I169" i="21"/>
  <c r="J169" i="21"/>
  <c r="K169" i="21"/>
  <c r="H170" i="21"/>
  <c r="I170" i="21"/>
  <c r="J170" i="21"/>
  <c r="K170" i="21"/>
  <c r="H171" i="21"/>
  <c r="I171" i="21"/>
  <c r="J171" i="21"/>
  <c r="K171" i="21"/>
  <c r="H172" i="21"/>
  <c r="I172" i="21"/>
  <c r="J172" i="21"/>
  <c r="K172" i="21"/>
  <c r="H173" i="21"/>
  <c r="I173" i="21"/>
  <c r="J173" i="21"/>
  <c r="K173" i="21"/>
  <c r="H174" i="21"/>
  <c r="I174" i="21"/>
  <c r="J174" i="21"/>
  <c r="K174" i="21"/>
  <c r="H175" i="21"/>
  <c r="I175" i="21"/>
  <c r="J175" i="21"/>
  <c r="K175" i="21"/>
  <c r="H176" i="21"/>
  <c r="I176" i="21"/>
  <c r="J176" i="21"/>
  <c r="K176" i="21"/>
  <c r="H177" i="21"/>
  <c r="I177" i="21"/>
  <c r="J177" i="21"/>
  <c r="K177" i="21"/>
  <c r="H178" i="21"/>
  <c r="I178" i="21"/>
  <c r="J178" i="21"/>
  <c r="K178" i="21"/>
  <c r="H179" i="21"/>
  <c r="I179" i="21"/>
  <c r="J179" i="21"/>
  <c r="K179" i="21"/>
  <c r="H180" i="21"/>
  <c r="I180" i="21"/>
  <c r="J180" i="21"/>
  <c r="K180" i="21"/>
  <c r="H181" i="21"/>
  <c r="I181" i="21"/>
  <c r="J181" i="21"/>
  <c r="K181" i="21"/>
  <c r="H182" i="21"/>
  <c r="I182" i="21"/>
  <c r="J182" i="21"/>
  <c r="K182" i="21"/>
  <c r="H183" i="21"/>
  <c r="I183" i="21"/>
  <c r="J183" i="21"/>
  <c r="K183" i="21"/>
  <c r="H184" i="21"/>
  <c r="I184" i="21"/>
  <c r="J184" i="21"/>
  <c r="K184" i="21"/>
  <c r="H185" i="21"/>
  <c r="I185" i="21"/>
  <c r="J185" i="21"/>
  <c r="K185" i="21"/>
  <c r="H186" i="21"/>
  <c r="I186" i="21"/>
  <c r="J186" i="21"/>
  <c r="K186" i="21"/>
  <c r="H187" i="21"/>
  <c r="I187" i="21"/>
  <c r="J187" i="21"/>
  <c r="K187" i="21"/>
  <c r="H188" i="21"/>
  <c r="I188" i="21"/>
  <c r="J188" i="21"/>
  <c r="K188" i="21"/>
  <c r="H189" i="21"/>
  <c r="I189" i="21"/>
  <c r="J189" i="21"/>
  <c r="K189" i="21"/>
  <c r="H190" i="21"/>
  <c r="I190" i="21"/>
  <c r="J190" i="21"/>
  <c r="K190" i="21"/>
  <c r="H191" i="21"/>
  <c r="I191" i="21"/>
  <c r="J191" i="21"/>
  <c r="K191" i="21"/>
  <c r="H192" i="21"/>
  <c r="I192" i="21"/>
  <c r="J192" i="21"/>
  <c r="K192" i="21"/>
  <c r="H193" i="21"/>
  <c r="I193" i="21"/>
  <c r="J193" i="21"/>
  <c r="K193" i="21"/>
  <c r="H194" i="21"/>
  <c r="I194" i="21"/>
  <c r="J194" i="21"/>
  <c r="K194" i="21"/>
  <c r="H195" i="21"/>
  <c r="I195" i="21"/>
  <c r="J195" i="21"/>
  <c r="K195" i="21"/>
  <c r="H196" i="21"/>
  <c r="I196" i="21"/>
  <c r="J196" i="21"/>
  <c r="K196" i="21"/>
  <c r="H197" i="21"/>
  <c r="I197" i="21"/>
  <c r="J197" i="21"/>
  <c r="K197" i="21"/>
  <c r="H198" i="21"/>
  <c r="I198" i="21"/>
  <c r="J198" i="21"/>
  <c r="K198" i="21"/>
  <c r="H199" i="21"/>
  <c r="I199" i="21"/>
  <c r="J199" i="21"/>
  <c r="K199" i="21"/>
  <c r="H200" i="21"/>
  <c r="I200" i="21"/>
  <c r="J200" i="21"/>
  <c r="K200" i="21"/>
  <c r="H201" i="21"/>
  <c r="I201" i="21"/>
  <c r="J201" i="21"/>
  <c r="K201" i="21"/>
  <c r="H202" i="21"/>
  <c r="I202" i="21"/>
  <c r="J202" i="21"/>
  <c r="K202" i="21"/>
  <c r="H203" i="21"/>
  <c r="I203" i="21"/>
  <c r="J203" i="21"/>
  <c r="K203" i="21"/>
  <c r="H204" i="21"/>
  <c r="I204" i="21"/>
  <c r="J204" i="21"/>
  <c r="K204" i="21"/>
  <c r="H205" i="21"/>
  <c r="I205" i="21"/>
  <c r="J205" i="21"/>
  <c r="K205" i="21"/>
  <c r="H206" i="21"/>
  <c r="I206" i="21"/>
  <c r="J206" i="21"/>
  <c r="K206" i="21"/>
  <c r="H207" i="21"/>
  <c r="I207" i="21"/>
  <c r="J207" i="21"/>
  <c r="K207" i="21"/>
  <c r="H208" i="21"/>
  <c r="I208" i="21"/>
  <c r="J208" i="21"/>
  <c r="K208" i="21"/>
  <c r="H209" i="21"/>
  <c r="I209" i="21"/>
  <c r="J209" i="21"/>
  <c r="K209" i="21"/>
  <c r="H210" i="21"/>
  <c r="I210" i="21"/>
  <c r="J210" i="21"/>
  <c r="K210" i="21"/>
  <c r="H211" i="21"/>
  <c r="I211" i="21"/>
  <c r="J211" i="21"/>
  <c r="K211" i="21"/>
  <c r="H212" i="21"/>
  <c r="I212" i="21"/>
  <c r="J212" i="21"/>
  <c r="K212" i="21"/>
  <c r="H213" i="21"/>
  <c r="I213" i="21"/>
  <c r="J213" i="21"/>
  <c r="K213" i="21"/>
  <c r="H214" i="21"/>
  <c r="I214" i="21"/>
  <c r="J214" i="21"/>
  <c r="K214" i="21"/>
  <c r="H215" i="21"/>
  <c r="I215" i="21"/>
  <c r="J215" i="21"/>
  <c r="K215" i="21"/>
  <c r="H216" i="21"/>
  <c r="I216" i="21"/>
  <c r="J216" i="21"/>
  <c r="K216" i="21"/>
  <c r="H217" i="21"/>
  <c r="I217" i="21"/>
  <c r="J217" i="21"/>
  <c r="K217" i="21"/>
  <c r="H218" i="21"/>
  <c r="I218" i="21"/>
  <c r="J218" i="21"/>
  <c r="K218" i="21"/>
  <c r="H219" i="21"/>
  <c r="I219" i="21"/>
  <c r="J219" i="21"/>
  <c r="K219" i="21"/>
  <c r="H220" i="21"/>
  <c r="I220" i="21"/>
  <c r="J220" i="21"/>
  <c r="K220" i="21"/>
  <c r="H221" i="21"/>
  <c r="I221" i="21"/>
  <c r="J221" i="21"/>
  <c r="K221" i="21"/>
  <c r="H222" i="21"/>
  <c r="I222" i="21"/>
  <c r="J222" i="21"/>
  <c r="K222" i="21"/>
  <c r="H223" i="21"/>
  <c r="I223" i="21"/>
  <c r="J223" i="21"/>
  <c r="K223" i="21"/>
  <c r="H224" i="21"/>
  <c r="I224" i="21"/>
  <c r="J224" i="21"/>
  <c r="K224" i="21"/>
  <c r="H225" i="21"/>
  <c r="I225" i="21"/>
  <c r="J225" i="21"/>
  <c r="K225" i="21"/>
  <c r="H226" i="21"/>
  <c r="I226" i="21"/>
  <c r="J226" i="21"/>
  <c r="K226" i="21"/>
  <c r="H227" i="21"/>
  <c r="I227" i="21"/>
  <c r="J227" i="21"/>
  <c r="K227" i="21"/>
  <c r="H228" i="21"/>
  <c r="I228" i="21"/>
  <c r="J228" i="21"/>
  <c r="K228" i="21"/>
  <c r="H229" i="21"/>
  <c r="I229" i="21"/>
  <c r="J229" i="21"/>
  <c r="K229" i="21"/>
  <c r="H230" i="21"/>
  <c r="I230" i="21"/>
  <c r="J230" i="21"/>
  <c r="K230" i="21"/>
  <c r="H231" i="21"/>
  <c r="I231" i="21"/>
  <c r="J231" i="21"/>
  <c r="K231" i="21"/>
  <c r="H232" i="21"/>
  <c r="I232" i="21"/>
  <c r="J232" i="21"/>
  <c r="K232" i="21"/>
  <c r="H233" i="21"/>
  <c r="I233" i="21"/>
  <c r="J233" i="21"/>
  <c r="K233" i="21"/>
  <c r="H234" i="21"/>
  <c r="I234" i="21"/>
  <c r="J234" i="21"/>
  <c r="K234" i="21"/>
  <c r="H235" i="21"/>
  <c r="I235" i="21"/>
  <c r="J235" i="21"/>
  <c r="K235" i="21"/>
  <c r="H236" i="21"/>
  <c r="I236" i="21"/>
  <c r="J236" i="21"/>
  <c r="K236" i="21"/>
  <c r="H237" i="21"/>
  <c r="I237" i="21"/>
  <c r="J237" i="21"/>
  <c r="K237" i="21"/>
  <c r="H238" i="21"/>
  <c r="I238" i="21"/>
  <c r="J238" i="21"/>
  <c r="K238" i="21"/>
  <c r="H239" i="21"/>
  <c r="I239" i="21"/>
  <c r="J239" i="21"/>
  <c r="K239" i="21"/>
  <c r="H240" i="21"/>
  <c r="I240" i="21"/>
  <c r="J240" i="21"/>
  <c r="K240" i="21"/>
  <c r="H241" i="21"/>
  <c r="I241" i="21"/>
  <c r="J241" i="21"/>
  <c r="K241" i="21"/>
  <c r="I8" i="21"/>
  <c r="J8" i="21"/>
  <c r="K8" i="21"/>
  <c r="H8" i="21"/>
  <c r="G9" i="23" l="1"/>
  <c r="H9" i="23"/>
  <c r="I9" i="23"/>
  <c r="G10" i="23"/>
  <c r="H10" i="23"/>
  <c r="I10" i="23"/>
  <c r="G11" i="23"/>
  <c r="H11" i="23"/>
  <c r="I11" i="23"/>
  <c r="G12" i="23"/>
  <c r="H12" i="23"/>
  <c r="I12" i="23"/>
  <c r="G13" i="23"/>
  <c r="H13" i="23"/>
  <c r="I13" i="23"/>
  <c r="G14" i="23"/>
  <c r="H14" i="23"/>
  <c r="I14" i="23"/>
  <c r="G15" i="23"/>
  <c r="H15" i="23"/>
  <c r="I15" i="23"/>
  <c r="G16" i="23"/>
  <c r="H16" i="23"/>
  <c r="I16" i="23"/>
  <c r="G17" i="23"/>
  <c r="H17" i="23"/>
  <c r="I17" i="23"/>
  <c r="G18" i="23"/>
  <c r="H18" i="23"/>
  <c r="I18" i="23"/>
  <c r="G19" i="23"/>
  <c r="H19" i="23"/>
  <c r="I19" i="23"/>
  <c r="G20" i="23"/>
  <c r="H20" i="23"/>
  <c r="I20" i="23"/>
  <c r="G21" i="23"/>
  <c r="H21" i="23"/>
  <c r="I21" i="23"/>
  <c r="G22" i="23"/>
  <c r="H22" i="23"/>
  <c r="I22" i="23"/>
  <c r="G23" i="23"/>
  <c r="H23" i="23"/>
  <c r="I23" i="23"/>
  <c r="G24" i="23"/>
  <c r="H24" i="23"/>
  <c r="I24" i="23"/>
  <c r="G25" i="23"/>
  <c r="H25" i="23"/>
  <c r="I25" i="23"/>
  <c r="G26" i="23"/>
  <c r="H26" i="23"/>
  <c r="I26" i="23"/>
  <c r="G27" i="23"/>
  <c r="H27" i="23"/>
  <c r="I27" i="23"/>
  <c r="G28" i="23"/>
  <c r="H28" i="23"/>
  <c r="I28" i="23"/>
  <c r="G29" i="23"/>
  <c r="H29" i="23"/>
  <c r="I29" i="23"/>
  <c r="G30" i="23"/>
  <c r="H30" i="23"/>
  <c r="I30" i="23"/>
  <c r="G31" i="23"/>
  <c r="H31" i="23"/>
  <c r="I31" i="23"/>
  <c r="G32" i="23"/>
  <c r="H32" i="23"/>
  <c r="I32" i="23"/>
  <c r="G33" i="23"/>
  <c r="H33" i="23"/>
  <c r="I33" i="23"/>
  <c r="G34" i="23"/>
  <c r="H34" i="23"/>
  <c r="I34" i="23"/>
  <c r="G35" i="23"/>
  <c r="H35" i="23"/>
  <c r="I35" i="23"/>
  <c r="G36" i="23"/>
  <c r="H36" i="23"/>
  <c r="I36" i="23"/>
  <c r="G37" i="23"/>
  <c r="H37" i="23"/>
  <c r="I37" i="23"/>
  <c r="G38" i="23"/>
  <c r="H38" i="23"/>
  <c r="I38" i="23"/>
  <c r="G39" i="23"/>
  <c r="H39" i="23"/>
  <c r="I39" i="23"/>
  <c r="G40" i="23"/>
  <c r="H40" i="23"/>
  <c r="I40" i="23"/>
  <c r="G41" i="23"/>
  <c r="H41" i="23"/>
  <c r="I41" i="23"/>
  <c r="G42" i="23"/>
  <c r="H42" i="23"/>
  <c r="I42" i="23"/>
  <c r="G43" i="23"/>
  <c r="H43" i="23"/>
  <c r="I43" i="23"/>
  <c r="G44" i="23"/>
  <c r="H44" i="23"/>
  <c r="I44" i="23"/>
  <c r="G45" i="23"/>
  <c r="H45" i="23"/>
  <c r="I45" i="23"/>
  <c r="G46" i="23"/>
  <c r="H46" i="23"/>
  <c r="I46" i="23"/>
  <c r="G47" i="23"/>
  <c r="H47" i="23"/>
  <c r="I47" i="23"/>
  <c r="G48" i="23"/>
  <c r="H48" i="23"/>
  <c r="I48" i="23"/>
  <c r="G49" i="23"/>
  <c r="H49" i="23"/>
  <c r="I49" i="23"/>
  <c r="G50" i="23"/>
  <c r="H50" i="23"/>
  <c r="I50" i="23"/>
  <c r="G51" i="23"/>
  <c r="H51" i="23"/>
  <c r="I51" i="23"/>
  <c r="G52" i="23"/>
  <c r="H52" i="23"/>
  <c r="I52" i="23"/>
  <c r="G53" i="23"/>
  <c r="H53" i="23"/>
  <c r="I53" i="23"/>
  <c r="G54" i="23"/>
  <c r="H54" i="23"/>
  <c r="I54" i="23"/>
  <c r="G55" i="23"/>
  <c r="H55" i="23"/>
  <c r="I55" i="23"/>
  <c r="G56" i="23"/>
  <c r="H56" i="23"/>
  <c r="I56" i="23"/>
  <c r="G57" i="23"/>
  <c r="H57" i="23"/>
  <c r="I57" i="23"/>
  <c r="G58" i="23"/>
  <c r="H58" i="23"/>
  <c r="I58" i="23"/>
  <c r="G59" i="23"/>
  <c r="H59" i="23"/>
  <c r="I59" i="23"/>
  <c r="G60" i="23"/>
  <c r="H60" i="23"/>
  <c r="I60" i="23"/>
  <c r="G61" i="23"/>
  <c r="H61" i="23"/>
  <c r="I61" i="23"/>
  <c r="G62" i="23"/>
  <c r="H62" i="23"/>
  <c r="I62" i="23"/>
  <c r="G63" i="23"/>
  <c r="H63" i="23"/>
  <c r="I63" i="23"/>
  <c r="G64" i="23"/>
  <c r="H64" i="23"/>
  <c r="I64" i="23"/>
  <c r="G65" i="23"/>
  <c r="H65" i="23"/>
  <c r="I65" i="23"/>
  <c r="G66" i="23"/>
  <c r="H66" i="23"/>
  <c r="I66" i="23"/>
  <c r="G67" i="23"/>
  <c r="H67" i="23"/>
  <c r="I67" i="23"/>
  <c r="G68" i="23"/>
  <c r="H68" i="23"/>
  <c r="I68" i="23"/>
  <c r="G69" i="23"/>
  <c r="H69" i="23"/>
  <c r="I69" i="23"/>
  <c r="G70" i="23"/>
  <c r="H70" i="23"/>
  <c r="I70" i="23"/>
  <c r="G71" i="23"/>
  <c r="H71" i="23"/>
  <c r="I71" i="23"/>
  <c r="G72" i="23"/>
  <c r="H72" i="23"/>
  <c r="I72" i="23"/>
  <c r="G73" i="23"/>
  <c r="H73" i="23"/>
  <c r="I73" i="23"/>
  <c r="G74" i="23"/>
  <c r="H74" i="23"/>
  <c r="I74" i="23"/>
  <c r="G75" i="23"/>
  <c r="H75" i="23"/>
  <c r="I75" i="23"/>
  <c r="G76" i="23"/>
  <c r="H76" i="23"/>
  <c r="I76" i="23"/>
  <c r="G77" i="23"/>
  <c r="H77" i="23"/>
  <c r="I77" i="23"/>
  <c r="G78" i="23"/>
  <c r="H78" i="23"/>
  <c r="I78" i="23"/>
  <c r="G79" i="23"/>
  <c r="H79" i="23"/>
  <c r="I79" i="23"/>
  <c r="G80" i="23"/>
  <c r="H80" i="23"/>
  <c r="I80" i="23"/>
  <c r="G81" i="23"/>
  <c r="H81" i="23"/>
  <c r="I81" i="23"/>
  <c r="G82" i="23"/>
  <c r="H82" i="23"/>
  <c r="I82" i="23"/>
  <c r="G83" i="23"/>
  <c r="H83" i="23"/>
  <c r="I83" i="23"/>
  <c r="G84" i="23"/>
  <c r="H84" i="23"/>
  <c r="I84" i="23"/>
  <c r="G85" i="23"/>
  <c r="H85" i="23"/>
  <c r="I85" i="23"/>
  <c r="G86" i="23"/>
  <c r="H86" i="23"/>
  <c r="I86" i="23"/>
  <c r="G87" i="23"/>
  <c r="H87" i="23"/>
  <c r="I87" i="23"/>
  <c r="G88" i="23"/>
  <c r="H88" i="23"/>
  <c r="I88" i="23"/>
  <c r="G89" i="23"/>
  <c r="H89" i="23"/>
  <c r="I89" i="23"/>
  <c r="G90" i="23"/>
  <c r="H90" i="23"/>
  <c r="I90" i="23"/>
  <c r="G91" i="23"/>
  <c r="H91" i="23"/>
  <c r="I91" i="23"/>
  <c r="G92" i="23"/>
  <c r="H92" i="23"/>
  <c r="I92" i="23"/>
  <c r="G93" i="23"/>
  <c r="H93" i="23"/>
  <c r="I93" i="23"/>
  <c r="G94" i="23"/>
  <c r="H94" i="23"/>
  <c r="I94" i="23"/>
  <c r="G95" i="23"/>
  <c r="H95" i="23"/>
  <c r="I95" i="23"/>
  <c r="G96" i="23"/>
  <c r="H96" i="23"/>
  <c r="I96" i="23"/>
  <c r="G97" i="23"/>
  <c r="H97" i="23"/>
  <c r="I97" i="23"/>
  <c r="G98" i="23"/>
  <c r="H98" i="23"/>
  <c r="I98" i="23"/>
  <c r="G99" i="23"/>
  <c r="H99" i="23"/>
  <c r="I99" i="23"/>
  <c r="G100" i="23"/>
  <c r="H100" i="23"/>
  <c r="I100" i="23"/>
  <c r="G101" i="23"/>
  <c r="H101" i="23"/>
  <c r="I101" i="23"/>
  <c r="G102" i="23"/>
  <c r="H102" i="23"/>
  <c r="I102" i="23"/>
  <c r="G103" i="23"/>
  <c r="H103" i="23"/>
  <c r="I103" i="23"/>
  <c r="G104" i="23"/>
  <c r="H104" i="23"/>
  <c r="I104" i="23"/>
  <c r="G105" i="23"/>
  <c r="H105" i="23"/>
  <c r="I105" i="23"/>
  <c r="G106" i="23"/>
  <c r="H106" i="23"/>
  <c r="I106" i="23"/>
  <c r="G107" i="23"/>
  <c r="H107" i="23"/>
  <c r="I107" i="23"/>
  <c r="G108" i="23"/>
  <c r="H108" i="23"/>
  <c r="I108" i="23"/>
  <c r="G109" i="23"/>
  <c r="H109" i="23"/>
  <c r="I109" i="23"/>
  <c r="G110" i="23"/>
  <c r="H110" i="23"/>
  <c r="I110" i="23"/>
  <c r="G111" i="23"/>
  <c r="H111" i="23"/>
  <c r="I111" i="23"/>
  <c r="G112" i="23"/>
  <c r="H112" i="23"/>
  <c r="I112" i="23"/>
  <c r="G113" i="23"/>
  <c r="H113" i="23"/>
  <c r="I113" i="23"/>
  <c r="G114" i="23"/>
  <c r="H114" i="23"/>
  <c r="I114" i="23"/>
  <c r="G115" i="23"/>
  <c r="H115" i="23"/>
  <c r="I115" i="23"/>
  <c r="G116" i="23"/>
  <c r="H116" i="23"/>
  <c r="I116" i="23"/>
  <c r="G117" i="23"/>
  <c r="H117" i="23"/>
  <c r="I117" i="23"/>
  <c r="G118" i="23"/>
  <c r="H118" i="23"/>
  <c r="I118" i="23"/>
  <c r="G119" i="23"/>
  <c r="H119" i="23"/>
  <c r="I119" i="23"/>
  <c r="G120" i="23"/>
  <c r="H120" i="23"/>
  <c r="I120" i="23"/>
  <c r="G121" i="23"/>
  <c r="H121" i="23"/>
  <c r="I121" i="23"/>
  <c r="G122" i="23"/>
  <c r="H122" i="23"/>
  <c r="I122" i="23"/>
  <c r="G123" i="23"/>
  <c r="H123" i="23"/>
  <c r="I123" i="23"/>
  <c r="G124" i="23"/>
  <c r="H124" i="23"/>
  <c r="I124" i="23"/>
  <c r="G125" i="23"/>
  <c r="H125" i="23"/>
  <c r="I125" i="23"/>
  <c r="G126" i="23"/>
  <c r="H126" i="23"/>
  <c r="I126" i="23"/>
  <c r="G127" i="23"/>
  <c r="H127" i="23"/>
  <c r="I127" i="23"/>
  <c r="G128" i="23"/>
  <c r="H128" i="23"/>
  <c r="I128" i="23"/>
  <c r="G129" i="23"/>
  <c r="H129" i="23"/>
  <c r="I129" i="23"/>
  <c r="G130" i="23"/>
  <c r="H130" i="23"/>
  <c r="I130" i="23"/>
  <c r="G131" i="23"/>
  <c r="H131" i="23"/>
  <c r="I131" i="23"/>
  <c r="G132" i="23"/>
  <c r="H132" i="23"/>
  <c r="I132" i="23"/>
  <c r="G133" i="23"/>
  <c r="H133" i="23"/>
  <c r="I133" i="23"/>
  <c r="G134" i="23"/>
  <c r="H134" i="23"/>
  <c r="I134" i="23"/>
  <c r="G135" i="23"/>
  <c r="H135" i="23"/>
  <c r="I135" i="23"/>
  <c r="G136" i="23"/>
  <c r="H136" i="23"/>
  <c r="I136" i="23"/>
  <c r="G137" i="23"/>
  <c r="H137" i="23"/>
  <c r="I137" i="23"/>
  <c r="G138" i="23"/>
  <c r="H138" i="23"/>
  <c r="I138" i="23"/>
  <c r="G139" i="23"/>
  <c r="H139" i="23"/>
  <c r="I139" i="23"/>
  <c r="G140" i="23"/>
  <c r="H140" i="23"/>
  <c r="I140" i="23"/>
  <c r="G141" i="23"/>
  <c r="H141" i="23"/>
  <c r="I141" i="23"/>
  <c r="G142" i="23"/>
  <c r="H142" i="23"/>
  <c r="I142" i="23"/>
  <c r="G143" i="23"/>
  <c r="H143" i="23"/>
  <c r="I143" i="23"/>
  <c r="G144" i="23"/>
  <c r="H144" i="23"/>
  <c r="I144" i="23"/>
  <c r="G145" i="23"/>
  <c r="H145" i="23"/>
  <c r="I145" i="23"/>
  <c r="G146" i="23"/>
  <c r="H146" i="23"/>
  <c r="I146" i="23"/>
  <c r="G147" i="23"/>
  <c r="H147" i="23"/>
  <c r="I147" i="23"/>
  <c r="G148" i="23"/>
  <c r="H148" i="23"/>
  <c r="I148" i="23"/>
  <c r="G149" i="23"/>
  <c r="H149" i="23"/>
  <c r="I149" i="23"/>
  <c r="G150" i="23"/>
  <c r="H150" i="23"/>
  <c r="I150" i="23"/>
  <c r="G151" i="23"/>
  <c r="H151" i="23"/>
  <c r="I151" i="23"/>
  <c r="G152" i="23"/>
  <c r="H152" i="23"/>
  <c r="I152" i="23"/>
  <c r="G153" i="23"/>
  <c r="H153" i="23"/>
  <c r="I153" i="23"/>
  <c r="G154" i="23"/>
  <c r="H154" i="23"/>
  <c r="I154" i="23"/>
  <c r="G155" i="23"/>
  <c r="H155" i="23"/>
  <c r="I155" i="23"/>
  <c r="G156" i="23"/>
  <c r="H156" i="23"/>
  <c r="I156" i="23"/>
  <c r="G157" i="23"/>
  <c r="H157" i="23"/>
  <c r="I157" i="23"/>
  <c r="G158" i="23"/>
  <c r="H158" i="23"/>
  <c r="I158" i="23"/>
  <c r="G159" i="23"/>
  <c r="H159" i="23"/>
  <c r="I159" i="23"/>
  <c r="G160" i="23"/>
  <c r="H160" i="23"/>
  <c r="I160" i="23"/>
  <c r="G161" i="23"/>
  <c r="H161" i="23"/>
  <c r="I161" i="23"/>
  <c r="G162" i="23"/>
  <c r="H162" i="23"/>
  <c r="I162" i="23"/>
  <c r="G163" i="23"/>
  <c r="H163" i="23"/>
  <c r="I163" i="23"/>
  <c r="G164" i="23"/>
  <c r="H164" i="23"/>
  <c r="I164" i="23"/>
  <c r="G165" i="23"/>
  <c r="H165" i="23"/>
  <c r="I165" i="23"/>
  <c r="G166" i="23"/>
  <c r="H166" i="23"/>
  <c r="I166" i="23"/>
  <c r="G167" i="23"/>
  <c r="H167" i="23"/>
  <c r="I167" i="23"/>
  <c r="G168" i="23"/>
  <c r="H168" i="23"/>
  <c r="I168" i="23"/>
  <c r="G169" i="23"/>
  <c r="H169" i="23"/>
  <c r="I169" i="23"/>
  <c r="G170" i="23"/>
  <c r="H170" i="23"/>
  <c r="I170" i="23"/>
  <c r="G171" i="23"/>
  <c r="H171" i="23"/>
  <c r="I171" i="23"/>
  <c r="G172" i="23"/>
  <c r="H172" i="23"/>
  <c r="I172" i="23"/>
  <c r="G173" i="23"/>
  <c r="H173" i="23"/>
  <c r="I173" i="23"/>
  <c r="G174" i="23"/>
  <c r="H174" i="23"/>
  <c r="I174" i="23"/>
  <c r="G175" i="23"/>
  <c r="H175" i="23"/>
  <c r="I175" i="23"/>
  <c r="G176" i="23"/>
  <c r="H176" i="23"/>
  <c r="I176" i="23"/>
  <c r="G177" i="23"/>
  <c r="H177" i="23"/>
  <c r="I177" i="23"/>
  <c r="G178" i="23"/>
  <c r="H178" i="23"/>
  <c r="I178" i="23"/>
  <c r="G179" i="23"/>
  <c r="H179" i="23"/>
  <c r="I179" i="23"/>
  <c r="G180" i="23"/>
  <c r="H180" i="23"/>
  <c r="I180" i="23"/>
  <c r="G181" i="23"/>
  <c r="H181" i="23"/>
  <c r="I181" i="23"/>
  <c r="G182" i="23"/>
  <c r="H182" i="23"/>
  <c r="I182" i="23"/>
  <c r="G183" i="23"/>
  <c r="H183" i="23"/>
  <c r="I183" i="23"/>
  <c r="G184" i="23"/>
  <c r="H184" i="23"/>
  <c r="I184" i="23"/>
  <c r="G185" i="23"/>
  <c r="H185" i="23"/>
  <c r="I185" i="23"/>
  <c r="G186" i="23"/>
  <c r="H186" i="23"/>
  <c r="I186" i="23"/>
  <c r="G187" i="23"/>
  <c r="H187" i="23"/>
  <c r="I187" i="23"/>
  <c r="G188" i="23"/>
  <c r="H188" i="23"/>
  <c r="I188" i="23"/>
  <c r="G189" i="23"/>
  <c r="H189" i="23"/>
  <c r="I189" i="23"/>
  <c r="G190" i="23"/>
  <c r="H190" i="23"/>
  <c r="I190" i="23"/>
  <c r="G191" i="23"/>
  <c r="H191" i="23"/>
  <c r="I191" i="23"/>
  <c r="G192" i="23"/>
  <c r="H192" i="23"/>
  <c r="I192" i="23"/>
  <c r="G193" i="23"/>
  <c r="H193" i="23"/>
  <c r="I193" i="23"/>
  <c r="G194" i="23"/>
  <c r="H194" i="23"/>
  <c r="I194" i="23"/>
  <c r="G195" i="23"/>
  <c r="H195" i="23"/>
  <c r="I195" i="23"/>
  <c r="G196" i="23"/>
  <c r="H196" i="23"/>
  <c r="I196" i="23"/>
  <c r="G197" i="23"/>
  <c r="H197" i="23"/>
  <c r="I197" i="23"/>
  <c r="G198" i="23"/>
  <c r="H198" i="23"/>
  <c r="I198" i="23"/>
  <c r="G199" i="23"/>
  <c r="H199" i="23"/>
  <c r="I199" i="23"/>
  <c r="G200" i="23"/>
  <c r="H200" i="23"/>
  <c r="I200" i="23"/>
  <c r="G201" i="23"/>
  <c r="H201" i="23"/>
  <c r="I201" i="23"/>
  <c r="G202" i="23"/>
  <c r="H202" i="23"/>
  <c r="I202" i="23"/>
  <c r="G203" i="23"/>
  <c r="H203" i="23"/>
  <c r="I203" i="23"/>
  <c r="G204" i="23"/>
  <c r="H204" i="23"/>
  <c r="I204" i="23"/>
  <c r="G205" i="23"/>
  <c r="H205" i="23"/>
  <c r="I205" i="23"/>
  <c r="G206" i="23"/>
  <c r="H206" i="23"/>
  <c r="I206" i="23"/>
  <c r="G207" i="23"/>
  <c r="H207" i="23"/>
  <c r="I207" i="23"/>
  <c r="G208" i="23"/>
  <c r="H208" i="23"/>
  <c r="I208" i="23"/>
  <c r="G209" i="23"/>
  <c r="H209" i="23"/>
  <c r="I209" i="23"/>
  <c r="G210" i="23"/>
  <c r="H210" i="23"/>
  <c r="I210" i="23"/>
  <c r="G211" i="23"/>
  <c r="H211" i="23"/>
  <c r="I211" i="23"/>
  <c r="G212" i="23"/>
  <c r="H212" i="23"/>
  <c r="I212" i="23"/>
  <c r="G213" i="23"/>
  <c r="H213" i="23"/>
  <c r="I213" i="23"/>
  <c r="G214" i="23"/>
  <c r="H214" i="23"/>
  <c r="I214" i="23"/>
  <c r="G215" i="23"/>
  <c r="H215" i="23"/>
  <c r="I215" i="23"/>
  <c r="G216" i="23"/>
  <c r="H216" i="23"/>
  <c r="I216" i="23"/>
  <c r="G217" i="23"/>
  <c r="H217" i="23"/>
  <c r="I217" i="23"/>
  <c r="G218" i="23"/>
  <c r="H218" i="23"/>
  <c r="I218" i="23"/>
  <c r="G219" i="23"/>
  <c r="H219" i="23"/>
  <c r="I219" i="23"/>
  <c r="G220" i="23"/>
  <c r="H220" i="23"/>
  <c r="I220" i="23"/>
  <c r="G221" i="23"/>
  <c r="H221" i="23"/>
  <c r="I221" i="23"/>
  <c r="G222" i="23"/>
  <c r="H222" i="23"/>
  <c r="I222" i="23"/>
  <c r="G223" i="23"/>
  <c r="H223" i="23"/>
  <c r="I223" i="23"/>
  <c r="G224" i="23"/>
  <c r="H224" i="23"/>
  <c r="I224" i="23"/>
  <c r="G225" i="23"/>
  <c r="H225" i="23"/>
  <c r="I225" i="23"/>
  <c r="G226" i="23"/>
  <c r="H226" i="23"/>
  <c r="I226" i="23"/>
  <c r="G227" i="23"/>
  <c r="H227" i="23"/>
  <c r="I227" i="23"/>
  <c r="G228" i="23"/>
  <c r="H228" i="23"/>
  <c r="I228" i="23"/>
  <c r="G229" i="23"/>
  <c r="H229" i="23"/>
  <c r="I229" i="23"/>
  <c r="G230" i="23"/>
  <c r="H230" i="23"/>
  <c r="I230" i="23"/>
  <c r="G231" i="23"/>
  <c r="H231" i="23"/>
  <c r="I231" i="23"/>
  <c r="G232" i="23"/>
  <c r="H232" i="23"/>
  <c r="I232" i="23"/>
  <c r="G233" i="23"/>
  <c r="H233" i="23"/>
  <c r="I233" i="23"/>
  <c r="G234" i="23"/>
  <c r="H234" i="23"/>
  <c r="I234" i="23"/>
  <c r="G235" i="23"/>
  <c r="H235" i="23"/>
  <c r="I235" i="23"/>
  <c r="G236" i="23"/>
  <c r="H236" i="23"/>
  <c r="I236" i="23"/>
  <c r="G237" i="23"/>
  <c r="H237" i="23"/>
  <c r="I237" i="23"/>
  <c r="G238" i="23"/>
  <c r="H238" i="23"/>
  <c r="I238" i="23"/>
  <c r="G239" i="23"/>
  <c r="H239" i="23"/>
  <c r="I239" i="23"/>
  <c r="G240" i="23"/>
  <c r="H240" i="23"/>
  <c r="I240" i="23"/>
  <c r="G241" i="23"/>
  <c r="H241" i="23"/>
  <c r="I241" i="23"/>
  <c r="G242" i="23"/>
  <c r="H242" i="23"/>
  <c r="I242" i="23"/>
  <c r="G243" i="23"/>
  <c r="H243" i="23"/>
  <c r="I243" i="23"/>
  <c r="G244" i="23"/>
  <c r="H244" i="23"/>
  <c r="I244" i="23"/>
  <c r="G245" i="23"/>
  <c r="H245" i="23"/>
  <c r="I245" i="23"/>
  <c r="G246" i="23"/>
  <c r="H246" i="23"/>
  <c r="I246" i="23"/>
  <c r="G247" i="23"/>
  <c r="H247" i="23"/>
  <c r="I247" i="23"/>
  <c r="G248" i="23"/>
  <c r="H248" i="23"/>
  <c r="I248" i="23"/>
  <c r="G249" i="23"/>
  <c r="H249" i="23"/>
  <c r="I249" i="23"/>
  <c r="G250" i="23"/>
  <c r="H250" i="23"/>
  <c r="I250" i="23"/>
  <c r="G251" i="23"/>
  <c r="H251" i="23"/>
  <c r="I251" i="23"/>
  <c r="G252" i="23"/>
  <c r="H252" i="23"/>
  <c r="I252" i="23"/>
  <c r="G253" i="23"/>
  <c r="H253" i="23"/>
  <c r="I253" i="23"/>
  <c r="G254" i="23"/>
  <c r="H254" i="23"/>
  <c r="I254" i="23"/>
  <c r="G255" i="23"/>
  <c r="H255" i="23"/>
  <c r="I255" i="23"/>
  <c r="H8" i="23"/>
  <c r="I8" i="23"/>
  <c r="G8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<sst xmlns="http://schemas.openxmlformats.org/spreadsheetml/2006/main" count="3223" uniqueCount="274">
  <si>
    <t>13.09</t>
  </si>
  <si>
    <t>12.09</t>
  </si>
  <si>
    <t>11.09</t>
  </si>
  <si>
    <t>10.09</t>
  </si>
  <si>
    <t>09.09</t>
  </si>
  <si>
    <t>08.09</t>
  </si>
  <si>
    <t>07.09</t>
  </si>
  <si>
    <t>06.09</t>
  </si>
  <si>
    <t>05.09</t>
  </si>
  <si>
    <t>04.09</t>
  </si>
  <si>
    <t>03.09</t>
  </si>
  <si>
    <t>02.09</t>
  </si>
  <si>
    <t>01.09</t>
  </si>
  <si>
    <t>31.08</t>
  </si>
  <si>
    <t>30.08</t>
  </si>
  <si>
    <t>29.08</t>
  </si>
  <si>
    <t>28.08</t>
  </si>
  <si>
    <t>27.08</t>
  </si>
  <si>
    <t>26.08</t>
  </si>
  <si>
    <t>25.08</t>
  </si>
  <si>
    <t>24.08</t>
  </si>
  <si>
    <t>23.08</t>
  </si>
  <si>
    <t>22.08</t>
  </si>
  <si>
    <t>21.08</t>
  </si>
  <si>
    <t>20.08</t>
  </si>
  <si>
    <t>19.08</t>
  </si>
  <si>
    <t>18.08</t>
  </si>
  <si>
    <t>17.08</t>
  </si>
  <si>
    <t>16.08</t>
  </si>
  <si>
    <t>15.08</t>
  </si>
  <si>
    <t>14.08</t>
  </si>
  <si>
    <t>13.08</t>
  </si>
  <si>
    <t>12.08</t>
  </si>
  <si>
    <t>11.08</t>
  </si>
  <si>
    <t>10.08</t>
  </si>
  <si>
    <t>09.08</t>
  </si>
  <si>
    <t>08.08</t>
  </si>
  <si>
    <t>07.08</t>
  </si>
  <si>
    <t>06.08</t>
  </si>
  <si>
    <t>05.08</t>
  </si>
  <si>
    <t>04.08</t>
  </si>
  <si>
    <t>03.08</t>
  </si>
  <si>
    <t>02.08</t>
  </si>
  <si>
    <t>01.08</t>
  </si>
  <si>
    <t>31.07</t>
  </si>
  <si>
    <t>30.07</t>
  </si>
  <si>
    <t>29.07</t>
  </si>
  <si>
    <t>28.07</t>
  </si>
  <si>
    <t>27.07</t>
  </si>
  <si>
    <t>26.07</t>
  </si>
  <si>
    <t>25.07</t>
  </si>
  <si>
    <t>24.07</t>
  </si>
  <si>
    <t>23.07</t>
  </si>
  <si>
    <t>22.07</t>
  </si>
  <si>
    <t>21.07</t>
  </si>
  <si>
    <t>20.07</t>
  </si>
  <si>
    <t>19.07</t>
  </si>
  <si>
    <t>18.07</t>
  </si>
  <si>
    <t>17.07</t>
  </si>
  <si>
    <t>16.07</t>
  </si>
  <si>
    <t>15.07</t>
  </si>
  <si>
    <t>14.07</t>
  </si>
  <si>
    <t>13.07</t>
  </si>
  <si>
    <t>12.07</t>
  </si>
  <si>
    <t>11.07</t>
  </si>
  <si>
    <t>10.07</t>
  </si>
  <si>
    <t>09.07</t>
  </si>
  <si>
    <t>08.07</t>
  </si>
  <si>
    <t>07.07</t>
  </si>
  <si>
    <t>06.07</t>
  </si>
  <si>
    <t>05.07</t>
  </si>
  <si>
    <t>04.07</t>
  </si>
  <si>
    <t>03.07</t>
  </si>
  <si>
    <t>02.07</t>
  </si>
  <si>
    <t>01.07</t>
  </si>
  <si>
    <t>30.06</t>
  </si>
  <si>
    <t>29.06</t>
  </si>
  <si>
    <t>28.06</t>
  </si>
  <si>
    <t>27.06</t>
  </si>
  <si>
    <t>26.06</t>
  </si>
  <si>
    <t>25.06</t>
  </si>
  <si>
    <t>24.06</t>
  </si>
  <si>
    <t>23.06</t>
  </si>
  <si>
    <t>22.06</t>
  </si>
  <si>
    <t>21.06</t>
  </si>
  <si>
    <t>20.06</t>
  </si>
  <si>
    <t>19.06</t>
  </si>
  <si>
    <t>18.06</t>
  </si>
  <si>
    <t>17.06</t>
  </si>
  <si>
    <t>16.06</t>
  </si>
  <si>
    <t>15.06</t>
  </si>
  <si>
    <t>14.06</t>
  </si>
  <si>
    <t>13.06</t>
  </si>
  <si>
    <t>12.06</t>
  </si>
  <si>
    <t>11.06</t>
  </si>
  <si>
    <t>10.06</t>
  </si>
  <si>
    <t>09.06</t>
  </si>
  <si>
    <t>08.06</t>
  </si>
  <si>
    <t>07.06</t>
  </si>
  <si>
    <t>06.06</t>
  </si>
  <si>
    <t>05.06</t>
  </si>
  <si>
    <t>04.06</t>
  </si>
  <si>
    <t>03.06</t>
  </si>
  <si>
    <t>02.06</t>
  </si>
  <si>
    <t>01.06</t>
  </si>
  <si>
    <t>31.05</t>
  </si>
  <si>
    <t>30.05</t>
  </si>
  <si>
    <t>29.05</t>
  </si>
  <si>
    <t>28.05</t>
  </si>
  <si>
    <t>27.05</t>
  </si>
  <si>
    <t>26.05</t>
  </si>
  <si>
    <t>25.05</t>
  </si>
  <si>
    <t>24.05</t>
  </si>
  <si>
    <t>23.05</t>
  </si>
  <si>
    <t>22.05</t>
  </si>
  <si>
    <t>21.05</t>
  </si>
  <si>
    <t>20.05</t>
  </si>
  <si>
    <t>19.05</t>
  </si>
  <si>
    <t>18.05</t>
  </si>
  <si>
    <t>17.05</t>
  </si>
  <si>
    <t>16.05</t>
  </si>
  <si>
    <t>15.05</t>
  </si>
  <si>
    <t>14.05</t>
  </si>
  <si>
    <t>13.05</t>
  </si>
  <si>
    <t>12.05</t>
  </si>
  <si>
    <t>11.05</t>
  </si>
  <si>
    <t>10.05</t>
  </si>
  <si>
    <t>09.05</t>
  </si>
  <si>
    <t>08.05</t>
  </si>
  <si>
    <t>07.05</t>
  </si>
  <si>
    <t>06.05</t>
  </si>
  <si>
    <t>05.05</t>
  </si>
  <si>
    <t>04.05</t>
  </si>
  <si>
    <t>03.05</t>
  </si>
  <si>
    <t>02.05</t>
  </si>
  <si>
    <t>01.05</t>
  </si>
  <si>
    <t>30.04</t>
  </si>
  <si>
    <t>29.04</t>
  </si>
  <si>
    <t>28.04</t>
  </si>
  <si>
    <t>27.04</t>
  </si>
  <si>
    <t>26.04</t>
  </si>
  <si>
    <t>25.04</t>
  </si>
  <si>
    <t>24.04</t>
  </si>
  <si>
    <t>23.04</t>
  </si>
  <si>
    <t>22.04</t>
  </si>
  <si>
    <t>21.04</t>
  </si>
  <si>
    <t>20.04</t>
  </si>
  <si>
    <t>19.04</t>
  </si>
  <si>
    <t>18.04</t>
  </si>
  <si>
    <t>17.04</t>
  </si>
  <si>
    <t>16.04</t>
  </si>
  <si>
    <t>15.04</t>
  </si>
  <si>
    <t>14.04</t>
  </si>
  <si>
    <t>13.04</t>
  </si>
  <si>
    <t>12.04</t>
  </si>
  <si>
    <t>11.04</t>
  </si>
  <si>
    <t>10.04</t>
  </si>
  <si>
    <t>09.04</t>
  </si>
  <si>
    <t>08.04</t>
  </si>
  <si>
    <t>07.04</t>
  </si>
  <si>
    <t>06.04</t>
  </si>
  <si>
    <t>05.04</t>
  </si>
  <si>
    <t>04.04</t>
  </si>
  <si>
    <t>03.04</t>
  </si>
  <si>
    <t>02.04</t>
  </si>
  <si>
    <t>01.04</t>
  </si>
  <si>
    <t>31.03</t>
  </si>
  <si>
    <t>30.03</t>
  </si>
  <si>
    <t>29.03</t>
  </si>
  <si>
    <t>28.03</t>
  </si>
  <si>
    <t>27.03</t>
  </si>
  <si>
    <t>26.03</t>
  </si>
  <si>
    <t>25.03</t>
  </si>
  <si>
    <t>24.03</t>
  </si>
  <si>
    <t>23.03</t>
  </si>
  <si>
    <t>22.03</t>
  </si>
  <si>
    <t>21.03</t>
  </si>
  <si>
    <t>20.03</t>
  </si>
  <si>
    <t>19.03</t>
  </si>
  <si>
    <t>18.03</t>
  </si>
  <si>
    <t>17.03</t>
  </si>
  <si>
    <t>16.03</t>
  </si>
  <si>
    <t>15.03</t>
  </si>
  <si>
    <t>14.03</t>
  </si>
  <si>
    <t>13.03</t>
  </si>
  <si>
    <t>12.03</t>
  </si>
  <si>
    <t>11.03</t>
  </si>
  <si>
    <t>10.03</t>
  </si>
  <si>
    <t>09.03</t>
  </si>
  <si>
    <t>08.03</t>
  </si>
  <si>
    <t>07.03</t>
  </si>
  <si>
    <t>06.03</t>
  </si>
  <si>
    <t>05.03</t>
  </si>
  <si>
    <t>04.03</t>
  </si>
  <si>
    <t>03.03</t>
  </si>
  <si>
    <t>02.03</t>
  </si>
  <si>
    <t>01.03</t>
  </si>
  <si>
    <t>28.02</t>
  </si>
  <si>
    <t>27.02</t>
  </si>
  <si>
    <t>26.02</t>
  </si>
  <si>
    <t>25.02</t>
  </si>
  <si>
    <t>24.02</t>
  </si>
  <si>
    <t>23.02</t>
  </si>
  <si>
    <t>22.02</t>
  </si>
  <si>
    <t>21.02</t>
  </si>
  <si>
    <t>20.02</t>
  </si>
  <si>
    <t>19.02</t>
  </si>
  <si>
    <t>18.02</t>
  </si>
  <si>
    <t>17.02</t>
  </si>
  <si>
    <t>16.02</t>
  </si>
  <si>
    <t>15.02</t>
  </si>
  <si>
    <t>14.02</t>
  </si>
  <si>
    <t>13.02</t>
  </si>
  <si>
    <t>12.02</t>
  </si>
  <si>
    <t>11.02</t>
  </si>
  <si>
    <t>10.02</t>
  </si>
  <si>
    <t>09.02</t>
  </si>
  <si>
    <t>08.02</t>
  </si>
  <si>
    <t>07.02</t>
  </si>
  <si>
    <t>06.02</t>
  </si>
  <si>
    <t>05.02</t>
  </si>
  <si>
    <t>04.02</t>
  </si>
  <si>
    <t>03.02</t>
  </si>
  <si>
    <t>02.02</t>
  </si>
  <si>
    <t>01.02</t>
  </si>
  <si>
    <t>31.01</t>
  </si>
  <si>
    <t>30.01</t>
  </si>
  <si>
    <t>29.01</t>
  </si>
  <si>
    <t>28.01</t>
  </si>
  <si>
    <t>27.01</t>
  </si>
  <si>
    <t>26.01</t>
  </si>
  <si>
    <t>25.01</t>
  </si>
  <si>
    <t>24.01</t>
  </si>
  <si>
    <t>23.01</t>
  </si>
  <si>
    <t>22.01</t>
  </si>
  <si>
    <t>21.01</t>
  </si>
  <si>
    <t>20.01</t>
  </si>
  <si>
    <t>19.01</t>
  </si>
  <si>
    <t>18.01</t>
  </si>
  <si>
    <t>17.01</t>
  </si>
  <si>
    <t>16.01</t>
  </si>
  <si>
    <t>15.01</t>
  </si>
  <si>
    <t>14.01</t>
  </si>
  <si>
    <t>13.01</t>
  </si>
  <si>
    <t>12.01</t>
  </si>
  <si>
    <t>11.01</t>
  </si>
  <si>
    <t>10.01</t>
  </si>
  <si>
    <t>09.01</t>
  </si>
  <si>
    <t>08.01</t>
  </si>
  <si>
    <t>07.01</t>
  </si>
  <si>
    <t>06.01</t>
  </si>
  <si>
    <t>05.01</t>
  </si>
  <si>
    <t>04.01</t>
  </si>
  <si>
    <t>03.01</t>
  </si>
  <si>
    <t>02.01</t>
  </si>
  <si>
    <t>01.01</t>
  </si>
  <si>
    <t>Tarih</t>
  </si>
  <si>
    <t>20207DayAvg</t>
  </si>
  <si>
    <t>20197DayAvg</t>
  </si>
  <si>
    <t>20187DayAvg</t>
  </si>
  <si>
    <t>20177DayAvg</t>
  </si>
  <si>
    <t>Fazla Ölüm</t>
  </si>
  <si>
    <t>Vefat2020</t>
  </si>
  <si>
    <t>Vefat2019</t>
  </si>
  <si>
    <t>Vefat2018</t>
  </si>
  <si>
    <t>Vefat2017</t>
  </si>
  <si>
    <t>Referans</t>
  </si>
  <si>
    <t>Referans7Avg</t>
  </si>
  <si>
    <t>Referans7DayAvg</t>
  </si>
  <si>
    <t>Fark</t>
  </si>
  <si>
    <t>29.02</t>
  </si>
  <si>
    <t>Vefat Türkiye Geneli</t>
  </si>
  <si>
    <t>Vaka Turkiye</t>
  </si>
  <si>
    <t>Fark7DayAvg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</si>
</sst>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Font="1"/>
    <xf numFmtId="0" fontId="2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e-Devlet'te</a:t>
            </a:r>
            <a:r>
              <a:rPr lang="tr-TR" baseline="0"/>
              <a:t> Vefat Verileri olan şehirler için 2020 ve geçmiş karşılaştırması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Toplam!$E$1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Toplam!$A$2:$A$257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Toplam!$E$2:$E$257</c:f>
              <c:numCache>
                <c:formatCode>General</c:formatCode>
                <c:ptCount val="256"/>
                <c:pt idx="6">
                  <c:v>426.28571428571428</c:v>
                </c:pt>
                <c:pt idx="7">
                  <c:v>431.57142857142856</c:v>
                </c:pt>
                <c:pt idx="8">
                  <c:v>436.71428571428572</c:v>
                </c:pt>
                <c:pt idx="9">
                  <c:v>443</c:v>
                </c:pt>
                <c:pt idx="10">
                  <c:v>450.71428571428572</c:v>
                </c:pt>
                <c:pt idx="11">
                  <c:v>449</c:v>
                </c:pt>
                <c:pt idx="12">
                  <c:v>447</c:v>
                </c:pt>
                <c:pt idx="13">
                  <c:v>458.57142857142856</c:v>
                </c:pt>
                <c:pt idx="14">
                  <c:v>461</c:v>
                </c:pt>
                <c:pt idx="15">
                  <c:v>468.28571428571428</c:v>
                </c:pt>
                <c:pt idx="16">
                  <c:v>465.85714285714283</c:v>
                </c:pt>
                <c:pt idx="17">
                  <c:v>460</c:v>
                </c:pt>
                <c:pt idx="18">
                  <c:v>463.57142857142856</c:v>
                </c:pt>
                <c:pt idx="19">
                  <c:v>468.57142857142856</c:v>
                </c:pt>
                <c:pt idx="20">
                  <c:v>467.57142857142856</c:v>
                </c:pt>
                <c:pt idx="21">
                  <c:v>465</c:v>
                </c:pt>
                <c:pt idx="22">
                  <c:v>462.71428571428572</c:v>
                </c:pt>
                <c:pt idx="23">
                  <c:v>457.28571428571428</c:v>
                </c:pt>
                <c:pt idx="24">
                  <c:v>458</c:v>
                </c:pt>
                <c:pt idx="25">
                  <c:v>459.14285714285717</c:v>
                </c:pt>
                <c:pt idx="26">
                  <c:v>460.14285714285717</c:v>
                </c:pt>
                <c:pt idx="27">
                  <c:v>461.71428571428572</c:v>
                </c:pt>
                <c:pt idx="28">
                  <c:v>463.85714285714283</c:v>
                </c:pt>
                <c:pt idx="29">
                  <c:v>453.14285714285717</c:v>
                </c:pt>
                <c:pt idx="30">
                  <c:v>453</c:v>
                </c:pt>
                <c:pt idx="31">
                  <c:v>446.85714285714283</c:v>
                </c:pt>
                <c:pt idx="32">
                  <c:v>441</c:v>
                </c:pt>
                <c:pt idx="33">
                  <c:v>440.14285714285717</c:v>
                </c:pt>
                <c:pt idx="34">
                  <c:v>429.14285714285717</c:v>
                </c:pt>
                <c:pt idx="35">
                  <c:v>425.14285714285717</c:v>
                </c:pt>
                <c:pt idx="36">
                  <c:v>427.28571428571428</c:v>
                </c:pt>
                <c:pt idx="37">
                  <c:v>426.14285714285717</c:v>
                </c:pt>
                <c:pt idx="38">
                  <c:v>423.71428571428572</c:v>
                </c:pt>
                <c:pt idx="39">
                  <c:v>419.85714285714283</c:v>
                </c:pt>
                <c:pt idx="40">
                  <c:v>418.71428571428572</c:v>
                </c:pt>
                <c:pt idx="41">
                  <c:v>418.28571428571428</c:v>
                </c:pt>
                <c:pt idx="42">
                  <c:v>413.57142857142856</c:v>
                </c:pt>
                <c:pt idx="43">
                  <c:v>411.42857142857144</c:v>
                </c:pt>
                <c:pt idx="44">
                  <c:v>408.28571428571428</c:v>
                </c:pt>
                <c:pt idx="45">
                  <c:v>407.42857142857144</c:v>
                </c:pt>
                <c:pt idx="46">
                  <c:v>403.5</c:v>
                </c:pt>
                <c:pt idx="47">
                  <c:v>397.07142857142856</c:v>
                </c:pt>
                <c:pt idx="48">
                  <c:v>393.07142857142856</c:v>
                </c:pt>
                <c:pt idx="49">
                  <c:v>395.5</c:v>
                </c:pt>
                <c:pt idx="50">
                  <c:v>391.35714285714283</c:v>
                </c:pt>
                <c:pt idx="51">
                  <c:v>388.14285714285717</c:v>
                </c:pt>
                <c:pt idx="52">
                  <c:v>379.57142857142856</c:v>
                </c:pt>
                <c:pt idx="53">
                  <c:v>379.78571428571428</c:v>
                </c:pt>
                <c:pt idx="54">
                  <c:v>378.07142857142856</c:v>
                </c:pt>
                <c:pt idx="55">
                  <c:v>376.92857142857144</c:v>
                </c:pt>
                <c:pt idx="56">
                  <c:v>370.07142857142856</c:v>
                </c:pt>
                <c:pt idx="57">
                  <c:v>379.64285714285717</c:v>
                </c:pt>
                <c:pt idx="58">
                  <c:v>380.85714285714283</c:v>
                </c:pt>
                <c:pt idx="59">
                  <c:v>385.71428571428572</c:v>
                </c:pt>
                <c:pt idx="60">
                  <c:v>391.85714285714283</c:v>
                </c:pt>
                <c:pt idx="61">
                  <c:v>387.5</c:v>
                </c:pt>
                <c:pt idx="62">
                  <c:v>392.64285714285717</c:v>
                </c:pt>
                <c:pt idx="63">
                  <c:v>390.5</c:v>
                </c:pt>
                <c:pt idx="64">
                  <c:v>380.64285714285717</c:v>
                </c:pt>
                <c:pt idx="65">
                  <c:v>377.21428571428572</c:v>
                </c:pt>
                <c:pt idx="66">
                  <c:v>380.5</c:v>
                </c:pt>
                <c:pt idx="67">
                  <c:v>375.78571428571428</c:v>
                </c:pt>
                <c:pt idx="68">
                  <c:v>374.71428571428572</c:v>
                </c:pt>
                <c:pt idx="69">
                  <c:v>375.28571428571428</c:v>
                </c:pt>
                <c:pt idx="70">
                  <c:v>381</c:v>
                </c:pt>
                <c:pt idx="71">
                  <c:v>387.28571428571428</c:v>
                </c:pt>
                <c:pt idx="72">
                  <c:v>388.42857142857144</c:v>
                </c:pt>
                <c:pt idx="73">
                  <c:v>387.85714285714283</c:v>
                </c:pt>
                <c:pt idx="74">
                  <c:v>398.57142857142856</c:v>
                </c:pt>
                <c:pt idx="75">
                  <c:v>400.71428571428572</c:v>
                </c:pt>
                <c:pt idx="76">
                  <c:v>404.14285714285717</c:v>
                </c:pt>
                <c:pt idx="77">
                  <c:v>408.85714285714283</c:v>
                </c:pt>
                <c:pt idx="78">
                  <c:v>418.14285714285717</c:v>
                </c:pt>
                <c:pt idx="79">
                  <c:v>424</c:v>
                </c:pt>
                <c:pt idx="80">
                  <c:v>432.42857142857144</c:v>
                </c:pt>
                <c:pt idx="81">
                  <c:v>432.28571428571428</c:v>
                </c:pt>
                <c:pt idx="82">
                  <c:v>435.42857142857144</c:v>
                </c:pt>
                <c:pt idx="83">
                  <c:v>430.71428571428572</c:v>
                </c:pt>
                <c:pt idx="84">
                  <c:v>430.28571428571428</c:v>
                </c:pt>
                <c:pt idx="85">
                  <c:v>426.85714285714283</c:v>
                </c:pt>
                <c:pt idx="86">
                  <c:v>433.57142857142856</c:v>
                </c:pt>
                <c:pt idx="87">
                  <c:v>436.14285714285717</c:v>
                </c:pt>
                <c:pt idx="88">
                  <c:v>444.57142857142856</c:v>
                </c:pt>
                <c:pt idx="89">
                  <c:v>456.57142857142856</c:v>
                </c:pt>
                <c:pt idx="90">
                  <c:v>468.71428571428572</c:v>
                </c:pt>
                <c:pt idx="91">
                  <c:v>477.42857142857144</c:v>
                </c:pt>
                <c:pt idx="92">
                  <c:v>483.85714285714283</c:v>
                </c:pt>
                <c:pt idx="93">
                  <c:v>490</c:v>
                </c:pt>
                <c:pt idx="94">
                  <c:v>498</c:v>
                </c:pt>
                <c:pt idx="95">
                  <c:v>499.42857142857144</c:v>
                </c:pt>
                <c:pt idx="96">
                  <c:v>504.85714285714283</c:v>
                </c:pt>
                <c:pt idx="97">
                  <c:v>505.71428571428572</c:v>
                </c:pt>
                <c:pt idx="98">
                  <c:v>505.85714285714283</c:v>
                </c:pt>
                <c:pt idx="99">
                  <c:v>510.78571428571428</c:v>
                </c:pt>
                <c:pt idx="100">
                  <c:v>510.64285714285717</c:v>
                </c:pt>
                <c:pt idx="101">
                  <c:v>502.78571428571428</c:v>
                </c:pt>
                <c:pt idx="102">
                  <c:v>506.07142857142856</c:v>
                </c:pt>
                <c:pt idx="103">
                  <c:v>501.64285714285717</c:v>
                </c:pt>
                <c:pt idx="104">
                  <c:v>502.64285714285717</c:v>
                </c:pt>
                <c:pt idx="105">
                  <c:v>502.07142857142856</c:v>
                </c:pt>
                <c:pt idx="106">
                  <c:v>497.85714285714283</c:v>
                </c:pt>
                <c:pt idx="107">
                  <c:v>491.14285714285717</c:v>
                </c:pt>
                <c:pt idx="108">
                  <c:v>491.57142857142856</c:v>
                </c:pt>
                <c:pt idx="109">
                  <c:v>485.14285714285717</c:v>
                </c:pt>
                <c:pt idx="110">
                  <c:v>483.14285714285717</c:v>
                </c:pt>
                <c:pt idx="111">
                  <c:v>479.14285714285717</c:v>
                </c:pt>
                <c:pt idx="112">
                  <c:v>472.71428571428572</c:v>
                </c:pt>
                <c:pt idx="113">
                  <c:v>469.28571428571428</c:v>
                </c:pt>
                <c:pt idx="114">
                  <c:v>470.85714285714283</c:v>
                </c:pt>
                <c:pt idx="115">
                  <c:v>460.71428571428572</c:v>
                </c:pt>
                <c:pt idx="116">
                  <c:v>457.14285714285717</c:v>
                </c:pt>
                <c:pt idx="117">
                  <c:v>451.85714285714283</c:v>
                </c:pt>
                <c:pt idx="118">
                  <c:v>448.85714285714283</c:v>
                </c:pt>
                <c:pt idx="119">
                  <c:v>446.14285714285717</c:v>
                </c:pt>
                <c:pt idx="120">
                  <c:v>441.42857142857144</c:v>
                </c:pt>
                <c:pt idx="121">
                  <c:v>428.42857142857144</c:v>
                </c:pt>
                <c:pt idx="122">
                  <c:v>426.14285714285717</c:v>
                </c:pt>
                <c:pt idx="123">
                  <c:v>420.57142857142856</c:v>
                </c:pt>
                <c:pt idx="124">
                  <c:v>415.85714285714283</c:v>
                </c:pt>
                <c:pt idx="125">
                  <c:v>411.71428571428572</c:v>
                </c:pt>
                <c:pt idx="126">
                  <c:v>406.57142857142856</c:v>
                </c:pt>
                <c:pt idx="127">
                  <c:v>406.14285714285717</c:v>
                </c:pt>
                <c:pt idx="128">
                  <c:v>406.57142857142856</c:v>
                </c:pt>
                <c:pt idx="129">
                  <c:v>408.28571428571428</c:v>
                </c:pt>
                <c:pt idx="130">
                  <c:v>408.85714285714283</c:v>
                </c:pt>
                <c:pt idx="131">
                  <c:v>408</c:v>
                </c:pt>
                <c:pt idx="132">
                  <c:v>408.57142857142856</c:v>
                </c:pt>
                <c:pt idx="133">
                  <c:v>407.28571428571428</c:v>
                </c:pt>
                <c:pt idx="134">
                  <c:v>395.71428571428572</c:v>
                </c:pt>
                <c:pt idx="135">
                  <c:v>394.42857142857144</c:v>
                </c:pt>
                <c:pt idx="136">
                  <c:v>391.57142857142856</c:v>
                </c:pt>
                <c:pt idx="137">
                  <c:v>385.57142857142856</c:v>
                </c:pt>
                <c:pt idx="138">
                  <c:v>380.57142857142856</c:v>
                </c:pt>
                <c:pt idx="139">
                  <c:v>374.28571428571428</c:v>
                </c:pt>
                <c:pt idx="140">
                  <c:v>371.57142857142856</c:v>
                </c:pt>
                <c:pt idx="141">
                  <c:v>375.42857142857144</c:v>
                </c:pt>
                <c:pt idx="142">
                  <c:v>377.57142857142856</c:v>
                </c:pt>
                <c:pt idx="143">
                  <c:v>372.42857142857144</c:v>
                </c:pt>
                <c:pt idx="144">
                  <c:v>365.28571428571428</c:v>
                </c:pt>
                <c:pt idx="145">
                  <c:v>360.85714285714283</c:v>
                </c:pt>
                <c:pt idx="146">
                  <c:v>358</c:v>
                </c:pt>
                <c:pt idx="147">
                  <c:v>357.28571428571428</c:v>
                </c:pt>
                <c:pt idx="148">
                  <c:v>356.14285714285717</c:v>
                </c:pt>
                <c:pt idx="149">
                  <c:v>345.14285714285717</c:v>
                </c:pt>
                <c:pt idx="150">
                  <c:v>349.28571428571428</c:v>
                </c:pt>
                <c:pt idx="151">
                  <c:v>350</c:v>
                </c:pt>
                <c:pt idx="152">
                  <c:v>355.28571428571428</c:v>
                </c:pt>
                <c:pt idx="153">
                  <c:v>357</c:v>
                </c:pt>
                <c:pt idx="154">
                  <c:v>355.14285714285717</c:v>
                </c:pt>
                <c:pt idx="155">
                  <c:v>354.28571428571428</c:v>
                </c:pt>
                <c:pt idx="156">
                  <c:v>358.14285714285717</c:v>
                </c:pt>
                <c:pt idx="157">
                  <c:v>355.71428571428572</c:v>
                </c:pt>
                <c:pt idx="158">
                  <c:v>365.57142857142856</c:v>
                </c:pt>
                <c:pt idx="159">
                  <c:v>367</c:v>
                </c:pt>
                <c:pt idx="160">
                  <c:v>367.14285714285717</c:v>
                </c:pt>
                <c:pt idx="161">
                  <c:v>373</c:v>
                </c:pt>
                <c:pt idx="162">
                  <c:v>373</c:v>
                </c:pt>
                <c:pt idx="163">
                  <c:v>369.28571428571428</c:v>
                </c:pt>
                <c:pt idx="164">
                  <c:v>372.42857142857144</c:v>
                </c:pt>
                <c:pt idx="165">
                  <c:v>365.42857142857144</c:v>
                </c:pt>
                <c:pt idx="166">
                  <c:v>363.28571428571428</c:v>
                </c:pt>
                <c:pt idx="167">
                  <c:v>363.42857142857144</c:v>
                </c:pt>
                <c:pt idx="168">
                  <c:v>363.14285714285717</c:v>
                </c:pt>
                <c:pt idx="169">
                  <c:v>358.14285714285717</c:v>
                </c:pt>
                <c:pt idx="170">
                  <c:v>365</c:v>
                </c:pt>
                <c:pt idx="171">
                  <c:v>365.28571428571428</c:v>
                </c:pt>
                <c:pt idx="172">
                  <c:v>364.42857142857144</c:v>
                </c:pt>
                <c:pt idx="173">
                  <c:v>367.28571428571428</c:v>
                </c:pt>
                <c:pt idx="174">
                  <c:v>361.71428571428572</c:v>
                </c:pt>
                <c:pt idx="175">
                  <c:v>360.57142857142856</c:v>
                </c:pt>
                <c:pt idx="176">
                  <c:v>366.14285714285717</c:v>
                </c:pt>
                <c:pt idx="177">
                  <c:v>368.85714285714283</c:v>
                </c:pt>
                <c:pt idx="178">
                  <c:v>361.85714285714283</c:v>
                </c:pt>
                <c:pt idx="179">
                  <c:v>363.57142857142856</c:v>
                </c:pt>
                <c:pt idx="180">
                  <c:v>353.14285714285717</c:v>
                </c:pt>
                <c:pt idx="181">
                  <c:v>356.28571428571428</c:v>
                </c:pt>
                <c:pt idx="182">
                  <c:v>366</c:v>
                </c:pt>
                <c:pt idx="183">
                  <c:v>372.71428571428572</c:v>
                </c:pt>
                <c:pt idx="184">
                  <c:v>372.28571428571428</c:v>
                </c:pt>
                <c:pt idx="185">
                  <c:v>381.28571428571428</c:v>
                </c:pt>
                <c:pt idx="186">
                  <c:v>388.42857142857144</c:v>
                </c:pt>
                <c:pt idx="187">
                  <c:v>408.42857142857144</c:v>
                </c:pt>
                <c:pt idx="188">
                  <c:v>415.42857142857144</c:v>
                </c:pt>
                <c:pt idx="189">
                  <c:v>408.42857142857144</c:v>
                </c:pt>
                <c:pt idx="190">
                  <c:v>407.57142857142856</c:v>
                </c:pt>
                <c:pt idx="191">
                  <c:v>403.71428571428572</c:v>
                </c:pt>
                <c:pt idx="192">
                  <c:v>402.71428571428572</c:v>
                </c:pt>
                <c:pt idx="193">
                  <c:v>396.14285714285717</c:v>
                </c:pt>
                <c:pt idx="194">
                  <c:v>385.57142857142856</c:v>
                </c:pt>
                <c:pt idx="195">
                  <c:v>378.57142857142856</c:v>
                </c:pt>
                <c:pt idx="196">
                  <c:v>374.71428571428572</c:v>
                </c:pt>
                <c:pt idx="197">
                  <c:v>367.28571428571428</c:v>
                </c:pt>
                <c:pt idx="198">
                  <c:v>370.28571428571428</c:v>
                </c:pt>
                <c:pt idx="199">
                  <c:v>368.14285714285717</c:v>
                </c:pt>
                <c:pt idx="200">
                  <c:v>371</c:v>
                </c:pt>
                <c:pt idx="201">
                  <c:v>366.71428571428572</c:v>
                </c:pt>
                <c:pt idx="202">
                  <c:v>367.28571428571428</c:v>
                </c:pt>
                <c:pt idx="203">
                  <c:v>371.28571428571428</c:v>
                </c:pt>
                <c:pt idx="204">
                  <c:v>373.57142857142856</c:v>
                </c:pt>
                <c:pt idx="205">
                  <c:v>375.14285714285717</c:v>
                </c:pt>
                <c:pt idx="206">
                  <c:v>379.42857142857144</c:v>
                </c:pt>
                <c:pt idx="207">
                  <c:v>377.28571428571428</c:v>
                </c:pt>
                <c:pt idx="208">
                  <c:v>385.28571428571428</c:v>
                </c:pt>
                <c:pt idx="209">
                  <c:v>387.71428571428572</c:v>
                </c:pt>
                <c:pt idx="210">
                  <c:v>390.14285714285717</c:v>
                </c:pt>
                <c:pt idx="211">
                  <c:v>392.71428571428572</c:v>
                </c:pt>
                <c:pt idx="212">
                  <c:v>398</c:v>
                </c:pt>
                <c:pt idx="213">
                  <c:v>398.28571428571428</c:v>
                </c:pt>
                <c:pt idx="214">
                  <c:v>399.14285714285717</c:v>
                </c:pt>
                <c:pt idx="215">
                  <c:v>398</c:v>
                </c:pt>
                <c:pt idx="216">
                  <c:v>401.14285714285717</c:v>
                </c:pt>
                <c:pt idx="217">
                  <c:v>409.14285714285717</c:v>
                </c:pt>
                <c:pt idx="218">
                  <c:v>408.85714285714283</c:v>
                </c:pt>
                <c:pt idx="219">
                  <c:v>403</c:v>
                </c:pt>
                <c:pt idx="220">
                  <c:v>408.21428571428572</c:v>
                </c:pt>
                <c:pt idx="221">
                  <c:v>415.21428571428572</c:v>
                </c:pt>
                <c:pt idx="222">
                  <c:v>419.78571428571428</c:v>
                </c:pt>
                <c:pt idx="223">
                  <c:v>422.21428571428572</c:v>
                </c:pt>
                <c:pt idx="224">
                  <c:v>417.64285714285717</c:v>
                </c:pt>
                <c:pt idx="225">
                  <c:v>415.64285714285717</c:v>
                </c:pt>
                <c:pt idx="226">
                  <c:v>420.07142857142856</c:v>
                </c:pt>
                <c:pt idx="227">
                  <c:v>414.14285714285717</c:v>
                </c:pt>
                <c:pt idx="228">
                  <c:v>410.42857142857144</c:v>
                </c:pt>
                <c:pt idx="229">
                  <c:v>398.28571428571428</c:v>
                </c:pt>
                <c:pt idx="230">
                  <c:v>393.57142857142856</c:v>
                </c:pt>
                <c:pt idx="231">
                  <c:v>386.14285714285717</c:v>
                </c:pt>
                <c:pt idx="232">
                  <c:v>388.42857142857144</c:v>
                </c:pt>
                <c:pt idx="233">
                  <c:v>386.71428571428572</c:v>
                </c:pt>
                <c:pt idx="234">
                  <c:v>391.85714285714283</c:v>
                </c:pt>
                <c:pt idx="235">
                  <c:v>393.42857142857144</c:v>
                </c:pt>
                <c:pt idx="236">
                  <c:v>407.57142857142856</c:v>
                </c:pt>
                <c:pt idx="237">
                  <c:v>410.14285714285717</c:v>
                </c:pt>
                <c:pt idx="238">
                  <c:v>420.28571428571428</c:v>
                </c:pt>
                <c:pt idx="239">
                  <c:v>423.85714285714283</c:v>
                </c:pt>
                <c:pt idx="240">
                  <c:v>426.71428571428572</c:v>
                </c:pt>
                <c:pt idx="241">
                  <c:v>424.28571428571428</c:v>
                </c:pt>
                <c:pt idx="242">
                  <c:v>425.57142857142856</c:v>
                </c:pt>
                <c:pt idx="243">
                  <c:v>422.85714285714283</c:v>
                </c:pt>
                <c:pt idx="244">
                  <c:v>425.28571428571428</c:v>
                </c:pt>
                <c:pt idx="245">
                  <c:v>415.28571428571428</c:v>
                </c:pt>
                <c:pt idx="246">
                  <c:v>413</c:v>
                </c:pt>
                <c:pt idx="247">
                  <c:v>417.71428571428572</c:v>
                </c:pt>
                <c:pt idx="248">
                  <c:v>417.28571428571428</c:v>
                </c:pt>
                <c:pt idx="249">
                  <c:v>417</c:v>
                </c:pt>
                <c:pt idx="250">
                  <c:v>413.85714285714283</c:v>
                </c:pt>
                <c:pt idx="251">
                  <c:v>406.85714285714283</c:v>
                </c:pt>
                <c:pt idx="252">
                  <c:v>408.71428571428572</c:v>
                </c:pt>
                <c:pt idx="253">
                  <c:v>404.71428571428572</c:v>
                </c:pt>
                <c:pt idx="254">
                  <c:v>387.85714285714283</c:v>
                </c:pt>
                <c:pt idx="255">
                  <c:v>380.42857142857144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EF-4F67-A104-1E9A78A274A4}"/>
            </c:ext>
          </c:extLst>
        </c:ser>
        <c:ser>
          <c:idx val="4"/>
          <c:order val="4"/>
          <c:tx>
            <c:strRef>
              <c:f>Toplam!$F$1</c:f>
              <c:strCache>
                <c:ptCount val="1"/>
                <c:pt idx="0">
                  <c:v>Referans7Avg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Toplam!$A$2:$A$257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Toplam!$F$2:$F$257</c:f>
              <c:numCache>
                <c:formatCode>General</c:formatCode>
                <c:ptCount val="256"/>
                <c:pt idx="6">
                  <c:v>438.78571428571428</c:v>
                </c:pt>
                <c:pt idx="7">
                  <c:v>437.85714285714283</c:v>
                </c:pt>
                <c:pt idx="8">
                  <c:v>440.23809523809524</c:v>
                </c:pt>
                <c:pt idx="9">
                  <c:v>445.90476190476193</c:v>
                </c:pt>
                <c:pt idx="10">
                  <c:v>454.11904761904765</c:v>
                </c:pt>
                <c:pt idx="11">
                  <c:v>452.57142857142861</c:v>
                </c:pt>
                <c:pt idx="12">
                  <c:v>452.33333333333331</c:v>
                </c:pt>
                <c:pt idx="13">
                  <c:v>452.95238095238091</c:v>
                </c:pt>
                <c:pt idx="14">
                  <c:v>455.6904761904762</c:v>
                </c:pt>
                <c:pt idx="15">
                  <c:v>455.40476190476187</c:v>
                </c:pt>
                <c:pt idx="16">
                  <c:v>456.40476190476193</c:v>
                </c:pt>
                <c:pt idx="17">
                  <c:v>454.14285714285717</c:v>
                </c:pt>
                <c:pt idx="18">
                  <c:v>456.52380952380952</c:v>
                </c:pt>
                <c:pt idx="19">
                  <c:v>454.42857142857139</c:v>
                </c:pt>
                <c:pt idx="20">
                  <c:v>454.02380952380952</c:v>
                </c:pt>
                <c:pt idx="21">
                  <c:v>457.59523809523813</c:v>
                </c:pt>
                <c:pt idx="22">
                  <c:v>457.61904761904765</c:v>
                </c:pt>
                <c:pt idx="23">
                  <c:v>454.40476190476198</c:v>
                </c:pt>
                <c:pt idx="24">
                  <c:v>455.26190476190476</c:v>
                </c:pt>
                <c:pt idx="25">
                  <c:v>457.66666666666669</c:v>
                </c:pt>
                <c:pt idx="26">
                  <c:v>462.16666666666669</c:v>
                </c:pt>
                <c:pt idx="27">
                  <c:v>461.64285714285717</c:v>
                </c:pt>
                <c:pt idx="28">
                  <c:v>460.2380952380953</c:v>
                </c:pt>
                <c:pt idx="29">
                  <c:v>453.33333333333331</c:v>
                </c:pt>
                <c:pt idx="30">
                  <c:v>451.54761904761898</c:v>
                </c:pt>
                <c:pt idx="31">
                  <c:v>444.85714285714278</c:v>
                </c:pt>
                <c:pt idx="32">
                  <c:v>438.30952380952374</c:v>
                </c:pt>
                <c:pt idx="33">
                  <c:v>434</c:v>
                </c:pt>
                <c:pt idx="34">
                  <c:v>438.02380952380958</c:v>
                </c:pt>
                <c:pt idx="35">
                  <c:v>432.02380952380952</c:v>
                </c:pt>
                <c:pt idx="36">
                  <c:v>434.78571428571428</c:v>
                </c:pt>
                <c:pt idx="37">
                  <c:v>433.02380952380958</c:v>
                </c:pt>
                <c:pt idx="38">
                  <c:v>431.11904761904765</c:v>
                </c:pt>
                <c:pt idx="39">
                  <c:v>431.16666666666669</c:v>
                </c:pt>
                <c:pt idx="40">
                  <c:v>427.26190476190476</c:v>
                </c:pt>
                <c:pt idx="41">
                  <c:v>417.35714285714283</c:v>
                </c:pt>
                <c:pt idx="42">
                  <c:v>413.2619047619047</c:v>
                </c:pt>
                <c:pt idx="43">
                  <c:v>406.92857142857144</c:v>
                </c:pt>
                <c:pt idx="44">
                  <c:v>403.78571428571428</c:v>
                </c:pt>
                <c:pt idx="45">
                  <c:v>402.83333333333331</c:v>
                </c:pt>
                <c:pt idx="46">
                  <c:v>397.88095238095235</c:v>
                </c:pt>
                <c:pt idx="47">
                  <c:v>394.09523809523807</c:v>
                </c:pt>
                <c:pt idx="48">
                  <c:v>391.3095238095238</c:v>
                </c:pt>
                <c:pt idx="49">
                  <c:v>393.38095238095235</c:v>
                </c:pt>
                <c:pt idx="50">
                  <c:v>394.35714285714283</c:v>
                </c:pt>
                <c:pt idx="51">
                  <c:v>392</c:v>
                </c:pt>
                <c:pt idx="52">
                  <c:v>391.88095238095241</c:v>
                </c:pt>
                <c:pt idx="53">
                  <c:v>389.14285714285717</c:v>
                </c:pt>
                <c:pt idx="54">
                  <c:v>389.09523809523807</c:v>
                </c:pt>
                <c:pt idx="55">
                  <c:v>388.35714285714283</c:v>
                </c:pt>
                <c:pt idx="56">
                  <c:v>384.76190476190476</c:v>
                </c:pt>
                <c:pt idx="57">
                  <c:v>385.92857142857144</c:v>
                </c:pt>
                <c:pt idx="58">
                  <c:v>384.92857142857144</c:v>
                </c:pt>
                <c:pt idx="59">
                  <c:v>383.64285714285717</c:v>
                </c:pt>
                <c:pt idx="60">
                  <c:v>388.7380952380953</c:v>
                </c:pt>
                <c:pt idx="61">
                  <c:v>388.42857142857144</c:v>
                </c:pt>
                <c:pt idx="62">
                  <c:v>389.09523809523802</c:v>
                </c:pt>
                <c:pt idx="63">
                  <c:v>386.66666666666669</c:v>
                </c:pt>
                <c:pt idx="64">
                  <c:v>386.97619047619042</c:v>
                </c:pt>
                <c:pt idx="65">
                  <c:v>386.97619047619048</c:v>
                </c:pt>
                <c:pt idx="66">
                  <c:v>388.47619047619048</c:v>
                </c:pt>
                <c:pt idx="67">
                  <c:v>386.66666666666663</c:v>
                </c:pt>
                <c:pt idx="68">
                  <c:v>384.28571428571428</c:v>
                </c:pt>
                <c:pt idx="69">
                  <c:v>382.16666666666669</c:v>
                </c:pt>
                <c:pt idx="70">
                  <c:v>387.02380952380958</c:v>
                </c:pt>
                <c:pt idx="71">
                  <c:v>380.54761904761909</c:v>
                </c:pt>
                <c:pt idx="72">
                  <c:v>382.16666666666669</c:v>
                </c:pt>
                <c:pt idx="73">
                  <c:v>378.99999999999994</c:v>
                </c:pt>
                <c:pt idx="74">
                  <c:v>376.49999999999994</c:v>
                </c:pt>
                <c:pt idx="75">
                  <c:v>381.61904761904759</c:v>
                </c:pt>
                <c:pt idx="76">
                  <c:v>381.33333333333337</c:v>
                </c:pt>
                <c:pt idx="77">
                  <c:v>378.52380952380952</c:v>
                </c:pt>
                <c:pt idx="78">
                  <c:v>378.5</c:v>
                </c:pt>
                <c:pt idx="79">
                  <c:v>374.19047619047615</c:v>
                </c:pt>
                <c:pt idx="80">
                  <c:v>374.78571428571428</c:v>
                </c:pt>
                <c:pt idx="81">
                  <c:v>371.90476190476193</c:v>
                </c:pt>
                <c:pt idx="82">
                  <c:v>370.02380952380958</c:v>
                </c:pt>
                <c:pt idx="83">
                  <c:v>369.40476190476193</c:v>
                </c:pt>
                <c:pt idx="84">
                  <c:v>369.30952380952385</c:v>
                </c:pt>
                <c:pt idx="85">
                  <c:v>373.16666666666663</c:v>
                </c:pt>
                <c:pt idx="86">
                  <c:v>372.52380952380952</c:v>
                </c:pt>
                <c:pt idx="87">
                  <c:v>371.02380952380958</c:v>
                </c:pt>
                <c:pt idx="88">
                  <c:v>370.64285714285722</c:v>
                </c:pt>
                <c:pt idx="89">
                  <c:v>366.80952380952385</c:v>
                </c:pt>
                <c:pt idx="90">
                  <c:v>366.64285714285722</c:v>
                </c:pt>
                <c:pt idx="91">
                  <c:v>368.21428571428572</c:v>
                </c:pt>
                <c:pt idx="92">
                  <c:v>367.54761904761909</c:v>
                </c:pt>
                <c:pt idx="93">
                  <c:v>371.16666666666663</c:v>
                </c:pt>
                <c:pt idx="94">
                  <c:v>367.66666666666669</c:v>
                </c:pt>
                <c:pt idx="95">
                  <c:v>372.07142857142856</c:v>
                </c:pt>
                <c:pt idx="96">
                  <c:v>370.11904761904759</c:v>
                </c:pt>
                <c:pt idx="97">
                  <c:v>373.11904761904765</c:v>
                </c:pt>
                <c:pt idx="98">
                  <c:v>371.83333333333337</c:v>
                </c:pt>
                <c:pt idx="99">
                  <c:v>371.40476190476187</c:v>
                </c:pt>
                <c:pt idx="100">
                  <c:v>367.19047619047615</c:v>
                </c:pt>
                <c:pt idx="101">
                  <c:v>371.40476190476193</c:v>
                </c:pt>
                <c:pt idx="102">
                  <c:v>369.04761904761898</c:v>
                </c:pt>
                <c:pt idx="103">
                  <c:v>371.49999999999994</c:v>
                </c:pt>
                <c:pt idx="104">
                  <c:v>367.02380952380952</c:v>
                </c:pt>
                <c:pt idx="105">
                  <c:v>363.71428571428572</c:v>
                </c:pt>
                <c:pt idx="106">
                  <c:v>365.02380952380952</c:v>
                </c:pt>
                <c:pt idx="107">
                  <c:v>364.78571428571428</c:v>
                </c:pt>
                <c:pt idx="108">
                  <c:v>359.69047619047615</c:v>
                </c:pt>
                <c:pt idx="109">
                  <c:v>359.04761904761898</c:v>
                </c:pt>
                <c:pt idx="110">
                  <c:v>358.21428571428572</c:v>
                </c:pt>
                <c:pt idx="111">
                  <c:v>358.64285714285717</c:v>
                </c:pt>
                <c:pt idx="112">
                  <c:v>359.07142857142856</c:v>
                </c:pt>
                <c:pt idx="113">
                  <c:v>353.88095238095241</c:v>
                </c:pt>
                <c:pt idx="114">
                  <c:v>359.19047619047615</c:v>
                </c:pt>
                <c:pt idx="115">
                  <c:v>360.02380952380952</c:v>
                </c:pt>
                <c:pt idx="116">
                  <c:v>361.47619047619048</c:v>
                </c:pt>
                <c:pt idx="117">
                  <c:v>364.14285714285717</c:v>
                </c:pt>
                <c:pt idx="118">
                  <c:v>365.97619047619048</c:v>
                </c:pt>
                <c:pt idx="119">
                  <c:v>367.78571428571428</c:v>
                </c:pt>
                <c:pt idx="120">
                  <c:v>365.97619047619042</c:v>
                </c:pt>
                <c:pt idx="121">
                  <c:v>360.47619047619042</c:v>
                </c:pt>
                <c:pt idx="122">
                  <c:v>361.11904761904765</c:v>
                </c:pt>
                <c:pt idx="123">
                  <c:v>359.57142857142856</c:v>
                </c:pt>
                <c:pt idx="124">
                  <c:v>355.38095238095235</c:v>
                </c:pt>
                <c:pt idx="125">
                  <c:v>356.33333333333337</c:v>
                </c:pt>
                <c:pt idx="126">
                  <c:v>355.42857142857144</c:v>
                </c:pt>
                <c:pt idx="127">
                  <c:v>356.45238095238091</c:v>
                </c:pt>
                <c:pt idx="128">
                  <c:v>358.19047619047615</c:v>
                </c:pt>
                <c:pt idx="129">
                  <c:v>358.61904761904759</c:v>
                </c:pt>
                <c:pt idx="130">
                  <c:v>355.0714285714285</c:v>
                </c:pt>
                <c:pt idx="131">
                  <c:v>357.95238095238102</c:v>
                </c:pt>
                <c:pt idx="132">
                  <c:v>354.30952380952385</c:v>
                </c:pt>
                <c:pt idx="133">
                  <c:v>354.66666666666663</c:v>
                </c:pt>
                <c:pt idx="134">
                  <c:v>355.6904761904762</c:v>
                </c:pt>
                <c:pt idx="135">
                  <c:v>356.64285714285722</c:v>
                </c:pt>
                <c:pt idx="136">
                  <c:v>358.76190476190476</c:v>
                </c:pt>
                <c:pt idx="137">
                  <c:v>360.61904761904759</c:v>
                </c:pt>
                <c:pt idx="138">
                  <c:v>358</c:v>
                </c:pt>
                <c:pt idx="139">
                  <c:v>359.07142857142856</c:v>
                </c:pt>
                <c:pt idx="140">
                  <c:v>361.04761904761898</c:v>
                </c:pt>
                <c:pt idx="141">
                  <c:v>362.6904761904762</c:v>
                </c:pt>
                <c:pt idx="142">
                  <c:v>361.11904761904765</c:v>
                </c:pt>
                <c:pt idx="143">
                  <c:v>358.85714285714283</c:v>
                </c:pt>
                <c:pt idx="144">
                  <c:v>361.73809523809524</c:v>
                </c:pt>
                <c:pt idx="145">
                  <c:v>364.14285714285717</c:v>
                </c:pt>
                <c:pt idx="146">
                  <c:v>363.59523809523807</c:v>
                </c:pt>
                <c:pt idx="147">
                  <c:v>361.73809523809524</c:v>
                </c:pt>
                <c:pt idx="148">
                  <c:v>361.88095238095235</c:v>
                </c:pt>
                <c:pt idx="149">
                  <c:v>358.95238095238091</c:v>
                </c:pt>
                <c:pt idx="150">
                  <c:v>356.4285714285715</c:v>
                </c:pt>
                <c:pt idx="151">
                  <c:v>354.73809523809524</c:v>
                </c:pt>
                <c:pt idx="152">
                  <c:v>355.3095238095238</c:v>
                </c:pt>
                <c:pt idx="153">
                  <c:v>352.90476190476193</c:v>
                </c:pt>
                <c:pt idx="154">
                  <c:v>347.88095238095241</c:v>
                </c:pt>
                <c:pt idx="155">
                  <c:v>346.3095238095238</c:v>
                </c:pt>
                <c:pt idx="156">
                  <c:v>346.49999999999994</c:v>
                </c:pt>
                <c:pt idx="157">
                  <c:v>347.23809523809524</c:v>
                </c:pt>
                <c:pt idx="158">
                  <c:v>348.02380952380952</c:v>
                </c:pt>
                <c:pt idx="159">
                  <c:v>345.42857142857144</c:v>
                </c:pt>
                <c:pt idx="160">
                  <c:v>349.47619047619042</c:v>
                </c:pt>
                <c:pt idx="161">
                  <c:v>350.88095238095235</c:v>
                </c:pt>
                <c:pt idx="162">
                  <c:v>348.38095238095235</c:v>
                </c:pt>
                <c:pt idx="163">
                  <c:v>346.80952380952374</c:v>
                </c:pt>
                <c:pt idx="164">
                  <c:v>348.88095238095235</c:v>
                </c:pt>
                <c:pt idx="165">
                  <c:v>342.00000000000006</c:v>
                </c:pt>
                <c:pt idx="166">
                  <c:v>342.61904761904765</c:v>
                </c:pt>
                <c:pt idx="167">
                  <c:v>342.09523809523807</c:v>
                </c:pt>
                <c:pt idx="168">
                  <c:v>343.6904761904762</c:v>
                </c:pt>
                <c:pt idx="169">
                  <c:v>344.78571428571428</c:v>
                </c:pt>
                <c:pt idx="170">
                  <c:v>344.83333333333331</c:v>
                </c:pt>
                <c:pt idx="171">
                  <c:v>341.35714285714278</c:v>
                </c:pt>
                <c:pt idx="172">
                  <c:v>345.07142857142856</c:v>
                </c:pt>
                <c:pt idx="173">
                  <c:v>344.78571428571428</c:v>
                </c:pt>
                <c:pt idx="174">
                  <c:v>341.11904761904765</c:v>
                </c:pt>
                <c:pt idx="175">
                  <c:v>343</c:v>
                </c:pt>
                <c:pt idx="176">
                  <c:v>341.23809523809524</c:v>
                </c:pt>
                <c:pt idx="177">
                  <c:v>345.02380952380952</c:v>
                </c:pt>
                <c:pt idx="178">
                  <c:v>347.76190476190476</c:v>
                </c:pt>
                <c:pt idx="179">
                  <c:v>350.6904761904762</c:v>
                </c:pt>
                <c:pt idx="180">
                  <c:v>351.64285714285705</c:v>
                </c:pt>
                <c:pt idx="181">
                  <c:v>357.23809523809524</c:v>
                </c:pt>
                <c:pt idx="182">
                  <c:v>359.19047619047615</c:v>
                </c:pt>
                <c:pt idx="183">
                  <c:v>370.73809523809524</c:v>
                </c:pt>
                <c:pt idx="184">
                  <c:v>375.42857142857144</c:v>
                </c:pt>
                <c:pt idx="185">
                  <c:v>376.52380952380958</c:v>
                </c:pt>
                <c:pt idx="186">
                  <c:v>373.14285714285717</c:v>
                </c:pt>
                <c:pt idx="187">
                  <c:v>371.88095238095241</c:v>
                </c:pt>
                <c:pt idx="188">
                  <c:v>369.88095238095241</c:v>
                </c:pt>
                <c:pt idx="189">
                  <c:v>368.04761904761909</c:v>
                </c:pt>
                <c:pt idx="190">
                  <c:v>360.38095238095241</c:v>
                </c:pt>
                <c:pt idx="191">
                  <c:v>355.54761904761898</c:v>
                </c:pt>
                <c:pt idx="192">
                  <c:v>353.11904761904759</c:v>
                </c:pt>
                <c:pt idx="193">
                  <c:v>354.52380952380958</c:v>
                </c:pt>
                <c:pt idx="194">
                  <c:v>356.64285714285717</c:v>
                </c:pt>
                <c:pt idx="195">
                  <c:v>354.11904761904765</c:v>
                </c:pt>
                <c:pt idx="196">
                  <c:v>349.5</c:v>
                </c:pt>
                <c:pt idx="197">
                  <c:v>347.07142857142856</c:v>
                </c:pt>
                <c:pt idx="198">
                  <c:v>344.66666666666657</c:v>
                </c:pt>
                <c:pt idx="199">
                  <c:v>341.16666666666663</c:v>
                </c:pt>
                <c:pt idx="200">
                  <c:v>342.88095238095241</c:v>
                </c:pt>
                <c:pt idx="201">
                  <c:v>337.97619047619048</c:v>
                </c:pt>
                <c:pt idx="202">
                  <c:v>338.97619047619048</c:v>
                </c:pt>
                <c:pt idx="203">
                  <c:v>341.16666666666663</c:v>
                </c:pt>
                <c:pt idx="204">
                  <c:v>339.97619047619042</c:v>
                </c:pt>
                <c:pt idx="205">
                  <c:v>339.04761904761909</c:v>
                </c:pt>
                <c:pt idx="206">
                  <c:v>344.02380952380958</c:v>
                </c:pt>
                <c:pt idx="207">
                  <c:v>338.50000000000006</c:v>
                </c:pt>
                <c:pt idx="208">
                  <c:v>339.14285714285722</c:v>
                </c:pt>
                <c:pt idx="209">
                  <c:v>342</c:v>
                </c:pt>
                <c:pt idx="210">
                  <c:v>341.61904761904759</c:v>
                </c:pt>
                <c:pt idx="211">
                  <c:v>347.00000000000006</c:v>
                </c:pt>
                <c:pt idx="212">
                  <c:v>348.85714285714283</c:v>
                </c:pt>
                <c:pt idx="213">
                  <c:v>349.85714285714295</c:v>
                </c:pt>
                <c:pt idx="214">
                  <c:v>354.57142857142861</c:v>
                </c:pt>
                <c:pt idx="215">
                  <c:v>357.71428571428578</c:v>
                </c:pt>
                <c:pt idx="216">
                  <c:v>353.85714285714283</c:v>
                </c:pt>
                <c:pt idx="217">
                  <c:v>351.30952380952385</c:v>
                </c:pt>
                <c:pt idx="218">
                  <c:v>347.8095238095238</c:v>
                </c:pt>
                <c:pt idx="219">
                  <c:v>347.61904761904765</c:v>
                </c:pt>
                <c:pt idx="220">
                  <c:v>344.97619047619048</c:v>
                </c:pt>
                <c:pt idx="221">
                  <c:v>346.61904761904765</c:v>
                </c:pt>
                <c:pt idx="222">
                  <c:v>344.16666666666663</c:v>
                </c:pt>
                <c:pt idx="223">
                  <c:v>344.28571428571422</c:v>
                </c:pt>
                <c:pt idx="224">
                  <c:v>348.00000000000006</c:v>
                </c:pt>
                <c:pt idx="225">
                  <c:v>348.1904761904762</c:v>
                </c:pt>
                <c:pt idx="226">
                  <c:v>349.04761904761909</c:v>
                </c:pt>
                <c:pt idx="227">
                  <c:v>352.28571428571428</c:v>
                </c:pt>
                <c:pt idx="228">
                  <c:v>348.30952380952385</c:v>
                </c:pt>
                <c:pt idx="229">
                  <c:v>349.38095238095235</c:v>
                </c:pt>
                <c:pt idx="230">
                  <c:v>348.35714285714283</c:v>
                </c:pt>
                <c:pt idx="231">
                  <c:v>343.26190476190476</c:v>
                </c:pt>
                <c:pt idx="232">
                  <c:v>342.14285714285717</c:v>
                </c:pt>
                <c:pt idx="233">
                  <c:v>342.45238095238102</c:v>
                </c:pt>
                <c:pt idx="234">
                  <c:v>336.1904761904762</c:v>
                </c:pt>
                <c:pt idx="235">
                  <c:v>333.40476190476193</c:v>
                </c:pt>
                <c:pt idx="236">
                  <c:v>334.23809523809524</c:v>
                </c:pt>
                <c:pt idx="237">
                  <c:v>333.2380952380953</c:v>
                </c:pt>
                <c:pt idx="238">
                  <c:v>337.42857142857144</c:v>
                </c:pt>
                <c:pt idx="239">
                  <c:v>337.45238095238102</c:v>
                </c:pt>
                <c:pt idx="240">
                  <c:v>334.92857142857144</c:v>
                </c:pt>
                <c:pt idx="241">
                  <c:v>335.38095238095241</c:v>
                </c:pt>
                <c:pt idx="242">
                  <c:v>333.66666666666669</c:v>
                </c:pt>
                <c:pt idx="243">
                  <c:v>329.02380952380958</c:v>
                </c:pt>
                <c:pt idx="244">
                  <c:v>330.14285714285722</c:v>
                </c:pt>
                <c:pt idx="245">
                  <c:v>327.57142857142856</c:v>
                </c:pt>
                <c:pt idx="246">
                  <c:v>328.11904761904765</c:v>
                </c:pt>
                <c:pt idx="247">
                  <c:v>327.35714285714283</c:v>
                </c:pt>
                <c:pt idx="248">
                  <c:v>326</c:v>
                </c:pt>
                <c:pt idx="249">
                  <c:v>326</c:v>
                </c:pt>
                <c:pt idx="250">
                  <c:v>327.04761904761909</c:v>
                </c:pt>
                <c:pt idx="251">
                  <c:v>324.1904761904762</c:v>
                </c:pt>
                <c:pt idx="252">
                  <c:v>323.85714285714283</c:v>
                </c:pt>
                <c:pt idx="253">
                  <c:v>319.83333333333337</c:v>
                </c:pt>
                <c:pt idx="254">
                  <c:v>319.35714285714283</c:v>
                </c:pt>
                <c:pt idx="255">
                  <c:v>320.42857142857144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EF-4F67-A104-1E9A78A274A4}"/>
            </c:ext>
          </c:extLst>
        </c:ser>
        <c:ser>
          <c:idx val="5"/>
          <c:order val="5"/>
          <c:tx>
            <c:strRef>
              <c:f>Toplam!$G$1</c:f>
              <c:strCache>
                <c:ptCount val="1"/>
                <c:pt idx="0">
                  <c:v>Fark7DayAvg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Toplam!$A$2:$A$257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Toplam!$G$2:$G$257</c:f>
              <c:numCache>
                <c:formatCode>General</c:formatCode>
                <c:ptCount val="256"/>
                <c:pt idx="6">
                  <c:v>-12.5</c:v>
                </c:pt>
                <c:pt idx="7">
                  <c:v>-6.2857142857142856</c:v>
                </c:pt>
                <c:pt idx="8">
                  <c:v>-3.5238095238095184</c:v>
                </c:pt>
                <c:pt idx="9">
                  <c:v>-2.904761904761894</c:v>
                </c:pt>
                <c:pt idx="10">
                  <c:v>-3.404761904761902</c:v>
                </c:pt>
                <c:pt idx="11">
                  <c:v>-3.5714285714285716</c:v>
                </c:pt>
                <c:pt idx="12">
                  <c:v>-5.3333333333333224</c:v>
                </c:pt>
                <c:pt idx="13">
                  <c:v>5.6190476190476248</c:v>
                </c:pt>
                <c:pt idx="14">
                  <c:v>5.309523809523812</c:v>
                </c:pt>
                <c:pt idx="15">
                  <c:v>12.880952380952392</c:v>
                </c:pt>
                <c:pt idx="16">
                  <c:v>9.4523809523809632</c:v>
                </c:pt>
                <c:pt idx="17">
                  <c:v>5.8571428571428656</c:v>
                </c:pt>
                <c:pt idx="18">
                  <c:v>7.0476190476190528</c:v>
                </c:pt>
                <c:pt idx="19">
                  <c:v>14.142857142857142</c:v>
                </c:pt>
                <c:pt idx="20">
                  <c:v>13.547619047619053</c:v>
                </c:pt>
                <c:pt idx="21">
                  <c:v>7.4047619047619104</c:v>
                </c:pt>
                <c:pt idx="22">
                  <c:v>5.0952380952380896</c:v>
                </c:pt>
                <c:pt idx="23">
                  <c:v>2.8809523809523676</c:v>
                </c:pt>
                <c:pt idx="24">
                  <c:v>2.7380952380952244</c:v>
                </c:pt>
                <c:pt idx="25">
                  <c:v>1.4761904761904734</c:v>
                </c:pt>
                <c:pt idx="26">
                  <c:v>-2.0238095238095264</c:v>
                </c:pt>
                <c:pt idx="27">
                  <c:v>7.1428571428563306E-2</c:v>
                </c:pt>
                <c:pt idx="28">
                  <c:v>3.6190476190476084</c:v>
                </c:pt>
                <c:pt idx="29">
                  <c:v>-0.19047619047619588</c:v>
                </c:pt>
                <c:pt idx="30">
                  <c:v>1.4523809523809632</c:v>
                </c:pt>
                <c:pt idx="31">
                  <c:v>2.000000000000008</c:v>
                </c:pt>
                <c:pt idx="32">
                  <c:v>2.6904761904761876</c:v>
                </c:pt>
                <c:pt idx="33">
                  <c:v>6.1428571428571344</c:v>
                </c:pt>
                <c:pt idx="34">
                  <c:v>-8.880952380952392</c:v>
                </c:pt>
                <c:pt idx="35">
                  <c:v>-6.880952380952384</c:v>
                </c:pt>
                <c:pt idx="36">
                  <c:v>-7.500000000000008</c:v>
                </c:pt>
                <c:pt idx="37">
                  <c:v>-6.880952380952392</c:v>
                </c:pt>
                <c:pt idx="38">
                  <c:v>-7.4047619047619184</c:v>
                </c:pt>
                <c:pt idx="39">
                  <c:v>-11.309523809523828</c:v>
                </c:pt>
                <c:pt idx="40">
                  <c:v>-8.5476190476190617</c:v>
                </c:pt>
                <c:pt idx="41">
                  <c:v>0.9285714285714286</c:v>
                </c:pt>
                <c:pt idx="42">
                  <c:v>0.30952380952380409</c:v>
                </c:pt>
                <c:pt idx="43">
                  <c:v>4.5</c:v>
                </c:pt>
                <c:pt idx="44">
                  <c:v>4.499999999999984</c:v>
                </c:pt>
                <c:pt idx="45">
                  <c:v>4.5952380952380816</c:v>
                </c:pt>
                <c:pt idx="46">
                  <c:v>5.619047619047616</c:v>
                </c:pt>
                <c:pt idx="47">
                  <c:v>2.9761904761904736</c:v>
                </c:pt>
                <c:pt idx="48">
                  <c:v>1.7619047619047592</c:v>
                </c:pt>
                <c:pt idx="49">
                  <c:v>2.1190476190476084</c:v>
                </c:pt>
                <c:pt idx="50">
                  <c:v>-3.0000000000000164</c:v>
                </c:pt>
                <c:pt idx="51">
                  <c:v>-3.8571428571428652</c:v>
                </c:pt>
                <c:pt idx="52">
                  <c:v>-12.309523809523812</c:v>
                </c:pt>
                <c:pt idx="53">
                  <c:v>-9.3571428571428577</c:v>
                </c:pt>
                <c:pt idx="54">
                  <c:v>-11.023809523809527</c:v>
                </c:pt>
                <c:pt idx="55">
                  <c:v>-11.428571428571429</c:v>
                </c:pt>
                <c:pt idx="56">
                  <c:v>-14.690476190476179</c:v>
                </c:pt>
                <c:pt idx="57">
                  <c:v>-6.2857142857142776</c:v>
                </c:pt>
                <c:pt idx="58">
                  <c:v>-4.0714285714285552</c:v>
                </c:pt>
                <c:pt idx="59">
                  <c:v>2.0714285714285796</c:v>
                </c:pt>
                <c:pt idx="60">
                  <c:v>3.1190476190476244</c:v>
                </c:pt>
                <c:pt idx="61">
                  <c:v>-0.92857142857141228</c:v>
                </c:pt>
                <c:pt idx="62">
                  <c:v>3.5476190476190612</c:v>
                </c:pt>
                <c:pt idx="63">
                  <c:v>3.8333333333333468</c:v>
                </c:pt>
                <c:pt idx="64">
                  <c:v>-6.3333333333333064</c:v>
                </c:pt>
                <c:pt idx="65">
                  <c:v>-9.7619047619047432</c:v>
                </c:pt>
                <c:pt idx="66">
                  <c:v>-7.9761904761904487</c:v>
                </c:pt>
                <c:pt idx="67">
                  <c:v>-10.880952380952351</c:v>
                </c:pt>
                <c:pt idx="68">
                  <c:v>-9.5714285714285552</c:v>
                </c:pt>
                <c:pt idx="69">
                  <c:v>-6.8809523809523672</c:v>
                </c:pt>
                <c:pt idx="70">
                  <c:v>-6.0238095238095104</c:v>
                </c:pt>
                <c:pt idx="71">
                  <c:v>6.7380952380952488</c:v>
                </c:pt>
                <c:pt idx="72">
                  <c:v>6.2619047619047752</c:v>
                </c:pt>
                <c:pt idx="73">
                  <c:v>8.8571428571428736</c:v>
                </c:pt>
                <c:pt idx="74">
                  <c:v>22.07142857142858</c:v>
                </c:pt>
                <c:pt idx="75">
                  <c:v>19.095238095238113</c:v>
                </c:pt>
                <c:pt idx="76">
                  <c:v>22.809523809523828</c:v>
                </c:pt>
                <c:pt idx="77">
                  <c:v>30.333333333333346</c:v>
                </c:pt>
                <c:pt idx="78">
                  <c:v>39.642857142857153</c:v>
                </c:pt>
                <c:pt idx="79">
                  <c:v>49.80952380952381</c:v>
                </c:pt>
                <c:pt idx="80">
                  <c:v>57.642857142857132</c:v>
                </c:pt>
                <c:pt idx="81">
                  <c:v>60.380952380952372</c:v>
                </c:pt>
                <c:pt idx="82">
                  <c:v>65.404761904761898</c:v>
                </c:pt>
                <c:pt idx="83">
                  <c:v>61.309523809523796</c:v>
                </c:pt>
                <c:pt idx="84">
                  <c:v>60.976190476190467</c:v>
                </c:pt>
                <c:pt idx="85">
                  <c:v>53.690476190476183</c:v>
                </c:pt>
                <c:pt idx="86">
                  <c:v>61.047619047619044</c:v>
                </c:pt>
                <c:pt idx="87">
                  <c:v>65.11904761904762</c:v>
                </c:pt>
                <c:pt idx="88">
                  <c:v>73.928571428571431</c:v>
                </c:pt>
                <c:pt idx="89">
                  <c:v>89.761904761904745</c:v>
                </c:pt>
                <c:pt idx="90">
                  <c:v>102.07142857142857</c:v>
                </c:pt>
                <c:pt idx="91">
                  <c:v>109.21428571428571</c:v>
                </c:pt>
                <c:pt idx="92">
                  <c:v>116.30952380952378</c:v>
                </c:pt>
                <c:pt idx="93">
                  <c:v>118.83333333333333</c:v>
                </c:pt>
                <c:pt idx="94">
                  <c:v>130.33333333333331</c:v>
                </c:pt>
                <c:pt idx="95">
                  <c:v>127.35714285714288</c:v>
                </c:pt>
                <c:pt idx="96">
                  <c:v>134.73809523809527</c:v>
                </c:pt>
                <c:pt idx="97">
                  <c:v>132.5952380952381</c:v>
                </c:pt>
                <c:pt idx="98">
                  <c:v>134.02380952380955</c:v>
                </c:pt>
                <c:pt idx="99">
                  <c:v>139.38095238095238</c:v>
                </c:pt>
                <c:pt idx="100">
                  <c:v>143.45238095238096</c:v>
                </c:pt>
                <c:pt idx="101">
                  <c:v>131.38095238095238</c:v>
                </c:pt>
                <c:pt idx="102">
                  <c:v>137.02380952380955</c:v>
                </c:pt>
                <c:pt idx="103">
                  <c:v>130.14285714285717</c:v>
                </c:pt>
                <c:pt idx="104">
                  <c:v>135.61904761904762</c:v>
                </c:pt>
                <c:pt idx="105">
                  <c:v>138.35714285714286</c:v>
                </c:pt>
                <c:pt idx="106">
                  <c:v>132.83333333333331</c:v>
                </c:pt>
                <c:pt idx="107">
                  <c:v>126.35714285714286</c:v>
                </c:pt>
                <c:pt idx="108">
                  <c:v>131.88095238095238</c:v>
                </c:pt>
                <c:pt idx="109">
                  <c:v>126.0952380952381</c:v>
                </c:pt>
                <c:pt idx="110">
                  <c:v>124.92857142857143</c:v>
                </c:pt>
                <c:pt idx="111">
                  <c:v>120.5</c:v>
                </c:pt>
                <c:pt idx="112">
                  <c:v>113.64285714285718</c:v>
                </c:pt>
                <c:pt idx="113">
                  <c:v>115.40476190476193</c:v>
                </c:pt>
                <c:pt idx="114">
                  <c:v>111.66666666666667</c:v>
                </c:pt>
                <c:pt idx="115">
                  <c:v>100.69047619047622</c:v>
                </c:pt>
                <c:pt idx="116">
                  <c:v>95.666666666666671</c:v>
                </c:pt>
                <c:pt idx="117">
                  <c:v>87.714285714285708</c:v>
                </c:pt>
                <c:pt idx="118">
                  <c:v>82.880952380952394</c:v>
                </c:pt>
                <c:pt idx="119">
                  <c:v>78.357142857142861</c:v>
                </c:pt>
                <c:pt idx="120">
                  <c:v>75.452380952380963</c:v>
                </c:pt>
                <c:pt idx="121">
                  <c:v>67.952380952380949</c:v>
                </c:pt>
                <c:pt idx="122">
                  <c:v>65.023809523809533</c:v>
                </c:pt>
                <c:pt idx="123">
                  <c:v>61</c:v>
                </c:pt>
                <c:pt idx="124">
                  <c:v>60.476190476190482</c:v>
                </c:pt>
                <c:pt idx="125">
                  <c:v>55.380952380952394</c:v>
                </c:pt>
                <c:pt idx="126">
                  <c:v>51.142857142857153</c:v>
                </c:pt>
                <c:pt idx="127">
                  <c:v>49.690476190476197</c:v>
                </c:pt>
                <c:pt idx="128">
                  <c:v>48.380952380952387</c:v>
                </c:pt>
                <c:pt idx="129">
                  <c:v>49.666666666666679</c:v>
                </c:pt>
                <c:pt idx="130">
                  <c:v>53.785714285714292</c:v>
                </c:pt>
                <c:pt idx="131">
                  <c:v>50.047619047619044</c:v>
                </c:pt>
                <c:pt idx="132">
                  <c:v>54.261904761904752</c:v>
                </c:pt>
                <c:pt idx="133">
                  <c:v>52.619047619047599</c:v>
                </c:pt>
                <c:pt idx="134">
                  <c:v>40.023809523809511</c:v>
                </c:pt>
                <c:pt idx="135">
                  <c:v>37.785714285714285</c:v>
                </c:pt>
                <c:pt idx="136">
                  <c:v>32.809523809523796</c:v>
                </c:pt>
                <c:pt idx="137">
                  <c:v>24.952380952380945</c:v>
                </c:pt>
                <c:pt idx="138">
                  <c:v>22.57142857142858</c:v>
                </c:pt>
                <c:pt idx="139">
                  <c:v>15.214285714285722</c:v>
                </c:pt>
                <c:pt idx="140">
                  <c:v>10.523809523809534</c:v>
                </c:pt>
                <c:pt idx="141">
                  <c:v>12.73809523809525</c:v>
                </c:pt>
                <c:pt idx="142">
                  <c:v>16.452380952380963</c:v>
                </c:pt>
                <c:pt idx="143">
                  <c:v>13.571428571428587</c:v>
                </c:pt>
                <c:pt idx="144">
                  <c:v>3.5476190476190612</c:v>
                </c:pt>
                <c:pt idx="145">
                  <c:v>-3.2857142857142856</c:v>
                </c:pt>
                <c:pt idx="146">
                  <c:v>-5.5952380952380896</c:v>
                </c:pt>
                <c:pt idx="147">
                  <c:v>-4.4523809523809552</c:v>
                </c:pt>
                <c:pt idx="148">
                  <c:v>-5.7380952380952488</c:v>
                </c:pt>
                <c:pt idx="149">
                  <c:v>-13.809523809523821</c:v>
                </c:pt>
                <c:pt idx="150">
                  <c:v>-7.1428571428571512</c:v>
                </c:pt>
                <c:pt idx="151">
                  <c:v>-4.7380952380952488</c:v>
                </c:pt>
                <c:pt idx="152">
                  <c:v>-2.3809523809526518E-2</c:v>
                </c:pt>
                <c:pt idx="153">
                  <c:v>4.0952380952380896</c:v>
                </c:pt>
                <c:pt idx="154">
                  <c:v>7.2619047619047592</c:v>
                </c:pt>
                <c:pt idx="155">
                  <c:v>7.9761904761904816</c:v>
                </c:pt>
                <c:pt idx="156">
                  <c:v>11.642857142857151</c:v>
                </c:pt>
                <c:pt idx="157">
                  <c:v>8.4761904761904905</c:v>
                </c:pt>
                <c:pt idx="158">
                  <c:v>17.547619047619069</c:v>
                </c:pt>
                <c:pt idx="159">
                  <c:v>21.571428571428587</c:v>
                </c:pt>
                <c:pt idx="160">
                  <c:v>17.666666666666686</c:v>
                </c:pt>
                <c:pt idx="161">
                  <c:v>22.119047619047642</c:v>
                </c:pt>
                <c:pt idx="162">
                  <c:v>24.619047619047649</c:v>
                </c:pt>
                <c:pt idx="163">
                  <c:v>22.476190476190499</c:v>
                </c:pt>
                <c:pt idx="164">
                  <c:v>23.547619047619062</c:v>
                </c:pt>
                <c:pt idx="165">
                  <c:v>23.428571428571427</c:v>
                </c:pt>
                <c:pt idx="166">
                  <c:v>20.666666666666679</c:v>
                </c:pt>
                <c:pt idx="167">
                  <c:v>21.333333333333339</c:v>
                </c:pt>
                <c:pt idx="168">
                  <c:v>19.452380952380963</c:v>
                </c:pt>
                <c:pt idx="169">
                  <c:v>13.357142857142865</c:v>
                </c:pt>
                <c:pt idx="170">
                  <c:v>20.166666666666679</c:v>
                </c:pt>
                <c:pt idx="171">
                  <c:v>23.928571428571445</c:v>
                </c:pt>
                <c:pt idx="172">
                  <c:v>19.357142857142872</c:v>
                </c:pt>
                <c:pt idx="173">
                  <c:v>22.500000000000018</c:v>
                </c:pt>
                <c:pt idx="174">
                  <c:v>20.595238095238113</c:v>
                </c:pt>
                <c:pt idx="175">
                  <c:v>17.571428571428587</c:v>
                </c:pt>
                <c:pt idx="176">
                  <c:v>24.904761904761919</c:v>
                </c:pt>
                <c:pt idx="177">
                  <c:v>23.833333333333346</c:v>
                </c:pt>
                <c:pt idx="178">
                  <c:v>14.095238095238106</c:v>
                </c:pt>
                <c:pt idx="179">
                  <c:v>12.880952380952399</c:v>
                </c:pt>
                <c:pt idx="180">
                  <c:v>1.5000000000000082</c:v>
                </c:pt>
                <c:pt idx="181">
                  <c:v>-0.952380952380947</c:v>
                </c:pt>
                <c:pt idx="182">
                  <c:v>6.809523809523804</c:v>
                </c:pt>
                <c:pt idx="183">
                  <c:v>1.9761904761904654</c:v>
                </c:pt>
                <c:pt idx="184">
                  <c:v>-3.1428571428571592</c:v>
                </c:pt>
                <c:pt idx="185">
                  <c:v>4.7619047619047432</c:v>
                </c:pt>
                <c:pt idx="186">
                  <c:v>15.285714285714269</c:v>
                </c:pt>
                <c:pt idx="187">
                  <c:v>36.54761904761903</c:v>
                </c:pt>
                <c:pt idx="188">
                  <c:v>45.547619047619023</c:v>
                </c:pt>
                <c:pt idx="189">
                  <c:v>40.380952380952365</c:v>
                </c:pt>
                <c:pt idx="190">
                  <c:v>47.190476190476183</c:v>
                </c:pt>
                <c:pt idx="191">
                  <c:v>48.166666666666671</c:v>
                </c:pt>
                <c:pt idx="192">
                  <c:v>49.595238095238095</c:v>
                </c:pt>
                <c:pt idx="193">
                  <c:v>41.619047619047613</c:v>
                </c:pt>
                <c:pt idx="194">
                  <c:v>28.928571428571438</c:v>
                </c:pt>
                <c:pt idx="195">
                  <c:v>24.45238095238097</c:v>
                </c:pt>
                <c:pt idx="196">
                  <c:v>25.21428571428573</c:v>
                </c:pt>
                <c:pt idx="197">
                  <c:v>20.21428571428574</c:v>
                </c:pt>
                <c:pt idx="198">
                  <c:v>25.619047619047631</c:v>
                </c:pt>
                <c:pt idx="199">
                  <c:v>26.976190476190489</c:v>
                </c:pt>
                <c:pt idx="200">
                  <c:v>28.119047619047624</c:v>
                </c:pt>
                <c:pt idx="201">
                  <c:v>28.738095238095234</c:v>
                </c:pt>
                <c:pt idx="202">
                  <c:v>28.309523809523803</c:v>
                </c:pt>
                <c:pt idx="203">
                  <c:v>30.119047619047617</c:v>
                </c:pt>
                <c:pt idx="204">
                  <c:v>33.595238095238081</c:v>
                </c:pt>
                <c:pt idx="205">
                  <c:v>36.095238095238081</c:v>
                </c:pt>
                <c:pt idx="206">
                  <c:v>35.404761904761877</c:v>
                </c:pt>
                <c:pt idx="207">
                  <c:v>38.785714285714263</c:v>
                </c:pt>
                <c:pt idx="208">
                  <c:v>46.142857142857125</c:v>
                </c:pt>
                <c:pt idx="209">
                  <c:v>45.714285714285687</c:v>
                </c:pt>
                <c:pt idx="210">
                  <c:v>48.523809523809483</c:v>
                </c:pt>
                <c:pt idx="211">
                  <c:v>45.714285714285673</c:v>
                </c:pt>
                <c:pt idx="212">
                  <c:v>49.142857142857103</c:v>
                </c:pt>
                <c:pt idx="213">
                  <c:v>48.428571428571395</c:v>
                </c:pt>
                <c:pt idx="214">
                  <c:v>44.571428571428548</c:v>
                </c:pt>
                <c:pt idx="215">
                  <c:v>40.285714285714263</c:v>
                </c:pt>
                <c:pt idx="216">
                  <c:v>47.28571428571427</c:v>
                </c:pt>
                <c:pt idx="217">
                  <c:v>57.833333333333321</c:v>
                </c:pt>
                <c:pt idx="218">
                  <c:v>61.047619047619044</c:v>
                </c:pt>
                <c:pt idx="219">
                  <c:v>55.380952380952372</c:v>
                </c:pt>
                <c:pt idx="220">
                  <c:v>63.238095238095241</c:v>
                </c:pt>
                <c:pt idx="221">
                  <c:v>68.595238095238088</c:v>
                </c:pt>
                <c:pt idx="222">
                  <c:v>75.619047619047606</c:v>
                </c:pt>
                <c:pt idx="223">
                  <c:v>77.928571428571416</c:v>
                </c:pt>
                <c:pt idx="224">
                  <c:v>69.642857142857139</c:v>
                </c:pt>
                <c:pt idx="225">
                  <c:v>67.452380952380935</c:v>
                </c:pt>
                <c:pt idx="226">
                  <c:v>71.023809523809518</c:v>
                </c:pt>
                <c:pt idx="227">
                  <c:v>61.857142857142847</c:v>
                </c:pt>
                <c:pt idx="228">
                  <c:v>62.119047619047613</c:v>
                </c:pt>
                <c:pt idx="229">
                  <c:v>48.904761904761905</c:v>
                </c:pt>
                <c:pt idx="230">
                  <c:v>45.214285714285715</c:v>
                </c:pt>
                <c:pt idx="231">
                  <c:v>42.880952380952372</c:v>
                </c:pt>
                <c:pt idx="232">
                  <c:v>46.285714285714285</c:v>
                </c:pt>
                <c:pt idx="233">
                  <c:v>44.261904761904759</c:v>
                </c:pt>
                <c:pt idx="234">
                  <c:v>55.666666666666664</c:v>
                </c:pt>
                <c:pt idx="235">
                  <c:v>60.023809523809518</c:v>
                </c:pt>
                <c:pt idx="236">
                  <c:v>73.333333333333343</c:v>
                </c:pt>
                <c:pt idx="237">
                  <c:v>76.904761904761898</c:v>
                </c:pt>
                <c:pt idx="238">
                  <c:v>82.857142857142861</c:v>
                </c:pt>
                <c:pt idx="239">
                  <c:v>86.404761904761898</c:v>
                </c:pt>
                <c:pt idx="240">
                  <c:v>91.785714285714263</c:v>
                </c:pt>
                <c:pt idx="241">
                  <c:v>88.904761904761898</c:v>
                </c:pt>
                <c:pt idx="242">
                  <c:v>91.904761904761898</c:v>
                </c:pt>
                <c:pt idx="243">
                  <c:v>93.833333333333329</c:v>
                </c:pt>
                <c:pt idx="244">
                  <c:v>95.142857142857125</c:v>
                </c:pt>
                <c:pt idx="245">
                  <c:v>87.714285714285694</c:v>
                </c:pt>
                <c:pt idx="246">
                  <c:v>84.880952380952365</c:v>
                </c:pt>
                <c:pt idx="247">
                  <c:v>90.357142857142861</c:v>
                </c:pt>
                <c:pt idx="248">
                  <c:v>91.285714285714263</c:v>
                </c:pt>
                <c:pt idx="249">
                  <c:v>91</c:v>
                </c:pt>
                <c:pt idx="250">
                  <c:v>86.80952380952381</c:v>
                </c:pt>
                <c:pt idx="251">
                  <c:v>82.666666666666657</c:v>
                </c:pt>
                <c:pt idx="252">
                  <c:v>84.857142857142861</c:v>
                </c:pt>
                <c:pt idx="253">
                  <c:v>84.88095238095238</c:v>
                </c:pt>
                <c:pt idx="254">
                  <c:v>68.499999999999986</c:v>
                </c:pt>
                <c:pt idx="255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B2-43A8-81B3-799FAEB73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08080"/>
        <c:axId val="8301181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Toplam!$B$1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Toplam!$A$2:$A$257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Toplam!$B$2:$B$257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413</c:v>
                      </c:pt>
                      <c:pt idx="1">
                        <c:v>400</c:v>
                      </c:pt>
                      <c:pt idx="2">
                        <c:v>445</c:v>
                      </c:pt>
                      <c:pt idx="3">
                        <c:v>433</c:v>
                      </c:pt>
                      <c:pt idx="4">
                        <c:v>433</c:v>
                      </c:pt>
                      <c:pt idx="5">
                        <c:v>447</c:v>
                      </c:pt>
                      <c:pt idx="6">
                        <c:v>413</c:v>
                      </c:pt>
                      <c:pt idx="7">
                        <c:v>450</c:v>
                      </c:pt>
                      <c:pt idx="8">
                        <c:v>436</c:v>
                      </c:pt>
                      <c:pt idx="9">
                        <c:v>489</c:v>
                      </c:pt>
                      <c:pt idx="10">
                        <c:v>487</c:v>
                      </c:pt>
                      <c:pt idx="11">
                        <c:v>421</c:v>
                      </c:pt>
                      <c:pt idx="12">
                        <c:v>433</c:v>
                      </c:pt>
                      <c:pt idx="13">
                        <c:v>494</c:v>
                      </c:pt>
                      <c:pt idx="14">
                        <c:v>467</c:v>
                      </c:pt>
                      <c:pt idx="15">
                        <c:v>487</c:v>
                      </c:pt>
                      <c:pt idx="16">
                        <c:v>472</c:v>
                      </c:pt>
                      <c:pt idx="17">
                        <c:v>446</c:v>
                      </c:pt>
                      <c:pt idx="18">
                        <c:v>446</c:v>
                      </c:pt>
                      <c:pt idx="19">
                        <c:v>468</c:v>
                      </c:pt>
                      <c:pt idx="20">
                        <c:v>487</c:v>
                      </c:pt>
                      <c:pt idx="21">
                        <c:v>449</c:v>
                      </c:pt>
                      <c:pt idx="22">
                        <c:v>471</c:v>
                      </c:pt>
                      <c:pt idx="23">
                        <c:v>434</c:v>
                      </c:pt>
                      <c:pt idx="24">
                        <c:v>451</c:v>
                      </c:pt>
                      <c:pt idx="25">
                        <c:v>454</c:v>
                      </c:pt>
                      <c:pt idx="26">
                        <c:v>475</c:v>
                      </c:pt>
                      <c:pt idx="27">
                        <c:v>498</c:v>
                      </c:pt>
                      <c:pt idx="28">
                        <c:v>464</c:v>
                      </c:pt>
                      <c:pt idx="29">
                        <c:v>396</c:v>
                      </c:pt>
                      <c:pt idx="30">
                        <c:v>433</c:v>
                      </c:pt>
                      <c:pt idx="31">
                        <c:v>408</c:v>
                      </c:pt>
                      <c:pt idx="32">
                        <c:v>413</c:v>
                      </c:pt>
                      <c:pt idx="33">
                        <c:v>469</c:v>
                      </c:pt>
                      <c:pt idx="34">
                        <c:v>421</c:v>
                      </c:pt>
                      <c:pt idx="35">
                        <c:v>436</c:v>
                      </c:pt>
                      <c:pt idx="36">
                        <c:v>411</c:v>
                      </c:pt>
                      <c:pt idx="37">
                        <c:v>425</c:v>
                      </c:pt>
                      <c:pt idx="38">
                        <c:v>391</c:v>
                      </c:pt>
                      <c:pt idx="39">
                        <c:v>386</c:v>
                      </c:pt>
                      <c:pt idx="40">
                        <c:v>461</c:v>
                      </c:pt>
                      <c:pt idx="41">
                        <c:v>418</c:v>
                      </c:pt>
                      <c:pt idx="42">
                        <c:v>403</c:v>
                      </c:pt>
                      <c:pt idx="43">
                        <c:v>396</c:v>
                      </c:pt>
                      <c:pt idx="44">
                        <c:v>403</c:v>
                      </c:pt>
                      <c:pt idx="45">
                        <c:v>385</c:v>
                      </c:pt>
                      <c:pt idx="46">
                        <c:v>358.5</c:v>
                      </c:pt>
                      <c:pt idx="47">
                        <c:v>416</c:v>
                      </c:pt>
                      <c:pt idx="48">
                        <c:v>390</c:v>
                      </c:pt>
                      <c:pt idx="49">
                        <c:v>420</c:v>
                      </c:pt>
                      <c:pt idx="50">
                        <c:v>367</c:v>
                      </c:pt>
                      <c:pt idx="51">
                        <c:v>380.5</c:v>
                      </c:pt>
                      <c:pt idx="52">
                        <c:v>325</c:v>
                      </c:pt>
                      <c:pt idx="53">
                        <c:v>360</c:v>
                      </c:pt>
                      <c:pt idx="54">
                        <c:v>404</c:v>
                      </c:pt>
                      <c:pt idx="55">
                        <c:v>382</c:v>
                      </c:pt>
                      <c:pt idx="56">
                        <c:v>372</c:v>
                      </c:pt>
                      <c:pt idx="57">
                        <c:v>434</c:v>
                      </c:pt>
                      <c:pt idx="58">
                        <c:v>389</c:v>
                      </c:pt>
                      <c:pt idx="59">
                        <c:v>359</c:v>
                      </c:pt>
                      <c:pt idx="60">
                        <c:v>403</c:v>
                      </c:pt>
                      <c:pt idx="61">
                        <c:v>373.5</c:v>
                      </c:pt>
                      <c:pt idx="62">
                        <c:v>418</c:v>
                      </c:pt>
                      <c:pt idx="63">
                        <c:v>357</c:v>
                      </c:pt>
                      <c:pt idx="64">
                        <c:v>365</c:v>
                      </c:pt>
                      <c:pt idx="65">
                        <c:v>365</c:v>
                      </c:pt>
                      <c:pt idx="66">
                        <c:v>382</c:v>
                      </c:pt>
                      <c:pt idx="67">
                        <c:v>370</c:v>
                      </c:pt>
                      <c:pt idx="68">
                        <c:v>366</c:v>
                      </c:pt>
                      <c:pt idx="69">
                        <c:v>422</c:v>
                      </c:pt>
                      <c:pt idx="70">
                        <c:v>397</c:v>
                      </c:pt>
                      <c:pt idx="71">
                        <c:v>409</c:v>
                      </c:pt>
                      <c:pt idx="72">
                        <c:v>373</c:v>
                      </c:pt>
                      <c:pt idx="73">
                        <c:v>378</c:v>
                      </c:pt>
                      <c:pt idx="74">
                        <c:v>445</c:v>
                      </c:pt>
                      <c:pt idx="75">
                        <c:v>381</c:v>
                      </c:pt>
                      <c:pt idx="76">
                        <c:v>446</c:v>
                      </c:pt>
                      <c:pt idx="77">
                        <c:v>430</c:v>
                      </c:pt>
                      <c:pt idx="78">
                        <c:v>474</c:v>
                      </c:pt>
                      <c:pt idx="79">
                        <c:v>414</c:v>
                      </c:pt>
                      <c:pt idx="80">
                        <c:v>437</c:v>
                      </c:pt>
                      <c:pt idx="81">
                        <c:v>444</c:v>
                      </c:pt>
                      <c:pt idx="82">
                        <c:v>403</c:v>
                      </c:pt>
                      <c:pt idx="83">
                        <c:v>413</c:v>
                      </c:pt>
                      <c:pt idx="84">
                        <c:v>427</c:v>
                      </c:pt>
                      <c:pt idx="85">
                        <c:v>450</c:v>
                      </c:pt>
                      <c:pt idx="86">
                        <c:v>461</c:v>
                      </c:pt>
                      <c:pt idx="87">
                        <c:v>455</c:v>
                      </c:pt>
                      <c:pt idx="88">
                        <c:v>503</c:v>
                      </c:pt>
                      <c:pt idx="89">
                        <c:v>487</c:v>
                      </c:pt>
                      <c:pt idx="90">
                        <c:v>498</c:v>
                      </c:pt>
                      <c:pt idx="91">
                        <c:v>488</c:v>
                      </c:pt>
                      <c:pt idx="92">
                        <c:v>495</c:v>
                      </c:pt>
                      <c:pt idx="93">
                        <c:v>504</c:v>
                      </c:pt>
                      <c:pt idx="94">
                        <c:v>511</c:v>
                      </c:pt>
                      <c:pt idx="95">
                        <c:v>513</c:v>
                      </c:pt>
                      <c:pt idx="96">
                        <c:v>525</c:v>
                      </c:pt>
                      <c:pt idx="97">
                        <c:v>504</c:v>
                      </c:pt>
                      <c:pt idx="98">
                        <c:v>489</c:v>
                      </c:pt>
                      <c:pt idx="99">
                        <c:v>529.5</c:v>
                      </c:pt>
                      <c:pt idx="100">
                        <c:v>503</c:v>
                      </c:pt>
                      <c:pt idx="101">
                        <c:v>456</c:v>
                      </c:pt>
                      <c:pt idx="102">
                        <c:v>536</c:v>
                      </c:pt>
                      <c:pt idx="103">
                        <c:v>494</c:v>
                      </c:pt>
                      <c:pt idx="104">
                        <c:v>511</c:v>
                      </c:pt>
                      <c:pt idx="105">
                        <c:v>485</c:v>
                      </c:pt>
                      <c:pt idx="106">
                        <c:v>500</c:v>
                      </c:pt>
                      <c:pt idx="107">
                        <c:v>456</c:v>
                      </c:pt>
                      <c:pt idx="108">
                        <c:v>459</c:v>
                      </c:pt>
                      <c:pt idx="109">
                        <c:v>491</c:v>
                      </c:pt>
                      <c:pt idx="110">
                        <c:v>480</c:v>
                      </c:pt>
                      <c:pt idx="111">
                        <c:v>483</c:v>
                      </c:pt>
                      <c:pt idx="112">
                        <c:v>440</c:v>
                      </c:pt>
                      <c:pt idx="113">
                        <c:v>476</c:v>
                      </c:pt>
                      <c:pt idx="114">
                        <c:v>467</c:v>
                      </c:pt>
                      <c:pt idx="115">
                        <c:v>388</c:v>
                      </c:pt>
                      <c:pt idx="116">
                        <c:v>466</c:v>
                      </c:pt>
                      <c:pt idx="117">
                        <c:v>443</c:v>
                      </c:pt>
                      <c:pt idx="118">
                        <c:v>462</c:v>
                      </c:pt>
                      <c:pt idx="119">
                        <c:v>421</c:v>
                      </c:pt>
                      <c:pt idx="120">
                        <c:v>443</c:v>
                      </c:pt>
                      <c:pt idx="121">
                        <c:v>376</c:v>
                      </c:pt>
                      <c:pt idx="122">
                        <c:v>372</c:v>
                      </c:pt>
                      <c:pt idx="123">
                        <c:v>427</c:v>
                      </c:pt>
                      <c:pt idx="124">
                        <c:v>410</c:v>
                      </c:pt>
                      <c:pt idx="125">
                        <c:v>433</c:v>
                      </c:pt>
                      <c:pt idx="126">
                        <c:v>385</c:v>
                      </c:pt>
                      <c:pt idx="127">
                        <c:v>440</c:v>
                      </c:pt>
                      <c:pt idx="128">
                        <c:v>379</c:v>
                      </c:pt>
                      <c:pt idx="129">
                        <c:v>384</c:v>
                      </c:pt>
                      <c:pt idx="130">
                        <c:v>431</c:v>
                      </c:pt>
                      <c:pt idx="131">
                        <c:v>404</c:v>
                      </c:pt>
                      <c:pt idx="132">
                        <c:v>437</c:v>
                      </c:pt>
                      <c:pt idx="133">
                        <c:v>376</c:v>
                      </c:pt>
                      <c:pt idx="134">
                        <c:v>359</c:v>
                      </c:pt>
                      <c:pt idx="135">
                        <c:v>370</c:v>
                      </c:pt>
                      <c:pt idx="136">
                        <c:v>364</c:v>
                      </c:pt>
                      <c:pt idx="137">
                        <c:v>389</c:v>
                      </c:pt>
                      <c:pt idx="138">
                        <c:v>369</c:v>
                      </c:pt>
                      <c:pt idx="139">
                        <c:v>393</c:v>
                      </c:pt>
                      <c:pt idx="140">
                        <c:v>357</c:v>
                      </c:pt>
                      <c:pt idx="141">
                        <c:v>386</c:v>
                      </c:pt>
                      <c:pt idx="142">
                        <c:v>385</c:v>
                      </c:pt>
                      <c:pt idx="143">
                        <c:v>328</c:v>
                      </c:pt>
                      <c:pt idx="144">
                        <c:v>339</c:v>
                      </c:pt>
                      <c:pt idx="145">
                        <c:v>338</c:v>
                      </c:pt>
                      <c:pt idx="146">
                        <c:v>373</c:v>
                      </c:pt>
                      <c:pt idx="147">
                        <c:v>352</c:v>
                      </c:pt>
                      <c:pt idx="148">
                        <c:v>378</c:v>
                      </c:pt>
                      <c:pt idx="149">
                        <c:v>308</c:v>
                      </c:pt>
                      <c:pt idx="150">
                        <c:v>357</c:v>
                      </c:pt>
                      <c:pt idx="151">
                        <c:v>344</c:v>
                      </c:pt>
                      <c:pt idx="152">
                        <c:v>375</c:v>
                      </c:pt>
                      <c:pt idx="153">
                        <c:v>385</c:v>
                      </c:pt>
                      <c:pt idx="154">
                        <c:v>339</c:v>
                      </c:pt>
                      <c:pt idx="155">
                        <c:v>372</c:v>
                      </c:pt>
                      <c:pt idx="156">
                        <c:v>335</c:v>
                      </c:pt>
                      <c:pt idx="157">
                        <c:v>340</c:v>
                      </c:pt>
                      <c:pt idx="158">
                        <c:v>413</c:v>
                      </c:pt>
                      <c:pt idx="159">
                        <c:v>385</c:v>
                      </c:pt>
                      <c:pt idx="160">
                        <c:v>386</c:v>
                      </c:pt>
                      <c:pt idx="161">
                        <c:v>380</c:v>
                      </c:pt>
                      <c:pt idx="162">
                        <c:v>372</c:v>
                      </c:pt>
                      <c:pt idx="163">
                        <c:v>309</c:v>
                      </c:pt>
                      <c:pt idx="164">
                        <c:v>362</c:v>
                      </c:pt>
                      <c:pt idx="165">
                        <c:v>364</c:v>
                      </c:pt>
                      <c:pt idx="166">
                        <c:v>370</c:v>
                      </c:pt>
                      <c:pt idx="167">
                        <c:v>387</c:v>
                      </c:pt>
                      <c:pt idx="168">
                        <c:v>378</c:v>
                      </c:pt>
                      <c:pt idx="169">
                        <c:v>337</c:v>
                      </c:pt>
                      <c:pt idx="170">
                        <c:v>357</c:v>
                      </c:pt>
                      <c:pt idx="171">
                        <c:v>364</c:v>
                      </c:pt>
                      <c:pt idx="172">
                        <c:v>358</c:v>
                      </c:pt>
                      <c:pt idx="173">
                        <c:v>390</c:v>
                      </c:pt>
                      <c:pt idx="174">
                        <c:v>348</c:v>
                      </c:pt>
                      <c:pt idx="175">
                        <c:v>370</c:v>
                      </c:pt>
                      <c:pt idx="176">
                        <c:v>376</c:v>
                      </c:pt>
                      <c:pt idx="177">
                        <c:v>376</c:v>
                      </c:pt>
                      <c:pt idx="178">
                        <c:v>315</c:v>
                      </c:pt>
                      <c:pt idx="179">
                        <c:v>370</c:v>
                      </c:pt>
                      <c:pt idx="180">
                        <c:v>317</c:v>
                      </c:pt>
                      <c:pt idx="181">
                        <c:v>370</c:v>
                      </c:pt>
                      <c:pt idx="182">
                        <c:v>438</c:v>
                      </c:pt>
                      <c:pt idx="183">
                        <c:v>423</c:v>
                      </c:pt>
                      <c:pt idx="184">
                        <c:v>373</c:v>
                      </c:pt>
                      <c:pt idx="185">
                        <c:v>378</c:v>
                      </c:pt>
                      <c:pt idx="186">
                        <c:v>420</c:v>
                      </c:pt>
                      <c:pt idx="187">
                        <c:v>457</c:v>
                      </c:pt>
                      <c:pt idx="188">
                        <c:v>419</c:v>
                      </c:pt>
                      <c:pt idx="189">
                        <c:v>389</c:v>
                      </c:pt>
                      <c:pt idx="190">
                        <c:v>417</c:v>
                      </c:pt>
                      <c:pt idx="191">
                        <c:v>346</c:v>
                      </c:pt>
                      <c:pt idx="192">
                        <c:v>371</c:v>
                      </c:pt>
                      <c:pt idx="193">
                        <c:v>374</c:v>
                      </c:pt>
                      <c:pt idx="194">
                        <c:v>383</c:v>
                      </c:pt>
                      <c:pt idx="195">
                        <c:v>370</c:v>
                      </c:pt>
                      <c:pt idx="196">
                        <c:v>362</c:v>
                      </c:pt>
                      <c:pt idx="197">
                        <c:v>365</c:v>
                      </c:pt>
                      <c:pt idx="198">
                        <c:v>367</c:v>
                      </c:pt>
                      <c:pt idx="199">
                        <c:v>356</c:v>
                      </c:pt>
                      <c:pt idx="200">
                        <c:v>394</c:v>
                      </c:pt>
                      <c:pt idx="201">
                        <c:v>353</c:v>
                      </c:pt>
                      <c:pt idx="202">
                        <c:v>374</c:v>
                      </c:pt>
                      <c:pt idx="203">
                        <c:v>390</c:v>
                      </c:pt>
                      <c:pt idx="204">
                        <c:v>381</c:v>
                      </c:pt>
                      <c:pt idx="205">
                        <c:v>378</c:v>
                      </c:pt>
                      <c:pt idx="206">
                        <c:v>386</c:v>
                      </c:pt>
                      <c:pt idx="207">
                        <c:v>379</c:v>
                      </c:pt>
                      <c:pt idx="208">
                        <c:v>409</c:v>
                      </c:pt>
                      <c:pt idx="209">
                        <c:v>391</c:v>
                      </c:pt>
                      <c:pt idx="210">
                        <c:v>407</c:v>
                      </c:pt>
                      <c:pt idx="211">
                        <c:v>399</c:v>
                      </c:pt>
                      <c:pt idx="212">
                        <c:v>415</c:v>
                      </c:pt>
                      <c:pt idx="213">
                        <c:v>388</c:v>
                      </c:pt>
                      <c:pt idx="214">
                        <c:v>385</c:v>
                      </c:pt>
                      <c:pt idx="215">
                        <c:v>401</c:v>
                      </c:pt>
                      <c:pt idx="216">
                        <c:v>413</c:v>
                      </c:pt>
                      <c:pt idx="217">
                        <c:v>463</c:v>
                      </c:pt>
                      <c:pt idx="218">
                        <c:v>397</c:v>
                      </c:pt>
                      <c:pt idx="219">
                        <c:v>374</c:v>
                      </c:pt>
                      <c:pt idx="220">
                        <c:v>424.5</c:v>
                      </c:pt>
                      <c:pt idx="221">
                        <c:v>434</c:v>
                      </c:pt>
                      <c:pt idx="222">
                        <c:v>433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383</c:v>
                      </c:pt>
                      <c:pt idx="226">
                        <c:v>405</c:v>
                      </c:pt>
                      <c:pt idx="227">
                        <c:v>383</c:v>
                      </c:pt>
                      <c:pt idx="228">
                        <c:v>408</c:v>
                      </c:pt>
                      <c:pt idx="229">
                        <c:v>348</c:v>
                      </c:pt>
                      <c:pt idx="230">
                        <c:v>397</c:v>
                      </c:pt>
                      <c:pt idx="231">
                        <c:v>379</c:v>
                      </c:pt>
                      <c:pt idx="232">
                        <c:v>399</c:v>
                      </c:pt>
                      <c:pt idx="233">
                        <c:v>393</c:v>
                      </c:pt>
                      <c:pt idx="234">
                        <c:v>419</c:v>
                      </c:pt>
                      <c:pt idx="235">
                        <c:v>419</c:v>
                      </c:pt>
                      <c:pt idx="236">
                        <c:v>447</c:v>
                      </c:pt>
                      <c:pt idx="237">
                        <c:v>415</c:v>
                      </c:pt>
                      <c:pt idx="238">
                        <c:v>450</c:v>
                      </c:pt>
                      <c:pt idx="239">
                        <c:v>424</c:v>
                      </c:pt>
                      <c:pt idx="240">
                        <c:v>413</c:v>
                      </c:pt>
                      <c:pt idx="241">
                        <c:v>402</c:v>
                      </c:pt>
                      <c:pt idx="242">
                        <c:v>428</c:v>
                      </c:pt>
                      <c:pt idx="243">
                        <c:v>428</c:v>
                      </c:pt>
                      <c:pt idx="244">
                        <c:v>432</c:v>
                      </c:pt>
                      <c:pt idx="245">
                        <c:v>380</c:v>
                      </c:pt>
                      <c:pt idx="246">
                        <c:v>408</c:v>
                      </c:pt>
                      <c:pt idx="247">
                        <c:v>446</c:v>
                      </c:pt>
                      <c:pt idx="248">
                        <c:v>399</c:v>
                      </c:pt>
                      <c:pt idx="249">
                        <c:v>426</c:v>
                      </c:pt>
                      <c:pt idx="250">
                        <c:v>406</c:v>
                      </c:pt>
                      <c:pt idx="251">
                        <c:v>383</c:v>
                      </c:pt>
                      <c:pt idx="252">
                        <c:v>393</c:v>
                      </c:pt>
                      <c:pt idx="253">
                        <c:v>380</c:v>
                      </c:pt>
                      <c:pt idx="254">
                        <c:v>328</c:v>
                      </c:pt>
                      <c:pt idx="255">
                        <c:v>347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AEF-4F67-A104-1E9A78A274A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Toplam!$C$1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435.33333333333331</c:v>
                      </c:pt>
                      <c:pt idx="1">
                        <c:v>449.50000000000006</c:v>
                      </c:pt>
                      <c:pt idx="2">
                        <c:v>433.66666666666669</c:v>
                      </c:pt>
                      <c:pt idx="3">
                        <c:v>423.33333333333326</c:v>
                      </c:pt>
                      <c:pt idx="4">
                        <c:v>446.33333333333331</c:v>
                      </c:pt>
                      <c:pt idx="5">
                        <c:v>442.83333333333337</c:v>
                      </c:pt>
                      <c:pt idx="6">
                        <c:v>440.5</c:v>
                      </c:pt>
                      <c:pt idx="7">
                        <c:v>428.83333333333331</c:v>
                      </c:pt>
                      <c:pt idx="8">
                        <c:v>466.16666666666669</c:v>
                      </c:pt>
                      <c:pt idx="9">
                        <c:v>473.33333333333331</c:v>
                      </c:pt>
                      <c:pt idx="10">
                        <c:v>480.83333333333331</c:v>
                      </c:pt>
                      <c:pt idx="11">
                        <c:v>435.5</c:v>
                      </c:pt>
                      <c:pt idx="12">
                        <c:v>441.16666666666663</c:v>
                      </c:pt>
                      <c:pt idx="13">
                        <c:v>444.83333333333337</c:v>
                      </c:pt>
                      <c:pt idx="14">
                        <c:v>448</c:v>
                      </c:pt>
                      <c:pt idx="15">
                        <c:v>464.16666666666663</c:v>
                      </c:pt>
                      <c:pt idx="16">
                        <c:v>480.33333333333331</c:v>
                      </c:pt>
                      <c:pt idx="17">
                        <c:v>465</c:v>
                      </c:pt>
                      <c:pt idx="18">
                        <c:v>452.16666666666669</c:v>
                      </c:pt>
                      <c:pt idx="19">
                        <c:v>426.5</c:v>
                      </c:pt>
                      <c:pt idx="20">
                        <c:v>442</c:v>
                      </c:pt>
                      <c:pt idx="21">
                        <c:v>473</c:v>
                      </c:pt>
                      <c:pt idx="22">
                        <c:v>464.33333333333337</c:v>
                      </c:pt>
                      <c:pt idx="23">
                        <c:v>457.83333333333337</c:v>
                      </c:pt>
                      <c:pt idx="24">
                        <c:v>471</c:v>
                      </c:pt>
                      <c:pt idx="25">
                        <c:v>468.99999999999994</c:v>
                      </c:pt>
                      <c:pt idx="26">
                        <c:v>458</c:v>
                      </c:pt>
                      <c:pt idx="27">
                        <c:v>438.33333333333337</c:v>
                      </c:pt>
                      <c:pt idx="28">
                        <c:v>463.16666666666669</c:v>
                      </c:pt>
                      <c:pt idx="29">
                        <c:v>416</c:v>
                      </c:pt>
                      <c:pt idx="30">
                        <c:v>445.33333333333326</c:v>
                      </c:pt>
                      <c:pt idx="31">
                        <c:v>424.16666666666669</c:v>
                      </c:pt>
                      <c:pt idx="32">
                        <c:v>423.16666666666669</c:v>
                      </c:pt>
                      <c:pt idx="33">
                        <c:v>427.83333333333337</c:v>
                      </c:pt>
                      <c:pt idx="34">
                        <c:v>466.50000000000006</c:v>
                      </c:pt>
                      <c:pt idx="35">
                        <c:v>421.16666666666663</c:v>
                      </c:pt>
                      <c:pt idx="36">
                        <c:v>435.33333333333337</c:v>
                      </c:pt>
                      <c:pt idx="37">
                        <c:v>432.99999999999994</c:v>
                      </c:pt>
                      <c:pt idx="38">
                        <c:v>410.83333333333337</c:v>
                      </c:pt>
                      <c:pt idx="39">
                        <c:v>423.50000000000006</c:v>
                      </c:pt>
                      <c:pt idx="40">
                        <c:v>400.5</c:v>
                      </c:pt>
                      <c:pt idx="41">
                        <c:v>397.16666666666663</c:v>
                      </c:pt>
                      <c:pt idx="42">
                        <c:v>392.5</c:v>
                      </c:pt>
                      <c:pt idx="43">
                        <c:v>391</c:v>
                      </c:pt>
                      <c:pt idx="44">
                        <c:v>411.00000000000006</c:v>
                      </c:pt>
                      <c:pt idx="45">
                        <c:v>404.16666666666669</c:v>
                      </c:pt>
                      <c:pt idx="46">
                        <c:v>388.83333333333331</c:v>
                      </c:pt>
                      <c:pt idx="47">
                        <c:v>374</c:v>
                      </c:pt>
                      <c:pt idx="48">
                        <c:v>377.66666666666663</c:v>
                      </c:pt>
                      <c:pt idx="49">
                        <c:v>407.00000000000006</c:v>
                      </c:pt>
                      <c:pt idx="50">
                        <c:v>397.83333333333337</c:v>
                      </c:pt>
                      <c:pt idx="51">
                        <c:v>394.5</c:v>
                      </c:pt>
                      <c:pt idx="52">
                        <c:v>403.33333333333331</c:v>
                      </c:pt>
                      <c:pt idx="53">
                        <c:v>369.66666666666663</c:v>
                      </c:pt>
                      <c:pt idx="54">
                        <c:v>373.66666666666669</c:v>
                      </c:pt>
                      <c:pt idx="55">
                        <c:v>372.49999999999994</c:v>
                      </c:pt>
                      <c:pt idx="56">
                        <c:v>381.83333333333331</c:v>
                      </c:pt>
                      <c:pt idx="57">
                        <c:v>406.00000000000006</c:v>
                      </c:pt>
                      <c:pt idx="58">
                        <c:v>387.49999999999994</c:v>
                      </c:pt>
                      <c:pt idx="59">
                        <c:v>394.33333333333337</c:v>
                      </c:pt>
                      <c:pt idx="60">
                        <c:v>405.33333333333331</c:v>
                      </c:pt>
                      <c:pt idx="61">
                        <c:v>371.49999999999994</c:v>
                      </c:pt>
                      <c:pt idx="62">
                        <c:v>377.16666666666663</c:v>
                      </c:pt>
                      <c:pt idx="63">
                        <c:v>364.83333333333331</c:v>
                      </c:pt>
                      <c:pt idx="64">
                        <c:v>408.16666666666663</c:v>
                      </c:pt>
                      <c:pt idx="65">
                        <c:v>387.5</c:v>
                      </c:pt>
                      <c:pt idx="66">
                        <c:v>404.83333333333331</c:v>
                      </c:pt>
                      <c:pt idx="67">
                        <c:v>392.66666666666663</c:v>
                      </c:pt>
                      <c:pt idx="68">
                        <c:v>354.83333333333337</c:v>
                      </c:pt>
                      <c:pt idx="69">
                        <c:v>362.33333333333331</c:v>
                      </c:pt>
                      <c:pt idx="70">
                        <c:v>398.83333333333331</c:v>
                      </c:pt>
                      <c:pt idx="71">
                        <c:v>362.83333333333331</c:v>
                      </c:pt>
                      <c:pt idx="72">
                        <c:v>398.83333333333331</c:v>
                      </c:pt>
                      <c:pt idx="73">
                        <c:v>382.66666666666663</c:v>
                      </c:pt>
                      <c:pt idx="74">
                        <c:v>375.16666666666669</c:v>
                      </c:pt>
                      <c:pt idx="75">
                        <c:v>390.66666666666663</c:v>
                      </c:pt>
                      <c:pt idx="76">
                        <c:v>360.33333333333331</c:v>
                      </c:pt>
                      <c:pt idx="77">
                        <c:v>379.16666666666669</c:v>
                      </c:pt>
                      <c:pt idx="78">
                        <c:v>362.66666666666669</c:v>
                      </c:pt>
                      <c:pt idx="79">
                        <c:v>368.66666666666669</c:v>
                      </c:pt>
                      <c:pt idx="80">
                        <c:v>386.83333333333337</c:v>
                      </c:pt>
                      <c:pt idx="81">
                        <c:v>355</c:v>
                      </c:pt>
                      <c:pt idx="82">
                        <c:v>377.5</c:v>
                      </c:pt>
                      <c:pt idx="83">
                        <c:v>356</c:v>
                      </c:pt>
                      <c:pt idx="84">
                        <c:v>378.5</c:v>
                      </c:pt>
                      <c:pt idx="85">
                        <c:v>389.66666666666669</c:v>
                      </c:pt>
                      <c:pt idx="86">
                        <c:v>364.16666666666663</c:v>
                      </c:pt>
                      <c:pt idx="87">
                        <c:v>376.33333333333337</c:v>
                      </c:pt>
                      <c:pt idx="88">
                        <c:v>352.33333333333337</c:v>
                      </c:pt>
                      <c:pt idx="89">
                        <c:v>350.66666666666674</c:v>
                      </c:pt>
                      <c:pt idx="90">
                        <c:v>354.83333333333331</c:v>
                      </c:pt>
                      <c:pt idx="91">
                        <c:v>389.5</c:v>
                      </c:pt>
                      <c:pt idx="92">
                        <c:v>384.99999999999994</c:v>
                      </c:pt>
                      <c:pt idx="93">
                        <c:v>389.5</c:v>
                      </c:pt>
                      <c:pt idx="94">
                        <c:v>351.83333333333331</c:v>
                      </c:pt>
                      <c:pt idx="95">
                        <c:v>383.16666666666663</c:v>
                      </c:pt>
                      <c:pt idx="96">
                        <c:v>337</c:v>
                      </c:pt>
                      <c:pt idx="97">
                        <c:v>375.83333333333331</c:v>
                      </c:pt>
                      <c:pt idx="98">
                        <c:v>380.49999999999994</c:v>
                      </c:pt>
                      <c:pt idx="99">
                        <c:v>382</c:v>
                      </c:pt>
                      <c:pt idx="100">
                        <c:v>360</c:v>
                      </c:pt>
                      <c:pt idx="101">
                        <c:v>381.33333333333331</c:v>
                      </c:pt>
                      <c:pt idx="102">
                        <c:v>366.66666666666669</c:v>
                      </c:pt>
                      <c:pt idx="103">
                        <c:v>354.16666666666663</c:v>
                      </c:pt>
                      <c:pt idx="104">
                        <c:v>344.5</c:v>
                      </c:pt>
                      <c:pt idx="105">
                        <c:v>357.33333333333337</c:v>
                      </c:pt>
                      <c:pt idx="106">
                        <c:v>391.16666666666669</c:v>
                      </c:pt>
                      <c:pt idx="107">
                        <c:v>358.33333333333331</c:v>
                      </c:pt>
                      <c:pt idx="108">
                        <c:v>345.66666666666663</c:v>
                      </c:pt>
                      <c:pt idx="109">
                        <c:v>362.16666666666663</c:v>
                      </c:pt>
                      <c:pt idx="110">
                        <c:v>348.33333333333337</c:v>
                      </c:pt>
                      <c:pt idx="111">
                        <c:v>347.49999999999994</c:v>
                      </c:pt>
                      <c:pt idx="112">
                        <c:v>360.33333333333331</c:v>
                      </c:pt>
                      <c:pt idx="113">
                        <c:v>354.83333333333331</c:v>
                      </c:pt>
                      <c:pt idx="114">
                        <c:v>395.50000000000006</c:v>
                      </c:pt>
                      <c:pt idx="115">
                        <c:v>351.5</c:v>
                      </c:pt>
                      <c:pt idx="116">
                        <c:v>372.33333333333331</c:v>
                      </c:pt>
                      <c:pt idx="117">
                        <c:v>367</c:v>
                      </c:pt>
                      <c:pt idx="118">
                        <c:v>360.33333333333331</c:v>
                      </c:pt>
                      <c:pt idx="119">
                        <c:v>372.99999999999994</c:v>
                      </c:pt>
                      <c:pt idx="120">
                        <c:v>342.16666666666669</c:v>
                      </c:pt>
                      <c:pt idx="121">
                        <c:v>357.00000000000006</c:v>
                      </c:pt>
                      <c:pt idx="122">
                        <c:v>356</c:v>
                      </c:pt>
                      <c:pt idx="123">
                        <c:v>361.5</c:v>
                      </c:pt>
                      <c:pt idx="124">
                        <c:v>337.66666666666663</c:v>
                      </c:pt>
                      <c:pt idx="125">
                        <c:v>366.99999999999994</c:v>
                      </c:pt>
                      <c:pt idx="126">
                        <c:v>366.66666666666663</c:v>
                      </c:pt>
                      <c:pt idx="127">
                        <c:v>349.33333333333337</c:v>
                      </c:pt>
                      <c:pt idx="128">
                        <c:v>369.16666666666674</c:v>
                      </c:pt>
                      <c:pt idx="129">
                        <c:v>358.99999999999994</c:v>
                      </c:pt>
                      <c:pt idx="130">
                        <c:v>336.66666666666669</c:v>
                      </c:pt>
                      <c:pt idx="131">
                        <c:v>357.83333333333337</c:v>
                      </c:pt>
                      <c:pt idx="132">
                        <c:v>341.5</c:v>
                      </c:pt>
                      <c:pt idx="133">
                        <c:v>369.16666666666669</c:v>
                      </c:pt>
                      <c:pt idx="134">
                        <c:v>356.5</c:v>
                      </c:pt>
                      <c:pt idx="135">
                        <c:v>375.83333333333331</c:v>
                      </c:pt>
                      <c:pt idx="136">
                        <c:v>373.83333333333337</c:v>
                      </c:pt>
                      <c:pt idx="137">
                        <c:v>349.66666666666663</c:v>
                      </c:pt>
                      <c:pt idx="138">
                        <c:v>339.49999999999994</c:v>
                      </c:pt>
                      <c:pt idx="139">
                        <c:v>349</c:v>
                      </c:pt>
                      <c:pt idx="140">
                        <c:v>383</c:v>
                      </c:pt>
                      <c:pt idx="141">
                        <c:v>368</c:v>
                      </c:pt>
                      <c:pt idx="142">
                        <c:v>364.83333333333331</c:v>
                      </c:pt>
                      <c:pt idx="143">
                        <c:v>358</c:v>
                      </c:pt>
                      <c:pt idx="144">
                        <c:v>369.83333333333331</c:v>
                      </c:pt>
                      <c:pt idx="145">
                        <c:v>356.33333333333337</c:v>
                      </c:pt>
                      <c:pt idx="146">
                        <c:v>345.16666666666663</c:v>
                      </c:pt>
                      <c:pt idx="147">
                        <c:v>370.00000000000006</c:v>
                      </c:pt>
                      <c:pt idx="148">
                        <c:v>369.00000000000006</c:v>
                      </c:pt>
                      <c:pt idx="149">
                        <c:v>344.33333333333331</c:v>
                      </c:pt>
                      <c:pt idx="150">
                        <c:v>340.33333333333331</c:v>
                      </c:pt>
                      <c:pt idx="151">
                        <c:v>358</c:v>
                      </c:pt>
                      <c:pt idx="152">
                        <c:v>360.33333333333331</c:v>
                      </c:pt>
                      <c:pt idx="153">
                        <c:v>328.33333333333331</c:v>
                      </c:pt>
                      <c:pt idx="154">
                        <c:v>334.83333333333337</c:v>
                      </c:pt>
                      <c:pt idx="155">
                        <c:v>358</c:v>
                      </c:pt>
                      <c:pt idx="156">
                        <c:v>345.66666666666663</c:v>
                      </c:pt>
                      <c:pt idx="157">
                        <c:v>345.49999999999994</c:v>
                      </c:pt>
                      <c:pt idx="158">
                        <c:v>363.49999999999994</c:v>
                      </c:pt>
                      <c:pt idx="159">
                        <c:v>342.16666666666669</c:v>
                      </c:pt>
                      <c:pt idx="160">
                        <c:v>356.66666666666663</c:v>
                      </c:pt>
                      <c:pt idx="161">
                        <c:v>344.66666666666669</c:v>
                      </c:pt>
                      <c:pt idx="162">
                        <c:v>340.49999999999994</c:v>
                      </c:pt>
                      <c:pt idx="163">
                        <c:v>334.66666666666669</c:v>
                      </c:pt>
                      <c:pt idx="164">
                        <c:v>360</c:v>
                      </c:pt>
                      <c:pt idx="165">
                        <c:v>315.33333333333337</c:v>
                      </c:pt>
                      <c:pt idx="166">
                        <c:v>346.49999999999994</c:v>
                      </c:pt>
                      <c:pt idx="167">
                        <c:v>353</c:v>
                      </c:pt>
                      <c:pt idx="168">
                        <c:v>355.83333333333331</c:v>
                      </c:pt>
                      <c:pt idx="169">
                        <c:v>348.16666666666663</c:v>
                      </c:pt>
                      <c:pt idx="170">
                        <c:v>335</c:v>
                      </c:pt>
                      <c:pt idx="171">
                        <c:v>335.66666666666663</c:v>
                      </c:pt>
                      <c:pt idx="172">
                        <c:v>341.33333333333337</c:v>
                      </c:pt>
                      <c:pt idx="173">
                        <c:v>344.49999999999994</c:v>
                      </c:pt>
                      <c:pt idx="174">
                        <c:v>327.33333333333331</c:v>
                      </c:pt>
                      <c:pt idx="175">
                        <c:v>369</c:v>
                      </c:pt>
                      <c:pt idx="176">
                        <c:v>335.83333333333331</c:v>
                      </c:pt>
                      <c:pt idx="177">
                        <c:v>361.5</c:v>
                      </c:pt>
                      <c:pt idx="178">
                        <c:v>354.83333333333331</c:v>
                      </c:pt>
                      <c:pt idx="179">
                        <c:v>361.83333333333331</c:v>
                      </c:pt>
                      <c:pt idx="180">
                        <c:v>351.16666666666669</c:v>
                      </c:pt>
                      <c:pt idx="181">
                        <c:v>366.5</c:v>
                      </c:pt>
                      <c:pt idx="182">
                        <c:v>382.66666666666674</c:v>
                      </c:pt>
                      <c:pt idx="183">
                        <c:v>416.66666666666669</c:v>
                      </c:pt>
                      <c:pt idx="184">
                        <c:v>394.33333333333337</c:v>
                      </c:pt>
                      <c:pt idx="185">
                        <c:v>362.5</c:v>
                      </c:pt>
                      <c:pt idx="186">
                        <c:v>338.16666666666663</c:v>
                      </c:pt>
                      <c:pt idx="187">
                        <c:v>342.33333333333337</c:v>
                      </c:pt>
                      <c:pt idx="188">
                        <c:v>352.50000000000006</c:v>
                      </c:pt>
                      <c:pt idx="189">
                        <c:v>369.83333333333331</c:v>
                      </c:pt>
                      <c:pt idx="190">
                        <c:v>363</c:v>
                      </c:pt>
                      <c:pt idx="191">
                        <c:v>360.49999999999994</c:v>
                      </c:pt>
                      <c:pt idx="192">
                        <c:v>345.5</c:v>
                      </c:pt>
                      <c:pt idx="193">
                        <c:v>348</c:v>
                      </c:pt>
                      <c:pt idx="194">
                        <c:v>357.16666666666663</c:v>
                      </c:pt>
                      <c:pt idx="195">
                        <c:v>334.83333333333331</c:v>
                      </c:pt>
                      <c:pt idx="196">
                        <c:v>337.5</c:v>
                      </c:pt>
                      <c:pt idx="197">
                        <c:v>345.99999999999994</c:v>
                      </c:pt>
                      <c:pt idx="198">
                        <c:v>343.66666666666669</c:v>
                      </c:pt>
                      <c:pt idx="199">
                        <c:v>321</c:v>
                      </c:pt>
                      <c:pt idx="200">
                        <c:v>360.00000000000006</c:v>
                      </c:pt>
                      <c:pt idx="201">
                        <c:v>322.83333333333337</c:v>
                      </c:pt>
                      <c:pt idx="202">
                        <c:v>341.83333333333331</c:v>
                      </c:pt>
                      <c:pt idx="203">
                        <c:v>352.83333333333331</c:v>
                      </c:pt>
                      <c:pt idx="204">
                        <c:v>337.66666666666669</c:v>
                      </c:pt>
                      <c:pt idx="205">
                        <c:v>337.16666666666669</c:v>
                      </c:pt>
                      <c:pt idx="206">
                        <c:v>355.83333333333343</c:v>
                      </c:pt>
                      <c:pt idx="207">
                        <c:v>321.33333333333337</c:v>
                      </c:pt>
                      <c:pt idx="208">
                        <c:v>327.33333333333331</c:v>
                      </c:pt>
                      <c:pt idx="209">
                        <c:v>361.83333333333337</c:v>
                      </c:pt>
                      <c:pt idx="210">
                        <c:v>350.16666666666674</c:v>
                      </c:pt>
                      <c:pt idx="211">
                        <c:v>375.33333333333337</c:v>
                      </c:pt>
                      <c:pt idx="212">
                        <c:v>350.16666666666669</c:v>
                      </c:pt>
                      <c:pt idx="213">
                        <c:v>362.83333333333337</c:v>
                      </c:pt>
                      <c:pt idx="214">
                        <c:v>354.33333333333331</c:v>
                      </c:pt>
                      <c:pt idx="215">
                        <c:v>349.33333333333331</c:v>
                      </c:pt>
                      <c:pt idx="216">
                        <c:v>334.83333333333331</c:v>
                      </c:pt>
                      <c:pt idx="217">
                        <c:v>332.33333333333337</c:v>
                      </c:pt>
                      <c:pt idx="218">
                        <c:v>350.83333333333331</c:v>
                      </c:pt>
                      <c:pt idx="219">
                        <c:v>348.83333333333337</c:v>
                      </c:pt>
                      <c:pt idx="220">
                        <c:v>344.33333333333331</c:v>
                      </c:pt>
                      <c:pt idx="221">
                        <c:v>365.83333333333337</c:v>
                      </c:pt>
                      <c:pt idx="222">
                        <c:v>332.16666666666669</c:v>
                      </c:pt>
                      <c:pt idx="223">
                        <c:v>335.66666666666669</c:v>
                      </c:pt>
                      <c:pt idx="224">
                        <c:v>358.33333333333331</c:v>
                      </c:pt>
                      <c:pt idx="225">
                        <c:v>352.16666666666669</c:v>
                      </c:pt>
                      <c:pt idx="226">
                        <c:v>354.83333333333331</c:v>
                      </c:pt>
                      <c:pt idx="227">
                        <c:v>367</c:v>
                      </c:pt>
                      <c:pt idx="228">
                        <c:v>338</c:v>
                      </c:pt>
                      <c:pt idx="229">
                        <c:v>339.66666666666669</c:v>
                      </c:pt>
                      <c:pt idx="230">
                        <c:v>328.5</c:v>
                      </c:pt>
                      <c:pt idx="231">
                        <c:v>322.66666666666669</c:v>
                      </c:pt>
                      <c:pt idx="232">
                        <c:v>344.33333333333331</c:v>
                      </c:pt>
                      <c:pt idx="233">
                        <c:v>357</c:v>
                      </c:pt>
                      <c:pt idx="234">
                        <c:v>323.16666666666669</c:v>
                      </c:pt>
                      <c:pt idx="235">
                        <c:v>318.5</c:v>
                      </c:pt>
                      <c:pt idx="236">
                        <c:v>345.49999999999994</c:v>
                      </c:pt>
                      <c:pt idx="237">
                        <c:v>321.50000000000006</c:v>
                      </c:pt>
                      <c:pt idx="238">
                        <c:v>352</c:v>
                      </c:pt>
                      <c:pt idx="239">
                        <c:v>344.5</c:v>
                      </c:pt>
                      <c:pt idx="240">
                        <c:v>339.33333333333337</c:v>
                      </c:pt>
                      <c:pt idx="241">
                        <c:v>326.33333333333337</c:v>
                      </c:pt>
                      <c:pt idx="242">
                        <c:v>306.5</c:v>
                      </c:pt>
                      <c:pt idx="243">
                        <c:v>313</c:v>
                      </c:pt>
                      <c:pt idx="244">
                        <c:v>329.33333333333337</c:v>
                      </c:pt>
                      <c:pt idx="245">
                        <c:v>334</c:v>
                      </c:pt>
                      <c:pt idx="246">
                        <c:v>348.33333333333331</c:v>
                      </c:pt>
                      <c:pt idx="247">
                        <c:v>334</c:v>
                      </c:pt>
                      <c:pt idx="248">
                        <c:v>316.83333333333337</c:v>
                      </c:pt>
                      <c:pt idx="249">
                        <c:v>306.5</c:v>
                      </c:pt>
                      <c:pt idx="250">
                        <c:v>320.33333333333337</c:v>
                      </c:pt>
                      <c:pt idx="251">
                        <c:v>309.33333333333331</c:v>
                      </c:pt>
                      <c:pt idx="252">
                        <c:v>331.66666666666669</c:v>
                      </c:pt>
                      <c:pt idx="253">
                        <c:v>320.16666666666663</c:v>
                      </c:pt>
                      <c:pt idx="254">
                        <c:v>330.66666666666669</c:v>
                      </c:pt>
                      <c:pt idx="255">
                        <c:v>324.33333333333331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AEF-4F67-A104-1E9A78A274A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Toplam!$D$1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-22.333333333333314</c:v>
                      </c:pt>
                      <c:pt idx="1">
                        <c:v>-49.500000000000057</c:v>
                      </c:pt>
                      <c:pt idx="2">
                        <c:v>11.333333333333314</c:v>
                      </c:pt>
                      <c:pt idx="3">
                        <c:v>9.6666666666667425</c:v>
                      </c:pt>
                      <c:pt idx="4">
                        <c:v>-13.333333333333314</c:v>
                      </c:pt>
                      <c:pt idx="5">
                        <c:v>4.1666666666666288</c:v>
                      </c:pt>
                      <c:pt idx="6">
                        <c:v>-27.5</c:v>
                      </c:pt>
                      <c:pt idx="7">
                        <c:v>21.166666666666686</c:v>
                      </c:pt>
                      <c:pt idx="8">
                        <c:v>-30.166666666666686</c:v>
                      </c:pt>
                      <c:pt idx="9">
                        <c:v>15.666666666666686</c:v>
                      </c:pt>
                      <c:pt idx="10">
                        <c:v>6.1666666666666856</c:v>
                      </c:pt>
                      <c:pt idx="11">
                        <c:v>-14.5</c:v>
                      </c:pt>
                      <c:pt idx="12">
                        <c:v>-8.1666666666666288</c:v>
                      </c:pt>
                      <c:pt idx="13">
                        <c:v>49.166666666666629</c:v>
                      </c:pt>
                      <c:pt idx="14">
                        <c:v>19</c:v>
                      </c:pt>
                      <c:pt idx="15">
                        <c:v>22.833333333333371</c:v>
                      </c:pt>
                      <c:pt idx="16">
                        <c:v>-8.3333333333333144</c:v>
                      </c:pt>
                      <c:pt idx="17">
                        <c:v>-19</c:v>
                      </c:pt>
                      <c:pt idx="18">
                        <c:v>-6.1666666666666856</c:v>
                      </c:pt>
                      <c:pt idx="19">
                        <c:v>41.5</c:v>
                      </c:pt>
                      <c:pt idx="20">
                        <c:v>45</c:v>
                      </c:pt>
                      <c:pt idx="21">
                        <c:v>-24</c:v>
                      </c:pt>
                      <c:pt idx="22">
                        <c:v>6.6666666666666288</c:v>
                      </c:pt>
                      <c:pt idx="23">
                        <c:v>-23.833333333333371</c:v>
                      </c:pt>
                      <c:pt idx="24">
                        <c:v>-20</c:v>
                      </c:pt>
                      <c:pt idx="25">
                        <c:v>-14.999999999999943</c:v>
                      </c:pt>
                      <c:pt idx="26">
                        <c:v>17</c:v>
                      </c:pt>
                      <c:pt idx="27">
                        <c:v>59.666666666666629</c:v>
                      </c:pt>
                      <c:pt idx="28">
                        <c:v>0.83333333333331439</c:v>
                      </c:pt>
                      <c:pt idx="29">
                        <c:v>-20</c:v>
                      </c:pt>
                      <c:pt idx="30">
                        <c:v>-12.333333333333258</c:v>
                      </c:pt>
                      <c:pt idx="31">
                        <c:v>-16.166666666666686</c:v>
                      </c:pt>
                      <c:pt idx="32">
                        <c:v>-10.166666666666686</c:v>
                      </c:pt>
                      <c:pt idx="33">
                        <c:v>41.166666666666629</c:v>
                      </c:pt>
                      <c:pt idx="34">
                        <c:v>-45.500000000000057</c:v>
                      </c:pt>
                      <c:pt idx="35">
                        <c:v>14.833333333333371</c:v>
                      </c:pt>
                      <c:pt idx="36">
                        <c:v>-24.333333333333371</c:v>
                      </c:pt>
                      <c:pt idx="37">
                        <c:v>-7.9999999999999432</c:v>
                      </c:pt>
                      <c:pt idx="38">
                        <c:v>-19.833333333333371</c:v>
                      </c:pt>
                      <c:pt idx="39">
                        <c:v>-37.500000000000057</c:v>
                      </c:pt>
                      <c:pt idx="40">
                        <c:v>60.5</c:v>
                      </c:pt>
                      <c:pt idx="41">
                        <c:v>20.833333333333371</c:v>
                      </c:pt>
                      <c:pt idx="42">
                        <c:v>10.5</c:v>
                      </c:pt>
                      <c:pt idx="43">
                        <c:v>5</c:v>
                      </c:pt>
                      <c:pt idx="44">
                        <c:v>-8.0000000000000568</c:v>
                      </c:pt>
                      <c:pt idx="45">
                        <c:v>-19.166666666666686</c:v>
                      </c:pt>
                      <c:pt idx="46">
                        <c:v>-30.333333333333314</c:v>
                      </c:pt>
                      <c:pt idx="47">
                        <c:v>42</c:v>
                      </c:pt>
                      <c:pt idx="48">
                        <c:v>12.333333333333371</c:v>
                      </c:pt>
                      <c:pt idx="49">
                        <c:v>12.999999999999943</c:v>
                      </c:pt>
                      <c:pt idx="50">
                        <c:v>-30.833333333333371</c:v>
                      </c:pt>
                      <c:pt idx="51">
                        <c:v>-14</c:v>
                      </c:pt>
                      <c:pt idx="52">
                        <c:v>-78.333333333333314</c:v>
                      </c:pt>
                      <c:pt idx="53">
                        <c:v>-9.6666666666666288</c:v>
                      </c:pt>
                      <c:pt idx="54">
                        <c:v>30.333333333333314</c:v>
                      </c:pt>
                      <c:pt idx="55">
                        <c:v>9.5000000000000568</c:v>
                      </c:pt>
                      <c:pt idx="56">
                        <c:v>-9.8333333333333144</c:v>
                      </c:pt>
                      <c:pt idx="57">
                        <c:v>27.999999999999943</c:v>
                      </c:pt>
                      <c:pt idx="58">
                        <c:v>1.5000000000000568</c:v>
                      </c:pt>
                      <c:pt idx="59">
                        <c:v>-35.333333333333371</c:v>
                      </c:pt>
                      <c:pt idx="60">
                        <c:v>-2.3333333333333144</c:v>
                      </c:pt>
                      <c:pt idx="61">
                        <c:v>2.0000000000000568</c:v>
                      </c:pt>
                      <c:pt idx="62">
                        <c:v>40.833333333333371</c:v>
                      </c:pt>
                      <c:pt idx="63">
                        <c:v>-7.8333333333333144</c:v>
                      </c:pt>
                      <c:pt idx="64">
                        <c:v>-43.166666666666629</c:v>
                      </c:pt>
                      <c:pt idx="65">
                        <c:v>-22.5</c:v>
                      </c:pt>
                      <c:pt idx="66">
                        <c:v>-22.833333333333314</c:v>
                      </c:pt>
                      <c:pt idx="67">
                        <c:v>-22.666666666666629</c:v>
                      </c:pt>
                      <c:pt idx="68">
                        <c:v>11.166666666666629</c:v>
                      </c:pt>
                      <c:pt idx="69">
                        <c:v>59.666666666666686</c:v>
                      </c:pt>
                      <c:pt idx="70">
                        <c:v>-1.8333333333333144</c:v>
                      </c:pt>
                      <c:pt idx="71">
                        <c:v>46.166666666666686</c:v>
                      </c:pt>
                      <c:pt idx="72">
                        <c:v>-25.833333333333314</c:v>
                      </c:pt>
                      <c:pt idx="73">
                        <c:v>-4.6666666666666288</c:v>
                      </c:pt>
                      <c:pt idx="74">
                        <c:v>69.833333333333314</c:v>
                      </c:pt>
                      <c:pt idx="75">
                        <c:v>-9.6666666666666288</c:v>
                      </c:pt>
                      <c:pt idx="76">
                        <c:v>85.666666666666686</c:v>
                      </c:pt>
                      <c:pt idx="77">
                        <c:v>50.833333333333314</c:v>
                      </c:pt>
                      <c:pt idx="78">
                        <c:v>111.33333333333331</c:v>
                      </c:pt>
                      <c:pt idx="79">
                        <c:v>45.333333333333314</c:v>
                      </c:pt>
                      <c:pt idx="80">
                        <c:v>50.166666666666629</c:v>
                      </c:pt>
                      <c:pt idx="81">
                        <c:v>89</c:v>
                      </c:pt>
                      <c:pt idx="82">
                        <c:v>25.5</c:v>
                      </c:pt>
                      <c:pt idx="83">
                        <c:v>57</c:v>
                      </c:pt>
                      <c:pt idx="84">
                        <c:v>48.5</c:v>
                      </c:pt>
                      <c:pt idx="85">
                        <c:v>60.333333333333314</c:v>
                      </c:pt>
                      <c:pt idx="86">
                        <c:v>96.833333333333371</c:v>
                      </c:pt>
                      <c:pt idx="87">
                        <c:v>78.666666666666629</c:v>
                      </c:pt>
                      <c:pt idx="88">
                        <c:v>150.66666666666663</c:v>
                      </c:pt>
                      <c:pt idx="89">
                        <c:v>136.33333333333326</c:v>
                      </c:pt>
                      <c:pt idx="90">
                        <c:v>143.16666666666669</c:v>
                      </c:pt>
                      <c:pt idx="91">
                        <c:v>98.5</c:v>
                      </c:pt>
                      <c:pt idx="92">
                        <c:v>110.00000000000006</c:v>
                      </c:pt>
                      <c:pt idx="93">
                        <c:v>114.5</c:v>
                      </c:pt>
                      <c:pt idx="94">
                        <c:v>159.16666666666669</c:v>
                      </c:pt>
                      <c:pt idx="95">
                        <c:v>129.83333333333337</c:v>
                      </c:pt>
                      <c:pt idx="96">
                        <c:v>188</c:v>
                      </c:pt>
                      <c:pt idx="97">
                        <c:v>128.16666666666669</c:v>
                      </c:pt>
                      <c:pt idx="98">
                        <c:v>108.50000000000006</c:v>
                      </c:pt>
                      <c:pt idx="99">
                        <c:v>147.5</c:v>
                      </c:pt>
                      <c:pt idx="100">
                        <c:v>143</c:v>
                      </c:pt>
                      <c:pt idx="101">
                        <c:v>74.666666666666686</c:v>
                      </c:pt>
                      <c:pt idx="102">
                        <c:v>169.33333333333331</c:v>
                      </c:pt>
                      <c:pt idx="103">
                        <c:v>139.83333333333337</c:v>
                      </c:pt>
                      <c:pt idx="104">
                        <c:v>166.5</c:v>
                      </c:pt>
                      <c:pt idx="105">
                        <c:v>127.66666666666663</c:v>
                      </c:pt>
                      <c:pt idx="106">
                        <c:v>108.83333333333331</c:v>
                      </c:pt>
                      <c:pt idx="107">
                        <c:v>97.666666666666686</c:v>
                      </c:pt>
                      <c:pt idx="108">
                        <c:v>113.33333333333337</c:v>
                      </c:pt>
                      <c:pt idx="109">
                        <c:v>128.83333333333337</c:v>
                      </c:pt>
                      <c:pt idx="110">
                        <c:v>131.66666666666663</c:v>
                      </c:pt>
                      <c:pt idx="111">
                        <c:v>135.50000000000006</c:v>
                      </c:pt>
                      <c:pt idx="112">
                        <c:v>79.666666666666686</c:v>
                      </c:pt>
                      <c:pt idx="113">
                        <c:v>121.16666666666669</c:v>
                      </c:pt>
                      <c:pt idx="114">
                        <c:v>71.499999999999943</c:v>
                      </c:pt>
                      <c:pt idx="115">
                        <c:v>36.5</c:v>
                      </c:pt>
                      <c:pt idx="116">
                        <c:v>93.666666666666686</c:v>
                      </c:pt>
                      <c:pt idx="117">
                        <c:v>76</c:v>
                      </c:pt>
                      <c:pt idx="118">
                        <c:v>101.66666666666669</c:v>
                      </c:pt>
                      <c:pt idx="119">
                        <c:v>48.000000000000057</c:v>
                      </c:pt>
                      <c:pt idx="120">
                        <c:v>100.83333333333331</c:v>
                      </c:pt>
                      <c:pt idx="121">
                        <c:v>18.999999999999943</c:v>
                      </c:pt>
                      <c:pt idx="122">
                        <c:v>16</c:v>
                      </c:pt>
                      <c:pt idx="123">
                        <c:v>65.5</c:v>
                      </c:pt>
                      <c:pt idx="124">
                        <c:v>72.333333333333371</c:v>
                      </c:pt>
                      <c:pt idx="125">
                        <c:v>66.000000000000057</c:v>
                      </c:pt>
                      <c:pt idx="126">
                        <c:v>18.333333333333371</c:v>
                      </c:pt>
                      <c:pt idx="127">
                        <c:v>90.666666666666629</c:v>
                      </c:pt>
                      <c:pt idx="128">
                        <c:v>9.8333333333332575</c:v>
                      </c:pt>
                      <c:pt idx="129">
                        <c:v>25.000000000000057</c:v>
                      </c:pt>
                      <c:pt idx="130">
                        <c:v>94.333333333333314</c:v>
                      </c:pt>
                      <c:pt idx="131">
                        <c:v>46.166666666666629</c:v>
                      </c:pt>
                      <c:pt idx="132">
                        <c:v>95.5</c:v>
                      </c:pt>
                      <c:pt idx="133">
                        <c:v>6.8333333333333144</c:v>
                      </c:pt>
                      <c:pt idx="134">
                        <c:v>2.5</c:v>
                      </c:pt>
                      <c:pt idx="135">
                        <c:v>-5.8333333333333144</c:v>
                      </c:pt>
                      <c:pt idx="136">
                        <c:v>-9.8333333333333712</c:v>
                      </c:pt>
                      <c:pt idx="137">
                        <c:v>39.333333333333371</c:v>
                      </c:pt>
                      <c:pt idx="138">
                        <c:v>29.500000000000057</c:v>
                      </c:pt>
                      <c:pt idx="139">
                        <c:v>44</c:v>
                      </c:pt>
                      <c:pt idx="140">
                        <c:v>-26</c:v>
                      </c:pt>
                      <c:pt idx="141">
                        <c:v>18</c:v>
                      </c:pt>
                      <c:pt idx="142">
                        <c:v>20.166666666666686</c:v>
                      </c:pt>
                      <c:pt idx="143">
                        <c:v>-30</c:v>
                      </c:pt>
                      <c:pt idx="144">
                        <c:v>-30.833333333333314</c:v>
                      </c:pt>
                      <c:pt idx="145">
                        <c:v>-18.333333333333371</c:v>
                      </c:pt>
                      <c:pt idx="146">
                        <c:v>27.833333333333371</c:v>
                      </c:pt>
                      <c:pt idx="147">
                        <c:v>-18.000000000000057</c:v>
                      </c:pt>
                      <c:pt idx="148">
                        <c:v>8.9999999999999432</c:v>
                      </c:pt>
                      <c:pt idx="149">
                        <c:v>-36.333333333333314</c:v>
                      </c:pt>
                      <c:pt idx="150">
                        <c:v>16.666666666666686</c:v>
                      </c:pt>
                      <c:pt idx="151">
                        <c:v>-14</c:v>
                      </c:pt>
                      <c:pt idx="152">
                        <c:v>14.666666666666686</c:v>
                      </c:pt>
                      <c:pt idx="153">
                        <c:v>56.666666666666686</c:v>
                      </c:pt>
                      <c:pt idx="154">
                        <c:v>4.1666666666666288</c:v>
                      </c:pt>
                      <c:pt idx="155">
                        <c:v>14</c:v>
                      </c:pt>
                      <c:pt idx="156">
                        <c:v>-10.666666666666629</c:v>
                      </c:pt>
                      <c:pt idx="157">
                        <c:v>-5.4999999999999432</c:v>
                      </c:pt>
                      <c:pt idx="158">
                        <c:v>49.500000000000057</c:v>
                      </c:pt>
                      <c:pt idx="159">
                        <c:v>42.833333333333314</c:v>
                      </c:pt>
                      <c:pt idx="160">
                        <c:v>29.333333333333371</c:v>
                      </c:pt>
                      <c:pt idx="161">
                        <c:v>35.333333333333314</c:v>
                      </c:pt>
                      <c:pt idx="162">
                        <c:v>31.500000000000057</c:v>
                      </c:pt>
                      <c:pt idx="163">
                        <c:v>-25.666666666666686</c:v>
                      </c:pt>
                      <c:pt idx="164">
                        <c:v>2</c:v>
                      </c:pt>
                      <c:pt idx="165">
                        <c:v>48.666666666666629</c:v>
                      </c:pt>
                      <c:pt idx="166">
                        <c:v>23.500000000000057</c:v>
                      </c:pt>
                      <c:pt idx="167">
                        <c:v>34</c:v>
                      </c:pt>
                      <c:pt idx="168">
                        <c:v>22.166666666666686</c:v>
                      </c:pt>
                      <c:pt idx="169">
                        <c:v>-11.166666666666629</c:v>
                      </c:pt>
                      <c:pt idx="170">
                        <c:v>22</c:v>
                      </c:pt>
                      <c:pt idx="171">
                        <c:v>28.333333333333371</c:v>
                      </c:pt>
                      <c:pt idx="172">
                        <c:v>16.666666666666629</c:v>
                      </c:pt>
                      <c:pt idx="173">
                        <c:v>45.500000000000057</c:v>
                      </c:pt>
                      <c:pt idx="174">
                        <c:v>20.666666666666686</c:v>
                      </c:pt>
                      <c:pt idx="175">
                        <c:v>1</c:v>
                      </c:pt>
                      <c:pt idx="176">
                        <c:v>40.166666666666686</c:v>
                      </c:pt>
                      <c:pt idx="177">
                        <c:v>14.5</c:v>
                      </c:pt>
                      <c:pt idx="178">
                        <c:v>-39.833333333333314</c:v>
                      </c:pt>
                      <c:pt idx="179">
                        <c:v>8.1666666666666856</c:v>
                      </c:pt>
                      <c:pt idx="180">
                        <c:v>-34.166666666666686</c:v>
                      </c:pt>
                      <c:pt idx="181">
                        <c:v>3.5</c:v>
                      </c:pt>
                      <c:pt idx="182">
                        <c:v>55.333333333333258</c:v>
                      </c:pt>
                      <c:pt idx="183">
                        <c:v>6.3333333333333144</c:v>
                      </c:pt>
                      <c:pt idx="184">
                        <c:v>-21.333333333333371</c:v>
                      </c:pt>
                      <c:pt idx="185">
                        <c:v>15.5</c:v>
                      </c:pt>
                      <c:pt idx="186">
                        <c:v>81.833333333333371</c:v>
                      </c:pt>
                      <c:pt idx="187">
                        <c:v>114.66666666666663</c:v>
                      </c:pt>
                      <c:pt idx="188">
                        <c:v>66.499999999999943</c:v>
                      </c:pt>
                      <c:pt idx="189">
                        <c:v>19.166666666666686</c:v>
                      </c:pt>
                      <c:pt idx="190">
                        <c:v>54</c:v>
                      </c:pt>
                      <c:pt idx="191">
                        <c:v>-14.499999999999943</c:v>
                      </c:pt>
                      <c:pt idx="192">
                        <c:v>25.5</c:v>
                      </c:pt>
                      <c:pt idx="193">
                        <c:v>26</c:v>
                      </c:pt>
                      <c:pt idx="194">
                        <c:v>25.833333333333371</c:v>
                      </c:pt>
                      <c:pt idx="195">
                        <c:v>35.166666666666686</c:v>
                      </c:pt>
                      <c:pt idx="196">
                        <c:v>24.5</c:v>
                      </c:pt>
                      <c:pt idx="197">
                        <c:v>19.000000000000057</c:v>
                      </c:pt>
                      <c:pt idx="198">
                        <c:v>23.333333333333314</c:v>
                      </c:pt>
                      <c:pt idx="199">
                        <c:v>35</c:v>
                      </c:pt>
                      <c:pt idx="200">
                        <c:v>33.999999999999943</c:v>
                      </c:pt>
                      <c:pt idx="201">
                        <c:v>30.166666666666629</c:v>
                      </c:pt>
                      <c:pt idx="202">
                        <c:v>32.166666666666686</c:v>
                      </c:pt>
                      <c:pt idx="203">
                        <c:v>37.166666666666686</c:v>
                      </c:pt>
                      <c:pt idx="204">
                        <c:v>43.333333333333314</c:v>
                      </c:pt>
                      <c:pt idx="205">
                        <c:v>40.833333333333314</c:v>
                      </c:pt>
                      <c:pt idx="206">
                        <c:v>30.166666666666572</c:v>
                      </c:pt>
                      <c:pt idx="207">
                        <c:v>57.666666666666629</c:v>
                      </c:pt>
                      <c:pt idx="208">
                        <c:v>81.666666666666686</c:v>
                      </c:pt>
                      <c:pt idx="209">
                        <c:v>29.166666666666629</c:v>
                      </c:pt>
                      <c:pt idx="210">
                        <c:v>56.833333333333258</c:v>
                      </c:pt>
                      <c:pt idx="211">
                        <c:v>23.666666666666629</c:v>
                      </c:pt>
                      <c:pt idx="212">
                        <c:v>64.833333333333314</c:v>
                      </c:pt>
                      <c:pt idx="213">
                        <c:v>25.166666666666629</c:v>
                      </c:pt>
                      <c:pt idx="214">
                        <c:v>30.666666666666686</c:v>
                      </c:pt>
                      <c:pt idx="215">
                        <c:v>51.666666666666686</c:v>
                      </c:pt>
                      <c:pt idx="216">
                        <c:v>78.166666666666686</c:v>
                      </c:pt>
                      <c:pt idx="217">
                        <c:v>130.66666666666663</c:v>
                      </c:pt>
                      <c:pt idx="218">
                        <c:v>46.166666666666686</c:v>
                      </c:pt>
                      <c:pt idx="219">
                        <c:v>25.166666666666629</c:v>
                      </c:pt>
                      <c:pt idx="220">
                        <c:v>80.166666666666686</c:v>
                      </c:pt>
                      <c:pt idx="221">
                        <c:v>68.166666666666629</c:v>
                      </c:pt>
                      <c:pt idx="222">
                        <c:v>100.83333333333331</c:v>
                      </c:pt>
                      <c:pt idx="223">
                        <c:v>94.333333333333314</c:v>
                      </c:pt>
                      <c:pt idx="224">
                        <c:v>72.666666666666686</c:v>
                      </c:pt>
                      <c:pt idx="225">
                        <c:v>30.833333333333314</c:v>
                      </c:pt>
                      <c:pt idx="226">
                        <c:v>50.166666666666686</c:v>
                      </c:pt>
                      <c:pt idx="227">
                        <c:v>16</c:v>
                      </c:pt>
                      <c:pt idx="228">
                        <c:v>70</c:v>
                      </c:pt>
                      <c:pt idx="229">
                        <c:v>8.3333333333333144</c:v>
                      </c:pt>
                      <c:pt idx="230">
                        <c:v>68.5</c:v>
                      </c:pt>
                      <c:pt idx="231">
                        <c:v>56.333333333333314</c:v>
                      </c:pt>
                      <c:pt idx="232">
                        <c:v>54.666666666666686</c:v>
                      </c:pt>
                      <c:pt idx="233">
                        <c:v>36</c:v>
                      </c:pt>
                      <c:pt idx="234">
                        <c:v>95.833333333333314</c:v>
                      </c:pt>
                      <c:pt idx="235">
                        <c:v>100.5</c:v>
                      </c:pt>
                      <c:pt idx="236">
                        <c:v>101.50000000000006</c:v>
                      </c:pt>
                      <c:pt idx="237">
                        <c:v>93.499999999999943</c:v>
                      </c:pt>
                      <c:pt idx="238">
                        <c:v>98</c:v>
                      </c:pt>
                      <c:pt idx="239">
                        <c:v>79.5</c:v>
                      </c:pt>
                      <c:pt idx="240">
                        <c:v>73.666666666666629</c:v>
                      </c:pt>
                      <c:pt idx="241">
                        <c:v>75.666666666666629</c:v>
                      </c:pt>
                      <c:pt idx="242">
                        <c:v>121.5</c:v>
                      </c:pt>
                      <c:pt idx="243">
                        <c:v>115</c:v>
                      </c:pt>
                      <c:pt idx="244">
                        <c:v>102.66666666666663</c:v>
                      </c:pt>
                      <c:pt idx="245">
                        <c:v>46</c:v>
                      </c:pt>
                      <c:pt idx="246">
                        <c:v>59.666666666666686</c:v>
                      </c:pt>
                      <c:pt idx="247">
                        <c:v>112</c:v>
                      </c:pt>
                      <c:pt idx="248">
                        <c:v>82.166666666666629</c:v>
                      </c:pt>
                      <c:pt idx="249">
                        <c:v>119.5</c:v>
                      </c:pt>
                      <c:pt idx="250">
                        <c:v>85.666666666666629</c:v>
                      </c:pt>
                      <c:pt idx="251">
                        <c:v>73.666666666666686</c:v>
                      </c:pt>
                      <c:pt idx="252">
                        <c:v>61.333333333333314</c:v>
                      </c:pt>
                      <c:pt idx="253">
                        <c:v>59.833333333333371</c:v>
                      </c:pt>
                      <c:pt idx="254">
                        <c:v>-2.6666666666666856</c:v>
                      </c:pt>
                      <c:pt idx="255">
                        <c:v>22.666666666666686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AEF-4F67-A104-1E9A78A274A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Toplam!$H$1</c15:sqref>
                        </c15:formulaRef>
                      </c:ext>
                    </c:extLst>
                    <c:strCache>
                      <c:ptCount val="1"/>
                      <c:pt idx="0">
                        <c:v>Vefat Türkiye Geneli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Toplam!$H$2:$H$257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85">
                        <c:v>17</c:v>
                      </c:pt>
                      <c:pt idx="86">
                        <c:v>16</c:v>
                      </c:pt>
                      <c:pt idx="87">
                        <c:v>23</c:v>
                      </c:pt>
                      <c:pt idx="88">
                        <c:v>37</c:v>
                      </c:pt>
                      <c:pt idx="89">
                        <c:v>46</c:v>
                      </c:pt>
                      <c:pt idx="90">
                        <c:v>63</c:v>
                      </c:pt>
                      <c:pt idx="91">
                        <c:v>79</c:v>
                      </c:pt>
                      <c:pt idx="92">
                        <c:v>69</c:v>
                      </c:pt>
                      <c:pt idx="93">
                        <c:v>76</c:v>
                      </c:pt>
                      <c:pt idx="94">
                        <c:v>73</c:v>
                      </c:pt>
                      <c:pt idx="95">
                        <c:v>75</c:v>
                      </c:pt>
                      <c:pt idx="96">
                        <c:v>76</c:v>
                      </c:pt>
                      <c:pt idx="97">
                        <c:v>87</c:v>
                      </c:pt>
                      <c:pt idx="98">
                        <c:v>96</c:v>
                      </c:pt>
                      <c:pt idx="99">
                        <c:v>98</c:v>
                      </c:pt>
                      <c:pt idx="100">
                        <c:v>95</c:v>
                      </c:pt>
                      <c:pt idx="101">
                        <c:v>97</c:v>
                      </c:pt>
                      <c:pt idx="102">
                        <c:v>98</c:v>
                      </c:pt>
                      <c:pt idx="103">
                        <c:v>107</c:v>
                      </c:pt>
                      <c:pt idx="104">
                        <c:v>115</c:v>
                      </c:pt>
                      <c:pt idx="105">
                        <c:v>125</c:v>
                      </c:pt>
                      <c:pt idx="106">
                        <c:v>126</c:v>
                      </c:pt>
                      <c:pt idx="107">
                        <c:v>121</c:v>
                      </c:pt>
                      <c:pt idx="108">
                        <c:v>127</c:v>
                      </c:pt>
                      <c:pt idx="109">
                        <c:v>123</c:v>
                      </c:pt>
                      <c:pt idx="110">
                        <c:v>119</c:v>
                      </c:pt>
                      <c:pt idx="111">
                        <c:v>117</c:v>
                      </c:pt>
                      <c:pt idx="112">
                        <c:v>115</c:v>
                      </c:pt>
                      <c:pt idx="113">
                        <c:v>109</c:v>
                      </c:pt>
                      <c:pt idx="114">
                        <c:v>106</c:v>
                      </c:pt>
                      <c:pt idx="115">
                        <c:v>99</c:v>
                      </c:pt>
                      <c:pt idx="116">
                        <c:v>95</c:v>
                      </c:pt>
                      <c:pt idx="117">
                        <c:v>92</c:v>
                      </c:pt>
                      <c:pt idx="118">
                        <c:v>89</c:v>
                      </c:pt>
                      <c:pt idx="119">
                        <c:v>93</c:v>
                      </c:pt>
                      <c:pt idx="120">
                        <c:v>84</c:v>
                      </c:pt>
                      <c:pt idx="121">
                        <c:v>78</c:v>
                      </c:pt>
                      <c:pt idx="122">
                        <c:v>61</c:v>
                      </c:pt>
                      <c:pt idx="123">
                        <c:v>64</c:v>
                      </c:pt>
                      <c:pt idx="124">
                        <c:v>59</c:v>
                      </c:pt>
                      <c:pt idx="125">
                        <c:v>64</c:v>
                      </c:pt>
                      <c:pt idx="126">
                        <c:v>57</c:v>
                      </c:pt>
                      <c:pt idx="127">
                        <c:v>48</c:v>
                      </c:pt>
                      <c:pt idx="128">
                        <c:v>50</c:v>
                      </c:pt>
                      <c:pt idx="129">
                        <c:v>47</c:v>
                      </c:pt>
                      <c:pt idx="130">
                        <c:v>55</c:v>
                      </c:pt>
                      <c:pt idx="131">
                        <c:v>53</c:v>
                      </c:pt>
                      <c:pt idx="132">
                        <c:v>58</c:v>
                      </c:pt>
                      <c:pt idx="133">
                        <c:v>55</c:v>
                      </c:pt>
                      <c:pt idx="134">
                        <c:v>48</c:v>
                      </c:pt>
                      <c:pt idx="135">
                        <c:v>41</c:v>
                      </c:pt>
                      <c:pt idx="136">
                        <c:v>44</c:v>
                      </c:pt>
                      <c:pt idx="137">
                        <c:v>31</c:v>
                      </c:pt>
                      <c:pt idx="138">
                        <c:v>28</c:v>
                      </c:pt>
                      <c:pt idx="139">
                        <c:v>23</c:v>
                      </c:pt>
                      <c:pt idx="140">
                        <c:v>27</c:v>
                      </c:pt>
                      <c:pt idx="141">
                        <c:v>27</c:v>
                      </c:pt>
                      <c:pt idx="142">
                        <c:v>32</c:v>
                      </c:pt>
                      <c:pt idx="143">
                        <c:v>32</c:v>
                      </c:pt>
                      <c:pt idx="144">
                        <c:v>29</c:v>
                      </c:pt>
                      <c:pt idx="145">
                        <c:v>28</c:v>
                      </c:pt>
                      <c:pt idx="146">
                        <c:v>34</c:v>
                      </c:pt>
                      <c:pt idx="147">
                        <c:v>30</c:v>
                      </c:pt>
                      <c:pt idx="148">
                        <c:v>28</c:v>
                      </c:pt>
                      <c:pt idx="149">
                        <c:v>26</c:v>
                      </c:pt>
                      <c:pt idx="150">
                        <c:v>25</c:v>
                      </c:pt>
                      <c:pt idx="151">
                        <c:v>23</c:v>
                      </c:pt>
                      <c:pt idx="152">
                        <c:v>22</c:v>
                      </c:pt>
                      <c:pt idx="153">
                        <c:v>24</c:v>
                      </c:pt>
                      <c:pt idx="154">
                        <c:v>21</c:v>
                      </c:pt>
                      <c:pt idx="155">
                        <c:v>18</c:v>
                      </c:pt>
                      <c:pt idx="156">
                        <c:v>21</c:v>
                      </c:pt>
                      <c:pt idx="157">
                        <c:v>23</c:v>
                      </c:pt>
                      <c:pt idx="158">
                        <c:v>19</c:v>
                      </c:pt>
                      <c:pt idx="159">
                        <c:v>18</c:v>
                      </c:pt>
                      <c:pt idx="160">
                        <c:v>17</c:v>
                      </c:pt>
                      <c:pt idx="161">
                        <c:v>17</c:v>
                      </c:pt>
                      <c:pt idx="162">
                        <c:v>15</c:v>
                      </c:pt>
                      <c:pt idx="163">
                        <c:v>14</c:v>
                      </c:pt>
                      <c:pt idx="164">
                        <c:v>15</c:v>
                      </c:pt>
                      <c:pt idx="165">
                        <c:v>18</c:v>
                      </c:pt>
                      <c:pt idx="166">
                        <c:v>17</c:v>
                      </c:pt>
                      <c:pt idx="167">
                        <c:v>19</c:v>
                      </c:pt>
                      <c:pt idx="168">
                        <c:v>21</c:v>
                      </c:pt>
                      <c:pt idx="169">
                        <c:v>23</c:v>
                      </c:pt>
                      <c:pt idx="170">
                        <c:v>22</c:v>
                      </c:pt>
                      <c:pt idx="171">
                        <c:v>23</c:v>
                      </c:pt>
                      <c:pt idx="172">
                        <c:v>24</c:v>
                      </c:pt>
                      <c:pt idx="173">
                        <c:v>27</c:v>
                      </c:pt>
                      <c:pt idx="174">
                        <c:v>24</c:v>
                      </c:pt>
                      <c:pt idx="175">
                        <c:v>21</c:v>
                      </c:pt>
                      <c:pt idx="176">
                        <c:v>19</c:v>
                      </c:pt>
                      <c:pt idx="177">
                        <c:v>17</c:v>
                      </c:pt>
                      <c:pt idx="178">
                        <c:v>15</c:v>
                      </c:pt>
                      <c:pt idx="179">
                        <c:v>18</c:v>
                      </c:pt>
                      <c:pt idx="180">
                        <c:v>16</c:v>
                      </c:pt>
                      <c:pt idx="181">
                        <c:v>19</c:v>
                      </c:pt>
                      <c:pt idx="182">
                        <c:v>17</c:v>
                      </c:pt>
                      <c:pt idx="183">
                        <c:v>19</c:v>
                      </c:pt>
                      <c:pt idx="184">
                        <c:v>19</c:v>
                      </c:pt>
                      <c:pt idx="185">
                        <c:v>16</c:v>
                      </c:pt>
                      <c:pt idx="186">
                        <c:v>19</c:v>
                      </c:pt>
                      <c:pt idx="187">
                        <c:v>22</c:v>
                      </c:pt>
                      <c:pt idx="188">
                        <c:v>18</c:v>
                      </c:pt>
                      <c:pt idx="189">
                        <c:v>23</c:v>
                      </c:pt>
                      <c:pt idx="190">
                        <c:v>21</c:v>
                      </c:pt>
                      <c:pt idx="191">
                        <c:v>19</c:v>
                      </c:pt>
                      <c:pt idx="192">
                        <c:v>19</c:v>
                      </c:pt>
                      <c:pt idx="193">
                        <c:v>20</c:v>
                      </c:pt>
                      <c:pt idx="194">
                        <c:v>17</c:v>
                      </c:pt>
                      <c:pt idx="195">
                        <c:v>21</c:v>
                      </c:pt>
                      <c:pt idx="196">
                        <c:v>18</c:v>
                      </c:pt>
                      <c:pt idx="197">
                        <c:v>17</c:v>
                      </c:pt>
                      <c:pt idx="198">
                        <c:v>16</c:v>
                      </c:pt>
                      <c:pt idx="199">
                        <c:v>17</c:v>
                      </c:pt>
                      <c:pt idx="200">
                        <c:v>18</c:v>
                      </c:pt>
                      <c:pt idx="201">
                        <c:v>19</c:v>
                      </c:pt>
                      <c:pt idx="202">
                        <c:v>18</c:v>
                      </c:pt>
                      <c:pt idx="203">
                        <c:v>17</c:v>
                      </c:pt>
                      <c:pt idx="204">
                        <c:v>16</c:v>
                      </c:pt>
                      <c:pt idx="205">
                        <c:v>17</c:v>
                      </c:pt>
                      <c:pt idx="206">
                        <c:v>17</c:v>
                      </c:pt>
                      <c:pt idx="207">
                        <c:v>15</c:v>
                      </c:pt>
                      <c:pt idx="208">
                        <c:v>14</c:v>
                      </c:pt>
                      <c:pt idx="209">
                        <c:v>15</c:v>
                      </c:pt>
                      <c:pt idx="210">
                        <c:v>17</c:v>
                      </c:pt>
                      <c:pt idx="211">
                        <c:v>19</c:v>
                      </c:pt>
                      <c:pt idx="212">
                        <c:v>18</c:v>
                      </c:pt>
                      <c:pt idx="213">
                        <c:v>19</c:v>
                      </c:pt>
                      <c:pt idx="214">
                        <c:v>18</c:v>
                      </c:pt>
                      <c:pt idx="215">
                        <c:v>19</c:v>
                      </c:pt>
                      <c:pt idx="216">
                        <c:v>14</c:v>
                      </c:pt>
                      <c:pt idx="217">
                        <c:v>15</c:v>
                      </c:pt>
                      <c:pt idx="218">
                        <c:v>16</c:v>
                      </c:pt>
                      <c:pt idx="219">
                        <c:v>15</c:v>
                      </c:pt>
                      <c:pt idx="220">
                        <c:v>14</c:v>
                      </c:pt>
                      <c:pt idx="221">
                        <c:v>15</c:v>
                      </c:pt>
                      <c:pt idx="222">
                        <c:v>18</c:v>
                      </c:pt>
                      <c:pt idx="223">
                        <c:v>21</c:v>
                      </c:pt>
                      <c:pt idx="224">
                        <c:v>22</c:v>
                      </c:pt>
                      <c:pt idx="225">
                        <c:v>21</c:v>
                      </c:pt>
                      <c:pt idx="226">
                        <c:v>19</c:v>
                      </c:pt>
                      <c:pt idx="227">
                        <c:v>22</c:v>
                      </c:pt>
                      <c:pt idx="228">
                        <c:v>20</c:v>
                      </c:pt>
                      <c:pt idx="229">
                        <c:v>23</c:v>
                      </c:pt>
                      <c:pt idx="230">
                        <c:v>19</c:v>
                      </c:pt>
                      <c:pt idx="231">
                        <c:v>22</c:v>
                      </c:pt>
                      <c:pt idx="232">
                        <c:v>22</c:v>
                      </c:pt>
                      <c:pt idx="233">
                        <c:v>19</c:v>
                      </c:pt>
                      <c:pt idx="234">
                        <c:v>18</c:v>
                      </c:pt>
                      <c:pt idx="235">
                        <c:v>24</c:v>
                      </c:pt>
                      <c:pt idx="236">
                        <c:v>20</c:v>
                      </c:pt>
                      <c:pt idx="237">
                        <c:v>26</c:v>
                      </c:pt>
                      <c:pt idx="238">
                        <c:v>36</c:v>
                      </c:pt>
                      <c:pt idx="239">
                        <c:v>39</c:v>
                      </c:pt>
                      <c:pt idx="240">
                        <c:v>42</c:v>
                      </c:pt>
                      <c:pt idx="241">
                        <c:v>44</c:v>
                      </c:pt>
                      <c:pt idx="242">
                        <c:v>47</c:v>
                      </c:pt>
                      <c:pt idx="243">
                        <c:v>45</c:v>
                      </c:pt>
                      <c:pt idx="244">
                        <c:v>49</c:v>
                      </c:pt>
                      <c:pt idx="245">
                        <c:v>53</c:v>
                      </c:pt>
                      <c:pt idx="246">
                        <c:v>56</c:v>
                      </c:pt>
                      <c:pt idx="247">
                        <c:v>53</c:v>
                      </c:pt>
                      <c:pt idx="248">
                        <c:v>57</c:v>
                      </c:pt>
                      <c:pt idx="249">
                        <c:v>52</c:v>
                      </c:pt>
                      <c:pt idx="250">
                        <c:v>55</c:v>
                      </c:pt>
                      <c:pt idx="251">
                        <c:v>58</c:v>
                      </c:pt>
                      <c:pt idx="252">
                        <c:v>56</c:v>
                      </c:pt>
                      <c:pt idx="253">
                        <c:v>48</c:v>
                      </c:pt>
                      <c:pt idx="254">
                        <c:v>57</c:v>
                      </c:pt>
                      <c:pt idx="255">
                        <c:v>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4B2-43A8-81B3-799FAEB7365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Toplam!$I$1</c15:sqref>
                        </c15:formulaRef>
                      </c:ext>
                    </c:extLst>
                    <c:strCache>
                      <c:ptCount val="1"/>
                      <c:pt idx="0">
                        <c:v>Vaka Turkiye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Toplam!$I$2:$I$257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85">
                        <c:v>2069</c:v>
                      </c:pt>
                      <c:pt idx="86">
                        <c:v>1704</c:v>
                      </c:pt>
                      <c:pt idx="87">
                        <c:v>1815</c:v>
                      </c:pt>
                      <c:pt idx="88">
                        <c:v>1610</c:v>
                      </c:pt>
                      <c:pt idx="89">
                        <c:v>2704</c:v>
                      </c:pt>
                      <c:pt idx="90">
                        <c:v>2148</c:v>
                      </c:pt>
                      <c:pt idx="91">
                        <c:v>2456</c:v>
                      </c:pt>
                      <c:pt idx="92">
                        <c:v>2786</c:v>
                      </c:pt>
                      <c:pt idx="93">
                        <c:v>3013</c:v>
                      </c:pt>
                      <c:pt idx="94">
                        <c:v>3135</c:v>
                      </c:pt>
                      <c:pt idx="95">
                        <c:v>3148</c:v>
                      </c:pt>
                      <c:pt idx="96">
                        <c:v>3892</c:v>
                      </c:pt>
                      <c:pt idx="97">
                        <c:v>4117</c:v>
                      </c:pt>
                      <c:pt idx="98">
                        <c:v>4056</c:v>
                      </c:pt>
                      <c:pt idx="99">
                        <c:v>4747</c:v>
                      </c:pt>
                      <c:pt idx="100">
                        <c:v>5138</c:v>
                      </c:pt>
                      <c:pt idx="101">
                        <c:v>4789</c:v>
                      </c:pt>
                      <c:pt idx="102">
                        <c:v>4093</c:v>
                      </c:pt>
                      <c:pt idx="103">
                        <c:v>4062</c:v>
                      </c:pt>
                      <c:pt idx="104">
                        <c:v>4291</c:v>
                      </c:pt>
                      <c:pt idx="105">
                        <c:v>4801</c:v>
                      </c:pt>
                      <c:pt idx="106">
                        <c:v>4353</c:v>
                      </c:pt>
                      <c:pt idx="107">
                        <c:v>3783</c:v>
                      </c:pt>
                      <c:pt idx="108">
                        <c:v>3977</c:v>
                      </c:pt>
                      <c:pt idx="109">
                        <c:v>4674</c:v>
                      </c:pt>
                      <c:pt idx="110">
                        <c:v>4611</c:v>
                      </c:pt>
                      <c:pt idx="111">
                        <c:v>3083</c:v>
                      </c:pt>
                      <c:pt idx="112">
                        <c:v>3116</c:v>
                      </c:pt>
                      <c:pt idx="113">
                        <c:v>3122</c:v>
                      </c:pt>
                      <c:pt idx="114">
                        <c:v>2861</c:v>
                      </c:pt>
                      <c:pt idx="115">
                        <c:v>2357</c:v>
                      </c:pt>
                      <c:pt idx="116">
                        <c:v>2131</c:v>
                      </c:pt>
                      <c:pt idx="117">
                        <c:v>2392</c:v>
                      </c:pt>
                      <c:pt idx="118">
                        <c:v>2936</c:v>
                      </c:pt>
                      <c:pt idx="119">
                        <c:v>2615</c:v>
                      </c:pt>
                      <c:pt idx="120">
                        <c:v>2188</c:v>
                      </c:pt>
                      <c:pt idx="121">
                        <c:v>1983</c:v>
                      </c:pt>
                      <c:pt idx="122">
                        <c:v>1670</c:v>
                      </c:pt>
                      <c:pt idx="123">
                        <c:v>1614</c:v>
                      </c:pt>
                      <c:pt idx="124">
                        <c:v>1832</c:v>
                      </c:pt>
                      <c:pt idx="125">
                        <c:v>2253</c:v>
                      </c:pt>
                      <c:pt idx="126">
                        <c:v>1977</c:v>
                      </c:pt>
                      <c:pt idx="127">
                        <c:v>1848</c:v>
                      </c:pt>
                      <c:pt idx="128">
                        <c:v>1546</c:v>
                      </c:pt>
                      <c:pt idx="129">
                        <c:v>1542</c:v>
                      </c:pt>
                      <c:pt idx="130">
                        <c:v>1114</c:v>
                      </c:pt>
                      <c:pt idx="131">
                        <c:v>1704</c:v>
                      </c:pt>
                      <c:pt idx="132">
                        <c:v>1639</c:v>
                      </c:pt>
                      <c:pt idx="133">
                        <c:v>1635</c:v>
                      </c:pt>
                      <c:pt idx="134">
                        <c:v>1708</c:v>
                      </c:pt>
                      <c:pt idx="135">
                        <c:v>1610</c:v>
                      </c:pt>
                      <c:pt idx="136">
                        <c:v>1368</c:v>
                      </c:pt>
                      <c:pt idx="137">
                        <c:v>1158</c:v>
                      </c:pt>
                      <c:pt idx="138">
                        <c:v>1022</c:v>
                      </c:pt>
                      <c:pt idx="139">
                        <c:v>972</c:v>
                      </c:pt>
                      <c:pt idx="140">
                        <c:v>961</c:v>
                      </c:pt>
                      <c:pt idx="141">
                        <c:v>952</c:v>
                      </c:pt>
                      <c:pt idx="142">
                        <c:v>1186</c:v>
                      </c:pt>
                      <c:pt idx="143">
                        <c:v>1141</c:v>
                      </c:pt>
                      <c:pt idx="144">
                        <c:v>987</c:v>
                      </c:pt>
                      <c:pt idx="145">
                        <c:v>948</c:v>
                      </c:pt>
                      <c:pt idx="146">
                        <c:v>1035</c:v>
                      </c:pt>
                      <c:pt idx="147">
                        <c:v>1182</c:v>
                      </c:pt>
                      <c:pt idx="148">
                        <c:v>1141</c:v>
                      </c:pt>
                      <c:pt idx="149">
                        <c:v>983</c:v>
                      </c:pt>
                      <c:pt idx="150">
                        <c:v>839</c:v>
                      </c:pt>
                      <c:pt idx="151">
                        <c:v>827</c:v>
                      </c:pt>
                      <c:pt idx="152">
                        <c:v>786</c:v>
                      </c:pt>
                      <c:pt idx="153">
                        <c:v>867</c:v>
                      </c:pt>
                      <c:pt idx="154">
                        <c:v>988</c:v>
                      </c:pt>
                      <c:pt idx="155">
                        <c:v>930</c:v>
                      </c:pt>
                      <c:pt idx="156">
                        <c:v>878</c:v>
                      </c:pt>
                      <c:pt idx="157">
                        <c:v>914</c:v>
                      </c:pt>
                      <c:pt idx="158">
                        <c:v>989</c:v>
                      </c:pt>
                      <c:pt idx="159">
                        <c:v>993</c:v>
                      </c:pt>
                      <c:pt idx="160">
                        <c:v>922</c:v>
                      </c:pt>
                      <c:pt idx="161">
                        <c:v>987</c:v>
                      </c:pt>
                      <c:pt idx="162">
                        <c:v>1195</c:v>
                      </c:pt>
                      <c:pt idx="163">
                        <c:v>1459</c:v>
                      </c:pt>
                      <c:pt idx="164">
                        <c:v>1562</c:v>
                      </c:pt>
                      <c:pt idx="165">
                        <c:v>1592</c:v>
                      </c:pt>
                      <c:pt idx="166">
                        <c:v>1467</c:v>
                      </c:pt>
                      <c:pt idx="167">
                        <c:v>1429</c:v>
                      </c:pt>
                      <c:pt idx="168">
                        <c:v>1304</c:v>
                      </c:pt>
                      <c:pt idx="169">
                        <c:v>1214</c:v>
                      </c:pt>
                      <c:pt idx="170">
                        <c:v>1248</c:v>
                      </c:pt>
                      <c:pt idx="171">
                        <c:v>1192</c:v>
                      </c:pt>
                      <c:pt idx="172">
                        <c:v>1212</c:v>
                      </c:pt>
                      <c:pt idx="173">
                        <c:v>1268</c:v>
                      </c:pt>
                      <c:pt idx="174">
                        <c:v>1492</c:v>
                      </c:pt>
                      <c:pt idx="175">
                        <c:v>1458</c:v>
                      </c:pt>
                      <c:pt idx="176">
                        <c:v>1396</c:v>
                      </c:pt>
                      <c:pt idx="177">
                        <c:v>1372</c:v>
                      </c:pt>
                      <c:pt idx="178">
                        <c:v>1356</c:v>
                      </c:pt>
                      <c:pt idx="179">
                        <c:v>1374</c:v>
                      </c:pt>
                      <c:pt idx="180">
                        <c:v>1293</c:v>
                      </c:pt>
                      <c:pt idx="181">
                        <c:v>1192</c:v>
                      </c:pt>
                      <c:pt idx="182">
                        <c:v>1186</c:v>
                      </c:pt>
                      <c:pt idx="183">
                        <c:v>1172</c:v>
                      </c:pt>
                      <c:pt idx="184">
                        <c:v>1148</c:v>
                      </c:pt>
                      <c:pt idx="185">
                        <c:v>1086</c:v>
                      </c:pt>
                      <c:pt idx="186">
                        <c:v>1053</c:v>
                      </c:pt>
                      <c:pt idx="187">
                        <c:v>1041</c:v>
                      </c:pt>
                      <c:pt idx="188">
                        <c:v>1024</c:v>
                      </c:pt>
                      <c:pt idx="189">
                        <c:v>1003</c:v>
                      </c:pt>
                      <c:pt idx="190">
                        <c:v>1016</c:v>
                      </c:pt>
                      <c:pt idx="191">
                        <c:v>1012</c:v>
                      </c:pt>
                      <c:pt idx="192">
                        <c:v>1008</c:v>
                      </c:pt>
                      <c:pt idx="193">
                        <c:v>992</c:v>
                      </c:pt>
                      <c:pt idx="194">
                        <c:v>947</c:v>
                      </c:pt>
                      <c:pt idx="195">
                        <c:v>933</c:v>
                      </c:pt>
                      <c:pt idx="196">
                        <c:v>926</c:v>
                      </c:pt>
                      <c:pt idx="197">
                        <c:v>918</c:v>
                      </c:pt>
                      <c:pt idx="198">
                        <c:v>924</c:v>
                      </c:pt>
                      <c:pt idx="199">
                        <c:v>931</c:v>
                      </c:pt>
                      <c:pt idx="200">
                        <c:v>928</c:v>
                      </c:pt>
                      <c:pt idx="201">
                        <c:v>902</c:v>
                      </c:pt>
                      <c:pt idx="202">
                        <c:v>913</c:v>
                      </c:pt>
                      <c:pt idx="203">
                        <c:v>937</c:v>
                      </c:pt>
                      <c:pt idx="204">
                        <c:v>921</c:v>
                      </c:pt>
                      <c:pt idx="205">
                        <c:v>927</c:v>
                      </c:pt>
                      <c:pt idx="206">
                        <c:v>919</c:v>
                      </c:pt>
                      <c:pt idx="207">
                        <c:v>963</c:v>
                      </c:pt>
                      <c:pt idx="208">
                        <c:v>942</c:v>
                      </c:pt>
                      <c:pt idx="209">
                        <c:v>967</c:v>
                      </c:pt>
                      <c:pt idx="210">
                        <c:v>982</c:v>
                      </c:pt>
                      <c:pt idx="211">
                        <c:v>996</c:v>
                      </c:pt>
                      <c:pt idx="212">
                        <c:v>987</c:v>
                      </c:pt>
                      <c:pt idx="213">
                        <c:v>995</c:v>
                      </c:pt>
                      <c:pt idx="214">
                        <c:v>1083</c:v>
                      </c:pt>
                      <c:pt idx="215">
                        <c:v>1178</c:v>
                      </c:pt>
                      <c:pt idx="216">
                        <c:v>1153</c:v>
                      </c:pt>
                      <c:pt idx="217">
                        <c:v>1185</c:v>
                      </c:pt>
                      <c:pt idx="218">
                        <c:v>1172</c:v>
                      </c:pt>
                      <c:pt idx="219">
                        <c:v>1182</c:v>
                      </c:pt>
                      <c:pt idx="220">
                        <c:v>1193</c:v>
                      </c:pt>
                      <c:pt idx="221">
                        <c:v>1183</c:v>
                      </c:pt>
                      <c:pt idx="222">
                        <c:v>1212</c:v>
                      </c:pt>
                      <c:pt idx="223">
                        <c:v>1243</c:v>
                      </c:pt>
                      <c:pt idx="224">
                        <c:v>1226</c:v>
                      </c:pt>
                      <c:pt idx="225">
                        <c:v>1256</c:v>
                      </c:pt>
                      <c:pt idx="226">
                        <c:v>1192</c:v>
                      </c:pt>
                      <c:pt idx="227">
                        <c:v>1223</c:v>
                      </c:pt>
                      <c:pt idx="228">
                        <c:v>1263</c:v>
                      </c:pt>
                      <c:pt idx="229">
                        <c:v>1303</c:v>
                      </c:pt>
                      <c:pt idx="230">
                        <c:v>1412</c:v>
                      </c:pt>
                      <c:pt idx="231">
                        <c:v>1203</c:v>
                      </c:pt>
                      <c:pt idx="232">
                        <c:v>1309</c:v>
                      </c:pt>
                      <c:pt idx="233">
                        <c:v>1217</c:v>
                      </c:pt>
                      <c:pt idx="234">
                        <c:v>1443</c:v>
                      </c:pt>
                      <c:pt idx="235">
                        <c:v>1502</c:v>
                      </c:pt>
                      <c:pt idx="236">
                        <c:v>1313</c:v>
                      </c:pt>
                      <c:pt idx="237">
                        <c:v>1491</c:v>
                      </c:pt>
                      <c:pt idx="238">
                        <c:v>1517</c:v>
                      </c:pt>
                      <c:pt idx="239">
                        <c:v>1549</c:v>
                      </c:pt>
                      <c:pt idx="240">
                        <c:v>1482</c:v>
                      </c:pt>
                      <c:pt idx="241">
                        <c:v>1587</c:v>
                      </c:pt>
                      <c:pt idx="242">
                        <c:v>1572</c:v>
                      </c:pt>
                      <c:pt idx="243">
                        <c:v>1596</c:v>
                      </c:pt>
                      <c:pt idx="244">
                        <c:v>1642</c:v>
                      </c:pt>
                      <c:pt idx="245">
                        <c:v>1612</c:v>
                      </c:pt>
                      <c:pt idx="246">
                        <c:v>1673</c:v>
                      </c:pt>
                      <c:pt idx="247">
                        <c:v>1578</c:v>
                      </c:pt>
                      <c:pt idx="248">
                        <c:v>1703</c:v>
                      </c:pt>
                      <c:pt idx="249">
                        <c:v>1761</c:v>
                      </c:pt>
                      <c:pt idx="250">
                        <c:v>1673</c:v>
                      </c:pt>
                      <c:pt idx="251">
                        <c:v>1512</c:v>
                      </c:pt>
                      <c:pt idx="252">
                        <c:v>1671</c:v>
                      </c:pt>
                      <c:pt idx="253">
                        <c:v>1509</c:v>
                      </c:pt>
                      <c:pt idx="254">
                        <c:v>1527</c:v>
                      </c:pt>
                      <c:pt idx="255">
                        <c:v>1716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B2-43A8-81B3-799FAEB73656}"/>
                  </c:ext>
                </c:extLst>
              </c15:ser>
            </c15:filteredLineSeries>
          </c:ext>
        </c:extLst>
      </c:lineChart>
      <c:catAx>
        <c:axId val="100140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18144"/>
        <c:crosses val="autoZero"/>
        <c:auto val="1"/>
        <c:lblAlgn val="ctr"/>
        <c:lblOffset val="100"/>
        <c:noMultiLvlLbl val="0"/>
      </c:catAx>
      <c:valAx>
        <c:axId val="830118144"/>
        <c:scaling>
          <c:orientation val="minMax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0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eDevlet'ten</a:t>
            </a:r>
            <a:r>
              <a:rPr lang="tr-TR" baseline="0"/>
              <a:t> hesaplanan fazla ölümler ile resmi COVID ölüm rakamları karşılaştırması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Toplam!$G$1</c:f>
              <c:strCache>
                <c:ptCount val="1"/>
                <c:pt idx="0">
                  <c:v>Fark7DayAvg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Toplam!$A$2:$A$257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Toplam!$G$2:$G$257</c:f>
              <c:numCache>
                <c:formatCode>General</c:formatCode>
                <c:ptCount val="256"/>
                <c:pt idx="6">
                  <c:v>-12.5</c:v>
                </c:pt>
                <c:pt idx="7">
                  <c:v>-6.2857142857142856</c:v>
                </c:pt>
                <c:pt idx="8">
                  <c:v>-3.5238095238095184</c:v>
                </c:pt>
                <c:pt idx="9">
                  <c:v>-2.904761904761894</c:v>
                </c:pt>
                <c:pt idx="10">
                  <c:v>-3.404761904761902</c:v>
                </c:pt>
                <c:pt idx="11">
                  <c:v>-3.5714285714285716</c:v>
                </c:pt>
                <c:pt idx="12">
                  <c:v>-5.3333333333333224</c:v>
                </c:pt>
                <c:pt idx="13">
                  <c:v>5.6190476190476248</c:v>
                </c:pt>
                <c:pt idx="14">
                  <c:v>5.309523809523812</c:v>
                </c:pt>
                <c:pt idx="15">
                  <c:v>12.880952380952392</c:v>
                </c:pt>
                <c:pt idx="16">
                  <c:v>9.4523809523809632</c:v>
                </c:pt>
                <c:pt idx="17">
                  <c:v>5.8571428571428656</c:v>
                </c:pt>
                <c:pt idx="18">
                  <c:v>7.0476190476190528</c:v>
                </c:pt>
                <c:pt idx="19">
                  <c:v>14.142857142857142</c:v>
                </c:pt>
                <c:pt idx="20">
                  <c:v>13.547619047619053</c:v>
                </c:pt>
                <c:pt idx="21">
                  <c:v>7.4047619047619104</c:v>
                </c:pt>
                <c:pt idx="22">
                  <c:v>5.0952380952380896</c:v>
                </c:pt>
                <c:pt idx="23">
                  <c:v>2.8809523809523676</c:v>
                </c:pt>
                <c:pt idx="24">
                  <c:v>2.7380952380952244</c:v>
                </c:pt>
                <c:pt idx="25">
                  <c:v>1.4761904761904734</c:v>
                </c:pt>
                <c:pt idx="26">
                  <c:v>-2.0238095238095264</c:v>
                </c:pt>
                <c:pt idx="27">
                  <c:v>7.1428571428563306E-2</c:v>
                </c:pt>
                <c:pt idx="28">
                  <c:v>3.6190476190476084</c:v>
                </c:pt>
                <c:pt idx="29">
                  <c:v>-0.19047619047619588</c:v>
                </c:pt>
                <c:pt idx="30">
                  <c:v>1.4523809523809632</c:v>
                </c:pt>
                <c:pt idx="31">
                  <c:v>2.000000000000008</c:v>
                </c:pt>
                <c:pt idx="32">
                  <c:v>2.6904761904761876</c:v>
                </c:pt>
                <c:pt idx="33">
                  <c:v>6.1428571428571344</c:v>
                </c:pt>
                <c:pt idx="34">
                  <c:v>-8.880952380952392</c:v>
                </c:pt>
                <c:pt idx="35">
                  <c:v>-6.880952380952384</c:v>
                </c:pt>
                <c:pt idx="36">
                  <c:v>-7.500000000000008</c:v>
                </c:pt>
                <c:pt idx="37">
                  <c:v>-6.880952380952392</c:v>
                </c:pt>
                <c:pt idx="38">
                  <c:v>-7.4047619047619184</c:v>
                </c:pt>
                <c:pt idx="39">
                  <c:v>-11.309523809523828</c:v>
                </c:pt>
                <c:pt idx="40">
                  <c:v>-8.5476190476190617</c:v>
                </c:pt>
                <c:pt idx="41">
                  <c:v>0.9285714285714286</c:v>
                </c:pt>
                <c:pt idx="42">
                  <c:v>0.30952380952380409</c:v>
                </c:pt>
                <c:pt idx="43">
                  <c:v>4.5</c:v>
                </c:pt>
                <c:pt idx="44">
                  <c:v>4.499999999999984</c:v>
                </c:pt>
                <c:pt idx="45">
                  <c:v>4.5952380952380816</c:v>
                </c:pt>
                <c:pt idx="46">
                  <c:v>5.619047619047616</c:v>
                </c:pt>
                <c:pt idx="47">
                  <c:v>2.9761904761904736</c:v>
                </c:pt>
                <c:pt idx="48">
                  <c:v>1.7619047619047592</c:v>
                </c:pt>
                <c:pt idx="49">
                  <c:v>2.1190476190476084</c:v>
                </c:pt>
                <c:pt idx="50">
                  <c:v>-3.0000000000000164</c:v>
                </c:pt>
                <c:pt idx="51">
                  <c:v>-3.8571428571428652</c:v>
                </c:pt>
                <c:pt idx="52">
                  <c:v>-12.309523809523812</c:v>
                </c:pt>
                <c:pt idx="53">
                  <c:v>-9.3571428571428577</c:v>
                </c:pt>
                <c:pt idx="54">
                  <c:v>-11.023809523809527</c:v>
                </c:pt>
                <c:pt idx="55">
                  <c:v>-11.428571428571429</c:v>
                </c:pt>
                <c:pt idx="56">
                  <c:v>-14.690476190476179</c:v>
                </c:pt>
                <c:pt idx="57">
                  <c:v>-6.2857142857142776</c:v>
                </c:pt>
                <c:pt idx="58">
                  <c:v>-4.0714285714285552</c:v>
                </c:pt>
                <c:pt idx="59">
                  <c:v>2.0714285714285796</c:v>
                </c:pt>
                <c:pt idx="60">
                  <c:v>3.1190476190476244</c:v>
                </c:pt>
                <c:pt idx="61">
                  <c:v>-0.92857142857141228</c:v>
                </c:pt>
                <c:pt idx="62">
                  <c:v>3.5476190476190612</c:v>
                </c:pt>
                <c:pt idx="63">
                  <c:v>3.8333333333333468</c:v>
                </c:pt>
                <c:pt idx="64">
                  <c:v>-6.3333333333333064</c:v>
                </c:pt>
                <c:pt idx="65">
                  <c:v>-9.7619047619047432</c:v>
                </c:pt>
                <c:pt idx="66">
                  <c:v>-7.9761904761904487</c:v>
                </c:pt>
                <c:pt idx="67">
                  <c:v>-10.880952380952351</c:v>
                </c:pt>
                <c:pt idx="68">
                  <c:v>-9.5714285714285552</c:v>
                </c:pt>
                <c:pt idx="69">
                  <c:v>-6.8809523809523672</c:v>
                </c:pt>
                <c:pt idx="70">
                  <c:v>-6.0238095238095104</c:v>
                </c:pt>
                <c:pt idx="71">
                  <c:v>6.7380952380952488</c:v>
                </c:pt>
                <c:pt idx="72">
                  <c:v>6.2619047619047752</c:v>
                </c:pt>
                <c:pt idx="73">
                  <c:v>8.8571428571428736</c:v>
                </c:pt>
                <c:pt idx="74">
                  <c:v>22.07142857142858</c:v>
                </c:pt>
                <c:pt idx="75">
                  <c:v>19.095238095238113</c:v>
                </c:pt>
                <c:pt idx="76">
                  <c:v>22.809523809523828</c:v>
                </c:pt>
                <c:pt idx="77">
                  <c:v>30.333333333333346</c:v>
                </c:pt>
                <c:pt idx="78">
                  <c:v>39.642857142857153</c:v>
                </c:pt>
                <c:pt idx="79">
                  <c:v>49.80952380952381</c:v>
                </c:pt>
                <c:pt idx="80">
                  <c:v>57.642857142857132</c:v>
                </c:pt>
                <c:pt idx="81">
                  <c:v>60.380952380952372</c:v>
                </c:pt>
                <c:pt idx="82">
                  <c:v>65.404761904761898</c:v>
                </c:pt>
                <c:pt idx="83">
                  <c:v>61.309523809523796</c:v>
                </c:pt>
                <c:pt idx="84">
                  <c:v>60.976190476190467</c:v>
                </c:pt>
                <c:pt idx="85">
                  <c:v>53.690476190476183</c:v>
                </c:pt>
                <c:pt idx="86">
                  <c:v>61.047619047619044</c:v>
                </c:pt>
                <c:pt idx="87">
                  <c:v>65.11904761904762</c:v>
                </c:pt>
                <c:pt idx="88">
                  <c:v>73.928571428571431</c:v>
                </c:pt>
                <c:pt idx="89">
                  <c:v>89.761904761904745</c:v>
                </c:pt>
                <c:pt idx="90">
                  <c:v>102.07142857142857</c:v>
                </c:pt>
                <c:pt idx="91">
                  <c:v>109.21428571428571</c:v>
                </c:pt>
                <c:pt idx="92">
                  <c:v>116.30952380952378</c:v>
                </c:pt>
                <c:pt idx="93">
                  <c:v>118.83333333333333</c:v>
                </c:pt>
                <c:pt idx="94">
                  <c:v>130.33333333333331</c:v>
                </c:pt>
                <c:pt idx="95">
                  <c:v>127.35714285714288</c:v>
                </c:pt>
                <c:pt idx="96">
                  <c:v>134.73809523809527</c:v>
                </c:pt>
                <c:pt idx="97">
                  <c:v>132.5952380952381</c:v>
                </c:pt>
                <c:pt idx="98">
                  <c:v>134.02380952380955</c:v>
                </c:pt>
                <c:pt idx="99">
                  <c:v>139.38095238095238</c:v>
                </c:pt>
                <c:pt idx="100">
                  <c:v>143.45238095238096</c:v>
                </c:pt>
                <c:pt idx="101">
                  <c:v>131.38095238095238</c:v>
                </c:pt>
                <c:pt idx="102">
                  <c:v>137.02380952380955</c:v>
                </c:pt>
                <c:pt idx="103">
                  <c:v>130.14285714285717</c:v>
                </c:pt>
                <c:pt idx="104">
                  <c:v>135.61904761904762</c:v>
                </c:pt>
                <c:pt idx="105">
                  <c:v>138.35714285714286</c:v>
                </c:pt>
                <c:pt idx="106">
                  <c:v>132.83333333333331</c:v>
                </c:pt>
                <c:pt idx="107">
                  <c:v>126.35714285714286</c:v>
                </c:pt>
                <c:pt idx="108">
                  <c:v>131.88095238095238</c:v>
                </c:pt>
                <c:pt idx="109">
                  <c:v>126.0952380952381</c:v>
                </c:pt>
                <c:pt idx="110">
                  <c:v>124.92857142857143</c:v>
                </c:pt>
                <c:pt idx="111">
                  <c:v>120.5</c:v>
                </c:pt>
                <c:pt idx="112">
                  <c:v>113.64285714285718</c:v>
                </c:pt>
                <c:pt idx="113">
                  <c:v>115.40476190476193</c:v>
                </c:pt>
                <c:pt idx="114">
                  <c:v>111.66666666666667</c:v>
                </c:pt>
                <c:pt idx="115">
                  <c:v>100.69047619047622</c:v>
                </c:pt>
                <c:pt idx="116">
                  <c:v>95.666666666666671</c:v>
                </c:pt>
                <c:pt idx="117">
                  <c:v>87.714285714285708</c:v>
                </c:pt>
                <c:pt idx="118">
                  <c:v>82.880952380952394</c:v>
                </c:pt>
                <c:pt idx="119">
                  <c:v>78.357142857142861</c:v>
                </c:pt>
                <c:pt idx="120">
                  <c:v>75.452380952380963</c:v>
                </c:pt>
                <c:pt idx="121">
                  <c:v>67.952380952380949</c:v>
                </c:pt>
                <c:pt idx="122">
                  <c:v>65.023809523809533</c:v>
                </c:pt>
                <c:pt idx="123">
                  <c:v>61</c:v>
                </c:pt>
                <c:pt idx="124">
                  <c:v>60.476190476190482</c:v>
                </c:pt>
                <c:pt idx="125">
                  <c:v>55.380952380952394</c:v>
                </c:pt>
                <c:pt idx="126">
                  <c:v>51.142857142857153</c:v>
                </c:pt>
                <c:pt idx="127">
                  <c:v>49.690476190476197</c:v>
                </c:pt>
                <c:pt idx="128">
                  <c:v>48.380952380952387</c:v>
                </c:pt>
                <c:pt idx="129">
                  <c:v>49.666666666666679</c:v>
                </c:pt>
                <c:pt idx="130">
                  <c:v>53.785714285714292</c:v>
                </c:pt>
                <c:pt idx="131">
                  <c:v>50.047619047619044</c:v>
                </c:pt>
                <c:pt idx="132">
                  <c:v>54.261904761904752</c:v>
                </c:pt>
                <c:pt idx="133">
                  <c:v>52.619047619047599</c:v>
                </c:pt>
                <c:pt idx="134">
                  <c:v>40.023809523809511</c:v>
                </c:pt>
                <c:pt idx="135">
                  <c:v>37.785714285714285</c:v>
                </c:pt>
                <c:pt idx="136">
                  <c:v>32.809523809523796</c:v>
                </c:pt>
                <c:pt idx="137">
                  <c:v>24.952380952380945</c:v>
                </c:pt>
                <c:pt idx="138">
                  <c:v>22.57142857142858</c:v>
                </c:pt>
                <c:pt idx="139">
                  <c:v>15.214285714285722</c:v>
                </c:pt>
                <c:pt idx="140">
                  <c:v>10.523809523809534</c:v>
                </c:pt>
                <c:pt idx="141">
                  <c:v>12.73809523809525</c:v>
                </c:pt>
                <c:pt idx="142">
                  <c:v>16.452380952380963</c:v>
                </c:pt>
                <c:pt idx="143">
                  <c:v>13.571428571428587</c:v>
                </c:pt>
                <c:pt idx="144">
                  <c:v>3.5476190476190612</c:v>
                </c:pt>
                <c:pt idx="145">
                  <c:v>-3.2857142857142856</c:v>
                </c:pt>
                <c:pt idx="146">
                  <c:v>-5.5952380952380896</c:v>
                </c:pt>
                <c:pt idx="147">
                  <c:v>-4.4523809523809552</c:v>
                </c:pt>
                <c:pt idx="148">
                  <c:v>-5.7380952380952488</c:v>
                </c:pt>
                <c:pt idx="149">
                  <c:v>-13.809523809523821</c:v>
                </c:pt>
                <c:pt idx="150">
                  <c:v>-7.1428571428571512</c:v>
                </c:pt>
                <c:pt idx="151">
                  <c:v>-4.7380952380952488</c:v>
                </c:pt>
                <c:pt idx="152">
                  <c:v>-2.3809523809526518E-2</c:v>
                </c:pt>
                <c:pt idx="153">
                  <c:v>4.0952380952380896</c:v>
                </c:pt>
                <c:pt idx="154">
                  <c:v>7.2619047619047592</c:v>
                </c:pt>
                <c:pt idx="155">
                  <c:v>7.9761904761904816</c:v>
                </c:pt>
                <c:pt idx="156">
                  <c:v>11.642857142857151</c:v>
                </c:pt>
                <c:pt idx="157">
                  <c:v>8.4761904761904905</c:v>
                </c:pt>
                <c:pt idx="158">
                  <c:v>17.547619047619069</c:v>
                </c:pt>
                <c:pt idx="159">
                  <c:v>21.571428571428587</c:v>
                </c:pt>
                <c:pt idx="160">
                  <c:v>17.666666666666686</c:v>
                </c:pt>
                <c:pt idx="161">
                  <c:v>22.119047619047642</c:v>
                </c:pt>
                <c:pt idx="162">
                  <c:v>24.619047619047649</c:v>
                </c:pt>
                <c:pt idx="163">
                  <c:v>22.476190476190499</c:v>
                </c:pt>
                <c:pt idx="164">
                  <c:v>23.547619047619062</c:v>
                </c:pt>
                <c:pt idx="165">
                  <c:v>23.428571428571427</c:v>
                </c:pt>
                <c:pt idx="166">
                  <c:v>20.666666666666679</c:v>
                </c:pt>
                <c:pt idx="167">
                  <c:v>21.333333333333339</c:v>
                </c:pt>
                <c:pt idx="168">
                  <c:v>19.452380952380963</c:v>
                </c:pt>
                <c:pt idx="169">
                  <c:v>13.357142857142865</c:v>
                </c:pt>
                <c:pt idx="170">
                  <c:v>20.166666666666679</c:v>
                </c:pt>
                <c:pt idx="171">
                  <c:v>23.928571428571445</c:v>
                </c:pt>
                <c:pt idx="172">
                  <c:v>19.357142857142872</c:v>
                </c:pt>
                <c:pt idx="173">
                  <c:v>22.500000000000018</c:v>
                </c:pt>
                <c:pt idx="174">
                  <c:v>20.595238095238113</c:v>
                </c:pt>
                <c:pt idx="175">
                  <c:v>17.571428571428587</c:v>
                </c:pt>
                <c:pt idx="176">
                  <c:v>24.904761904761919</c:v>
                </c:pt>
                <c:pt idx="177">
                  <c:v>23.833333333333346</c:v>
                </c:pt>
                <c:pt idx="178">
                  <c:v>14.095238095238106</c:v>
                </c:pt>
                <c:pt idx="179">
                  <c:v>12.880952380952399</c:v>
                </c:pt>
                <c:pt idx="180">
                  <c:v>1.5000000000000082</c:v>
                </c:pt>
                <c:pt idx="181">
                  <c:v>-0.952380952380947</c:v>
                </c:pt>
                <c:pt idx="182">
                  <c:v>6.809523809523804</c:v>
                </c:pt>
                <c:pt idx="183">
                  <c:v>1.9761904761904654</c:v>
                </c:pt>
                <c:pt idx="184">
                  <c:v>-3.1428571428571592</c:v>
                </c:pt>
                <c:pt idx="185">
                  <c:v>4.7619047619047432</c:v>
                </c:pt>
                <c:pt idx="186">
                  <c:v>15.285714285714269</c:v>
                </c:pt>
                <c:pt idx="187">
                  <c:v>36.54761904761903</c:v>
                </c:pt>
                <c:pt idx="188">
                  <c:v>45.547619047619023</c:v>
                </c:pt>
                <c:pt idx="189">
                  <c:v>40.380952380952365</c:v>
                </c:pt>
                <c:pt idx="190">
                  <c:v>47.190476190476183</c:v>
                </c:pt>
                <c:pt idx="191">
                  <c:v>48.166666666666671</c:v>
                </c:pt>
                <c:pt idx="192">
                  <c:v>49.595238095238095</c:v>
                </c:pt>
                <c:pt idx="193">
                  <c:v>41.619047619047613</c:v>
                </c:pt>
                <c:pt idx="194">
                  <c:v>28.928571428571438</c:v>
                </c:pt>
                <c:pt idx="195">
                  <c:v>24.45238095238097</c:v>
                </c:pt>
                <c:pt idx="196">
                  <c:v>25.21428571428573</c:v>
                </c:pt>
                <c:pt idx="197">
                  <c:v>20.21428571428574</c:v>
                </c:pt>
                <c:pt idx="198">
                  <c:v>25.619047619047631</c:v>
                </c:pt>
                <c:pt idx="199">
                  <c:v>26.976190476190489</c:v>
                </c:pt>
                <c:pt idx="200">
                  <c:v>28.119047619047624</c:v>
                </c:pt>
                <c:pt idx="201">
                  <c:v>28.738095238095234</c:v>
                </c:pt>
                <c:pt idx="202">
                  <c:v>28.309523809523803</c:v>
                </c:pt>
                <c:pt idx="203">
                  <c:v>30.119047619047617</c:v>
                </c:pt>
                <c:pt idx="204">
                  <c:v>33.595238095238081</c:v>
                </c:pt>
                <c:pt idx="205">
                  <c:v>36.095238095238081</c:v>
                </c:pt>
                <c:pt idx="206">
                  <c:v>35.404761904761877</c:v>
                </c:pt>
                <c:pt idx="207">
                  <c:v>38.785714285714263</c:v>
                </c:pt>
                <c:pt idx="208">
                  <c:v>46.142857142857125</c:v>
                </c:pt>
                <c:pt idx="209">
                  <c:v>45.714285714285687</c:v>
                </c:pt>
                <c:pt idx="210">
                  <c:v>48.523809523809483</c:v>
                </c:pt>
                <c:pt idx="211">
                  <c:v>45.714285714285673</c:v>
                </c:pt>
                <c:pt idx="212">
                  <c:v>49.142857142857103</c:v>
                </c:pt>
                <c:pt idx="213">
                  <c:v>48.428571428571395</c:v>
                </c:pt>
                <c:pt idx="214">
                  <c:v>44.571428571428548</c:v>
                </c:pt>
                <c:pt idx="215">
                  <c:v>40.285714285714263</c:v>
                </c:pt>
                <c:pt idx="216">
                  <c:v>47.28571428571427</c:v>
                </c:pt>
                <c:pt idx="217">
                  <c:v>57.833333333333321</c:v>
                </c:pt>
                <c:pt idx="218">
                  <c:v>61.047619047619044</c:v>
                </c:pt>
                <c:pt idx="219">
                  <c:v>55.380952380952372</c:v>
                </c:pt>
                <c:pt idx="220">
                  <c:v>63.238095238095241</c:v>
                </c:pt>
                <c:pt idx="221">
                  <c:v>68.595238095238088</c:v>
                </c:pt>
                <c:pt idx="222">
                  <c:v>75.619047619047606</c:v>
                </c:pt>
                <c:pt idx="223">
                  <c:v>77.928571428571416</c:v>
                </c:pt>
                <c:pt idx="224">
                  <c:v>69.642857142857139</c:v>
                </c:pt>
                <c:pt idx="225">
                  <c:v>67.452380952380935</c:v>
                </c:pt>
                <c:pt idx="226">
                  <c:v>71.023809523809518</c:v>
                </c:pt>
                <c:pt idx="227">
                  <c:v>61.857142857142847</c:v>
                </c:pt>
                <c:pt idx="228">
                  <c:v>62.119047619047613</c:v>
                </c:pt>
                <c:pt idx="229">
                  <c:v>48.904761904761905</c:v>
                </c:pt>
                <c:pt idx="230">
                  <c:v>45.214285714285715</c:v>
                </c:pt>
                <c:pt idx="231">
                  <c:v>42.880952380952372</c:v>
                </c:pt>
                <c:pt idx="232">
                  <c:v>46.285714285714285</c:v>
                </c:pt>
                <c:pt idx="233">
                  <c:v>44.261904761904759</c:v>
                </c:pt>
                <c:pt idx="234">
                  <c:v>55.666666666666664</c:v>
                </c:pt>
                <c:pt idx="235">
                  <c:v>60.023809523809518</c:v>
                </c:pt>
                <c:pt idx="236">
                  <c:v>73.333333333333343</c:v>
                </c:pt>
                <c:pt idx="237">
                  <c:v>76.904761904761898</c:v>
                </c:pt>
                <c:pt idx="238">
                  <c:v>82.857142857142861</c:v>
                </c:pt>
                <c:pt idx="239">
                  <c:v>86.404761904761898</c:v>
                </c:pt>
                <c:pt idx="240">
                  <c:v>91.785714285714263</c:v>
                </c:pt>
                <c:pt idx="241">
                  <c:v>88.904761904761898</c:v>
                </c:pt>
                <c:pt idx="242">
                  <c:v>91.904761904761898</c:v>
                </c:pt>
                <c:pt idx="243">
                  <c:v>93.833333333333329</c:v>
                </c:pt>
                <c:pt idx="244">
                  <c:v>95.142857142857125</c:v>
                </c:pt>
                <c:pt idx="245">
                  <c:v>87.714285714285694</c:v>
                </c:pt>
                <c:pt idx="246">
                  <c:v>84.880952380952365</c:v>
                </c:pt>
                <c:pt idx="247">
                  <c:v>90.357142857142861</c:v>
                </c:pt>
                <c:pt idx="248">
                  <c:v>91.285714285714263</c:v>
                </c:pt>
                <c:pt idx="249">
                  <c:v>91</c:v>
                </c:pt>
                <c:pt idx="250">
                  <c:v>86.80952380952381</c:v>
                </c:pt>
                <c:pt idx="251">
                  <c:v>82.666666666666657</c:v>
                </c:pt>
                <c:pt idx="252">
                  <c:v>84.857142857142861</c:v>
                </c:pt>
                <c:pt idx="253">
                  <c:v>84.88095238095238</c:v>
                </c:pt>
                <c:pt idx="254">
                  <c:v>68.499999999999986</c:v>
                </c:pt>
                <c:pt idx="255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70-4974-8DDF-BC7B058E97A0}"/>
            </c:ext>
          </c:extLst>
        </c:ser>
        <c:ser>
          <c:idx val="6"/>
          <c:order val="6"/>
          <c:tx>
            <c:strRef>
              <c:f>Toplam!$H$1</c:f>
              <c:strCache>
                <c:ptCount val="1"/>
                <c:pt idx="0">
                  <c:v>Vefat Türkiye Geneli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Toplam!$A$2:$A$257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Toplam!$H$2:$H$257</c:f>
              <c:numCache>
                <c:formatCode>General</c:formatCode>
                <c:ptCount val="256"/>
                <c:pt idx="85">
                  <c:v>17</c:v>
                </c:pt>
                <c:pt idx="86">
                  <c:v>16</c:v>
                </c:pt>
                <c:pt idx="87">
                  <c:v>23</c:v>
                </c:pt>
                <c:pt idx="88">
                  <c:v>37</c:v>
                </c:pt>
                <c:pt idx="89">
                  <c:v>46</c:v>
                </c:pt>
                <c:pt idx="90">
                  <c:v>63</c:v>
                </c:pt>
                <c:pt idx="91">
                  <c:v>79</c:v>
                </c:pt>
                <c:pt idx="92">
                  <c:v>69</c:v>
                </c:pt>
                <c:pt idx="93">
                  <c:v>76</c:v>
                </c:pt>
                <c:pt idx="94">
                  <c:v>73</c:v>
                </c:pt>
                <c:pt idx="95">
                  <c:v>75</c:v>
                </c:pt>
                <c:pt idx="96">
                  <c:v>76</c:v>
                </c:pt>
                <c:pt idx="97">
                  <c:v>87</c:v>
                </c:pt>
                <c:pt idx="98">
                  <c:v>96</c:v>
                </c:pt>
                <c:pt idx="99">
                  <c:v>98</c:v>
                </c:pt>
                <c:pt idx="100">
                  <c:v>95</c:v>
                </c:pt>
                <c:pt idx="101">
                  <c:v>97</c:v>
                </c:pt>
                <c:pt idx="102">
                  <c:v>98</c:v>
                </c:pt>
                <c:pt idx="103">
                  <c:v>107</c:v>
                </c:pt>
                <c:pt idx="104">
                  <c:v>115</c:v>
                </c:pt>
                <c:pt idx="105">
                  <c:v>125</c:v>
                </c:pt>
                <c:pt idx="106">
                  <c:v>126</c:v>
                </c:pt>
                <c:pt idx="107">
                  <c:v>121</c:v>
                </c:pt>
                <c:pt idx="108">
                  <c:v>127</c:v>
                </c:pt>
                <c:pt idx="109">
                  <c:v>123</c:v>
                </c:pt>
                <c:pt idx="110">
                  <c:v>119</c:v>
                </c:pt>
                <c:pt idx="111">
                  <c:v>117</c:v>
                </c:pt>
                <c:pt idx="112">
                  <c:v>115</c:v>
                </c:pt>
                <c:pt idx="113">
                  <c:v>109</c:v>
                </c:pt>
                <c:pt idx="114">
                  <c:v>106</c:v>
                </c:pt>
                <c:pt idx="115">
                  <c:v>99</c:v>
                </c:pt>
                <c:pt idx="116">
                  <c:v>95</c:v>
                </c:pt>
                <c:pt idx="117">
                  <c:v>92</c:v>
                </c:pt>
                <c:pt idx="118">
                  <c:v>89</c:v>
                </c:pt>
                <c:pt idx="119">
                  <c:v>93</c:v>
                </c:pt>
                <c:pt idx="120">
                  <c:v>84</c:v>
                </c:pt>
                <c:pt idx="121">
                  <c:v>78</c:v>
                </c:pt>
                <c:pt idx="122">
                  <c:v>61</c:v>
                </c:pt>
                <c:pt idx="123">
                  <c:v>64</c:v>
                </c:pt>
                <c:pt idx="124">
                  <c:v>59</c:v>
                </c:pt>
                <c:pt idx="125">
                  <c:v>64</c:v>
                </c:pt>
                <c:pt idx="126">
                  <c:v>57</c:v>
                </c:pt>
                <c:pt idx="127">
                  <c:v>48</c:v>
                </c:pt>
                <c:pt idx="128">
                  <c:v>50</c:v>
                </c:pt>
                <c:pt idx="129">
                  <c:v>47</c:v>
                </c:pt>
                <c:pt idx="130">
                  <c:v>55</c:v>
                </c:pt>
                <c:pt idx="131">
                  <c:v>53</c:v>
                </c:pt>
                <c:pt idx="132">
                  <c:v>58</c:v>
                </c:pt>
                <c:pt idx="133">
                  <c:v>55</c:v>
                </c:pt>
                <c:pt idx="134">
                  <c:v>48</c:v>
                </c:pt>
                <c:pt idx="135">
                  <c:v>41</c:v>
                </c:pt>
                <c:pt idx="136">
                  <c:v>44</c:v>
                </c:pt>
                <c:pt idx="137">
                  <c:v>31</c:v>
                </c:pt>
                <c:pt idx="138">
                  <c:v>28</c:v>
                </c:pt>
                <c:pt idx="139">
                  <c:v>23</c:v>
                </c:pt>
                <c:pt idx="140">
                  <c:v>27</c:v>
                </c:pt>
                <c:pt idx="141">
                  <c:v>27</c:v>
                </c:pt>
                <c:pt idx="142">
                  <c:v>32</c:v>
                </c:pt>
                <c:pt idx="143">
                  <c:v>32</c:v>
                </c:pt>
                <c:pt idx="144">
                  <c:v>29</c:v>
                </c:pt>
                <c:pt idx="145">
                  <c:v>28</c:v>
                </c:pt>
                <c:pt idx="146">
                  <c:v>34</c:v>
                </c:pt>
                <c:pt idx="147">
                  <c:v>30</c:v>
                </c:pt>
                <c:pt idx="148">
                  <c:v>28</c:v>
                </c:pt>
                <c:pt idx="149">
                  <c:v>26</c:v>
                </c:pt>
                <c:pt idx="150">
                  <c:v>25</c:v>
                </c:pt>
                <c:pt idx="151">
                  <c:v>23</c:v>
                </c:pt>
                <c:pt idx="152">
                  <c:v>22</c:v>
                </c:pt>
                <c:pt idx="153">
                  <c:v>24</c:v>
                </c:pt>
                <c:pt idx="154">
                  <c:v>21</c:v>
                </c:pt>
                <c:pt idx="155">
                  <c:v>18</c:v>
                </c:pt>
                <c:pt idx="156">
                  <c:v>21</c:v>
                </c:pt>
                <c:pt idx="157">
                  <c:v>23</c:v>
                </c:pt>
                <c:pt idx="158">
                  <c:v>19</c:v>
                </c:pt>
                <c:pt idx="159">
                  <c:v>18</c:v>
                </c:pt>
                <c:pt idx="160">
                  <c:v>17</c:v>
                </c:pt>
                <c:pt idx="161">
                  <c:v>17</c:v>
                </c:pt>
                <c:pt idx="162">
                  <c:v>15</c:v>
                </c:pt>
                <c:pt idx="163">
                  <c:v>14</c:v>
                </c:pt>
                <c:pt idx="164">
                  <c:v>15</c:v>
                </c:pt>
                <c:pt idx="165">
                  <c:v>18</c:v>
                </c:pt>
                <c:pt idx="166">
                  <c:v>17</c:v>
                </c:pt>
                <c:pt idx="167">
                  <c:v>19</c:v>
                </c:pt>
                <c:pt idx="168">
                  <c:v>21</c:v>
                </c:pt>
                <c:pt idx="169">
                  <c:v>23</c:v>
                </c:pt>
                <c:pt idx="170">
                  <c:v>22</c:v>
                </c:pt>
                <c:pt idx="171">
                  <c:v>23</c:v>
                </c:pt>
                <c:pt idx="172">
                  <c:v>24</c:v>
                </c:pt>
                <c:pt idx="173">
                  <c:v>27</c:v>
                </c:pt>
                <c:pt idx="174">
                  <c:v>24</c:v>
                </c:pt>
                <c:pt idx="175">
                  <c:v>21</c:v>
                </c:pt>
                <c:pt idx="176">
                  <c:v>19</c:v>
                </c:pt>
                <c:pt idx="177">
                  <c:v>17</c:v>
                </c:pt>
                <c:pt idx="178">
                  <c:v>15</c:v>
                </c:pt>
                <c:pt idx="179">
                  <c:v>18</c:v>
                </c:pt>
                <c:pt idx="180">
                  <c:v>16</c:v>
                </c:pt>
                <c:pt idx="181">
                  <c:v>19</c:v>
                </c:pt>
                <c:pt idx="182">
                  <c:v>17</c:v>
                </c:pt>
                <c:pt idx="183">
                  <c:v>19</c:v>
                </c:pt>
                <c:pt idx="184">
                  <c:v>19</c:v>
                </c:pt>
                <c:pt idx="185">
                  <c:v>16</c:v>
                </c:pt>
                <c:pt idx="186">
                  <c:v>19</c:v>
                </c:pt>
                <c:pt idx="187">
                  <c:v>22</c:v>
                </c:pt>
                <c:pt idx="188">
                  <c:v>18</c:v>
                </c:pt>
                <c:pt idx="189">
                  <c:v>23</c:v>
                </c:pt>
                <c:pt idx="190">
                  <c:v>21</c:v>
                </c:pt>
                <c:pt idx="191">
                  <c:v>19</c:v>
                </c:pt>
                <c:pt idx="192">
                  <c:v>19</c:v>
                </c:pt>
                <c:pt idx="193">
                  <c:v>20</c:v>
                </c:pt>
                <c:pt idx="194">
                  <c:v>17</c:v>
                </c:pt>
                <c:pt idx="195">
                  <c:v>21</c:v>
                </c:pt>
                <c:pt idx="196">
                  <c:v>18</c:v>
                </c:pt>
                <c:pt idx="197">
                  <c:v>17</c:v>
                </c:pt>
                <c:pt idx="198">
                  <c:v>16</c:v>
                </c:pt>
                <c:pt idx="199">
                  <c:v>17</c:v>
                </c:pt>
                <c:pt idx="200">
                  <c:v>18</c:v>
                </c:pt>
                <c:pt idx="201">
                  <c:v>19</c:v>
                </c:pt>
                <c:pt idx="202">
                  <c:v>18</c:v>
                </c:pt>
                <c:pt idx="203">
                  <c:v>17</c:v>
                </c:pt>
                <c:pt idx="204">
                  <c:v>16</c:v>
                </c:pt>
                <c:pt idx="205">
                  <c:v>17</c:v>
                </c:pt>
                <c:pt idx="206">
                  <c:v>17</c:v>
                </c:pt>
                <c:pt idx="207">
                  <c:v>15</c:v>
                </c:pt>
                <c:pt idx="208">
                  <c:v>14</c:v>
                </c:pt>
                <c:pt idx="209">
                  <c:v>15</c:v>
                </c:pt>
                <c:pt idx="210">
                  <c:v>17</c:v>
                </c:pt>
                <c:pt idx="211">
                  <c:v>19</c:v>
                </c:pt>
                <c:pt idx="212">
                  <c:v>18</c:v>
                </c:pt>
                <c:pt idx="213">
                  <c:v>19</c:v>
                </c:pt>
                <c:pt idx="214">
                  <c:v>18</c:v>
                </c:pt>
                <c:pt idx="215">
                  <c:v>19</c:v>
                </c:pt>
                <c:pt idx="216">
                  <c:v>14</c:v>
                </c:pt>
                <c:pt idx="217">
                  <c:v>15</c:v>
                </c:pt>
                <c:pt idx="218">
                  <c:v>16</c:v>
                </c:pt>
                <c:pt idx="219">
                  <c:v>15</c:v>
                </c:pt>
                <c:pt idx="220">
                  <c:v>14</c:v>
                </c:pt>
                <c:pt idx="221">
                  <c:v>15</c:v>
                </c:pt>
                <c:pt idx="222">
                  <c:v>18</c:v>
                </c:pt>
                <c:pt idx="223">
                  <c:v>21</c:v>
                </c:pt>
                <c:pt idx="224">
                  <c:v>22</c:v>
                </c:pt>
                <c:pt idx="225">
                  <c:v>21</c:v>
                </c:pt>
                <c:pt idx="226">
                  <c:v>19</c:v>
                </c:pt>
                <c:pt idx="227">
                  <c:v>22</c:v>
                </c:pt>
                <c:pt idx="228">
                  <c:v>20</c:v>
                </c:pt>
                <c:pt idx="229">
                  <c:v>23</c:v>
                </c:pt>
                <c:pt idx="230">
                  <c:v>19</c:v>
                </c:pt>
                <c:pt idx="231">
                  <c:v>22</c:v>
                </c:pt>
                <c:pt idx="232">
                  <c:v>22</c:v>
                </c:pt>
                <c:pt idx="233">
                  <c:v>19</c:v>
                </c:pt>
                <c:pt idx="234">
                  <c:v>18</c:v>
                </c:pt>
                <c:pt idx="235">
                  <c:v>24</c:v>
                </c:pt>
                <c:pt idx="236">
                  <c:v>20</c:v>
                </c:pt>
                <c:pt idx="237">
                  <c:v>26</c:v>
                </c:pt>
                <c:pt idx="238">
                  <c:v>36</c:v>
                </c:pt>
                <c:pt idx="239">
                  <c:v>39</c:v>
                </c:pt>
                <c:pt idx="240">
                  <c:v>42</c:v>
                </c:pt>
                <c:pt idx="241">
                  <c:v>44</c:v>
                </c:pt>
                <c:pt idx="242">
                  <c:v>47</c:v>
                </c:pt>
                <c:pt idx="243">
                  <c:v>45</c:v>
                </c:pt>
                <c:pt idx="244">
                  <c:v>49</c:v>
                </c:pt>
                <c:pt idx="245">
                  <c:v>53</c:v>
                </c:pt>
                <c:pt idx="246">
                  <c:v>56</c:v>
                </c:pt>
                <c:pt idx="247">
                  <c:v>53</c:v>
                </c:pt>
                <c:pt idx="248">
                  <c:v>57</c:v>
                </c:pt>
                <c:pt idx="249">
                  <c:v>52</c:v>
                </c:pt>
                <c:pt idx="250">
                  <c:v>55</c:v>
                </c:pt>
                <c:pt idx="251">
                  <c:v>58</c:v>
                </c:pt>
                <c:pt idx="252">
                  <c:v>56</c:v>
                </c:pt>
                <c:pt idx="253">
                  <c:v>48</c:v>
                </c:pt>
                <c:pt idx="254">
                  <c:v>57</c:v>
                </c:pt>
                <c:pt idx="255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070-4974-8DDF-BC7B058E9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1615872"/>
        <c:axId val="14599158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Toplam!$B$1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Toplam!$A$2:$A$257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Toplam!$B$2:$B$257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413</c:v>
                      </c:pt>
                      <c:pt idx="1">
                        <c:v>400</c:v>
                      </c:pt>
                      <c:pt idx="2">
                        <c:v>445</c:v>
                      </c:pt>
                      <c:pt idx="3">
                        <c:v>433</c:v>
                      </c:pt>
                      <c:pt idx="4">
                        <c:v>433</c:v>
                      </c:pt>
                      <c:pt idx="5">
                        <c:v>447</c:v>
                      </c:pt>
                      <c:pt idx="6">
                        <c:v>413</c:v>
                      </c:pt>
                      <c:pt idx="7">
                        <c:v>450</c:v>
                      </c:pt>
                      <c:pt idx="8">
                        <c:v>436</c:v>
                      </c:pt>
                      <c:pt idx="9">
                        <c:v>489</c:v>
                      </c:pt>
                      <c:pt idx="10">
                        <c:v>487</c:v>
                      </c:pt>
                      <c:pt idx="11">
                        <c:v>421</c:v>
                      </c:pt>
                      <c:pt idx="12">
                        <c:v>433</c:v>
                      </c:pt>
                      <c:pt idx="13">
                        <c:v>494</c:v>
                      </c:pt>
                      <c:pt idx="14">
                        <c:v>467</c:v>
                      </c:pt>
                      <c:pt idx="15">
                        <c:v>487</c:v>
                      </c:pt>
                      <c:pt idx="16">
                        <c:v>472</c:v>
                      </c:pt>
                      <c:pt idx="17">
                        <c:v>446</c:v>
                      </c:pt>
                      <c:pt idx="18">
                        <c:v>446</c:v>
                      </c:pt>
                      <c:pt idx="19">
                        <c:v>468</c:v>
                      </c:pt>
                      <c:pt idx="20">
                        <c:v>487</c:v>
                      </c:pt>
                      <c:pt idx="21">
                        <c:v>449</c:v>
                      </c:pt>
                      <c:pt idx="22">
                        <c:v>471</c:v>
                      </c:pt>
                      <c:pt idx="23">
                        <c:v>434</c:v>
                      </c:pt>
                      <c:pt idx="24">
                        <c:v>451</c:v>
                      </c:pt>
                      <c:pt idx="25">
                        <c:v>454</c:v>
                      </c:pt>
                      <c:pt idx="26">
                        <c:v>475</c:v>
                      </c:pt>
                      <c:pt idx="27">
                        <c:v>498</c:v>
                      </c:pt>
                      <c:pt idx="28">
                        <c:v>464</c:v>
                      </c:pt>
                      <c:pt idx="29">
                        <c:v>396</c:v>
                      </c:pt>
                      <c:pt idx="30">
                        <c:v>433</c:v>
                      </c:pt>
                      <c:pt idx="31">
                        <c:v>408</c:v>
                      </c:pt>
                      <c:pt idx="32">
                        <c:v>413</c:v>
                      </c:pt>
                      <c:pt idx="33">
                        <c:v>469</c:v>
                      </c:pt>
                      <c:pt idx="34">
                        <c:v>421</c:v>
                      </c:pt>
                      <c:pt idx="35">
                        <c:v>436</c:v>
                      </c:pt>
                      <c:pt idx="36">
                        <c:v>411</c:v>
                      </c:pt>
                      <c:pt idx="37">
                        <c:v>425</c:v>
                      </c:pt>
                      <c:pt idx="38">
                        <c:v>391</c:v>
                      </c:pt>
                      <c:pt idx="39">
                        <c:v>386</c:v>
                      </c:pt>
                      <c:pt idx="40">
                        <c:v>461</c:v>
                      </c:pt>
                      <c:pt idx="41">
                        <c:v>418</c:v>
                      </c:pt>
                      <c:pt idx="42">
                        <c:v>403</c:v>
                      </c:pt>
                      <c:pt idx="43">
                        <c:v>396</c:v>
                      </c:pt>
                      <c:pt idx="44">
                        <c:v>403</c:v>
                      </c:pt>
                      <c:pt idx="45">
                        <c:v>385</c:v>
                      </c:pt>
                      <c:pt idx="46">
                        <c:v>358.5</c:v>
                      </c:pt>
                      <c:pt idx="47">
                        <c:v>416</c:v>
                      </c:pt>
                      <c:pt idx="48">
                        <c:v>390</c:v>
                      </c:pt>
                      <c:pt idx="49">
                        <c:v>420</c:v>
                      </c:pt>
                      <c:pt idx="50">
                        <c:v>367</c:v>
                      </c:pt>
                      <c:pt idx="51">
                        <c:v>380.5</c:v>
                      </c:pt>
                      <c:pt idx="52">
                        <c:v>325</c:v>
                      </c:pt>
                      <c:pt idx="53">
                        <c:v>360</c:v>
                      </c:pt>
                      <c:pt idx="54">
                        <c:v>404</c:v>
                      </c:pt>
                      <c:pt idx="55">
                        <c:v>382</c:v>
                      </c:pt>
                      <c:pt idx="56">
                        <c:v>372</c:v>
                      </c:pt>
                      <c:pt idx="57">
                        <c:v>434</c:v>
                      </c:pt>
                      <c:pt idx="58">
                        <c:v>389</c:v>
                      </c:pt>
                      <c:pt idx="59">
                        <c:v>359</c:v>
                      </c:pt>
                      <c:pt idx="60">
                        <c:v>403</c:v>
                      </c:pt>
                      <c:pt idx="61">
                        <c:v>373.5</c:v>
                      </c:pt>
                      <c:pt idx="62">
                        <c:v>418</c:v>
                      </c:pt>
                      <c:pt idx="63">
                        <c:v>357</c:v>
                      </c:pt>
                      <c:pt idx="64">
                        <c:v>365</c:v>
                      </c:pt>
                      <c:pt idx="65">
                        <c:v>365</c:v>
                      </c:pt>
                      <c:pt idx="66">
                        <c:v>382</c:v>
                      </c:pt>
                      <c:pt idx="67">
                        <c:v>370</c:v>
                      </c:pt>
                      <c:pt idx="68">
                        <c:v>366</c:v>
                      </c:pt>
                      <c:pt idx="69">
                        <c:v>422</c:v>
                      </c:pt>
                      <c:pt idx="70">
                        <c:v>397</c:v>
                      </c:pt>
                      <c:pt idx="71">
                        <c:v>409</c:v>
                      </c:pt>
                      <c:pt idx="72">
                        <c:v>373</c:v>
                      </c:pt>
                      <c:pt idx="73">
                        <c:v>378</c:v>
                      </c:pt>
                      <c:pt idx="74">
                        <c:v>445</c:v>
                      </c:pt>
                      <c:pt idx="75">
                        <c:v>381</c:v>
                      </c:pt>
                      <c:pt idx="76">
                        <c:v>446</c:v>
                      </c:pt>
                      <c:pt idx="77">
                        <c:v>430</c:v>
                      </c:pt>
                      <c:pt idx="78">
                        <c:v>474</c:v>
                      </c:pt>
                      <c:pt idx="79">
                        <c:v>414</c:v>
                      </c:pt>
                      <c:pt idx="80">
                        <c:v>437</c:v>
                      </c:pt>
                      <c:pt idx="81">
                        <c:v>444</c:v>
                      </c:pt>
                      <c:pt idx="82">
                        <c:v>403</c:v>
                      </c:pt>
                      <c:pt idx="83">
                        <c:v>413</c:v>
                      </c:pt>
                      <c:pt idx="84">
                        <c:v>427</c:v>
                      </c:pt>
                      <c:pt idx="85">
                        <c:v>450</c:v>
                      </c:pt>
                      <c:pt idx="86">
                        <c:v>461</c:v>
                      </c:pt>
                      <c:pt idx="87">
                        <c:v>455</c:v>
                      </c:pt>
                      <c:pt idx="88">
                        <c:v>503</c:v>
                      </c:pt>
                      <c:pt idx="89">
                        <c:v>487</c:v>
                      </c:pt>
                      <c:pt idx="90">
                        <c:v>498</c:v>
                      </c:pt>
                      <c:pt idx="91">
                        <c:v>488</c:v>
                      </c:pt>
                      <c:pt idx="92">
                        <c:v>495</c:v>
                      </c:pt>
                      <c:pt idx="93">
                        <c:v>504</c:v>
                      </c:pt>
                      <c:pt idx="94">
                        <c:v>511</c:v>
                      </c:pt>
                      <c:pt idx="95">
                        <c:v>513</c:v>
                      </c:pt>
                      <c:pt idx="96">
                        <c:v>525</c:v>
                      </c:pt>
                      <c:pt idx="97">
                        <c:v>504</c:v>
                      </c:pt>
                      <c:pt idx="98">
                        <c:v>489</c:v>
                      </c:pt>
                      <c:pt idx="99">
                        <c:v>529.5</c:v>
                      </c:pt>
                      <c:pt idx="100">
                        <c:v>503</c:v>
                      </c:pt>
                      <c:pt idx="101">
                        <c:v>456</c:v>
                      </c:pt>
                      <c:pt idx="102">
                        <c:v>536</c:v>
                      </c:pt>
                      <c:pt idx="103">
                        <c:v>494</c:v>
                      </c:pt>
                      <c:pt idx="104">
                        <c:v>511</c:v>
                      </c:pt>
                      <c:pt idx="105">
                        <c:v>485</c:v>
                      </c:pt>
                      <c:pt idx="106">
                        <c:v>500</c:v>
                      </c:pt>
                      <c:pt idx="107">
                        <c:v>456</c:v>
                      </c:pt>
                      <c:pt idx="108">
                        <c:v>459</c:v>
                      </c:pt>
                      <c:pt idx="109">
                        <c:v>491</c:v>
                      </c:pt>
                      <c:pt idx="110">
                        <c:v>480</c:v>
                      </c:pt>
                      <c:pt idx="111">
                        <c:v>483</c:v>
                      </c:pt>
                      <c:pt idx="112">
                        <c:v>440</c:v>
                      </c:pt>
                      <c:pt idx="113">
                        <c:v>476</c:v>
                      </c:pt>
                      <c:pt idx="114">
                        <c:v>467</c:v>
                      </c:pt>
                      <c:pt idx="115">
                        <c:v>388</c:v>
                      </c:pt>
                      <c:pt idx="116">
                        <c:v>466</c:v>
                      </c:pt>
                      <c:pt idx="117">
                        <c:v>443</c:v>
                      </c:pt>
                      <c:pt idx="118">
                        <c:v>462</c:v>
                      </c:pt>
                      <c:pt idx="119">
                        <c:v>421</c:v>
                      </c:pt>
                      <c:pt idx="120">
                        <c:v>443</c:v>
                      </c:pt>
                      <c:pt idx="121">
                        <c:v>376</c:v>
                      </c:pt>
                      <c:pt idx="122">
                        <c:v>372</c:v>
                      </c:pt>
                      <c:pt idx="123">
                        <c:v>427</c:v>
                      </c:pt>
                      <c:pt idx="124">
                        <c:v>410</c:v>
                      </c:pt>
                      <c:pt idx="125">
                        <c:v>433</c:v>
                      </c:pt>
                      <c:pt idx="126">
                        <c:v>385</c:v>
                      </c:pt>
                      <c:pt idx="127">
                        <c:v>440</c:v>
                      </c:pt>
                      <c:pt idx="128">
                        <c:v>379</c:v>
                      </c:pt>
                      <c:pt idx="129">
                        <c:v>384</c:v>
                      </c:pt>
                      <c:pt idx="130">
                        <c:v>431</c:v>
                      </c:pt>
                      <c:pt idx="131">
                        <c:v>404</c:v>
                      </c:pt>
                      <c:pt idx="132">
                        <c:v>437</c:v>
                      </c:pt>
                      <c:pt idx="133">
                        <c:v>376</c:v>
                      </c:pt>
                      <c:pt idx="134">
                        <c:v>359</c:v>
                      </c:pt>
                      <c:pt idx="135">
                        <c:v>370</c:v>
                      </c:pt>
                      <c:pt idx="136">
                        <c:v>364</c:v>
                      </c:pt>
                      <c:pt idx="137">
                        <c:v>389</c:v>
                      </c:pt>
                      <c:pt idx="138">
                        <c:v>369</c:v>
                      </c:pt>
                      <c:pt idx="139">
                        <c:v>393</c:v>
                      </c:pt>
                      <c:pt idx="140">
                        <c:v>357</c:v>
                      </c:pt>
                      <c:pt idx="141">
                        <c:v>386</c:v>
                      </c:pt>
                      <c:pt idx="142">
                        <c:v>385</c:v>
                      </c:pt>
                      <c:pt idx="143">
                        <c:v>328</c:v>
                      </c:pt>
                      <c:pt idx="144">
                        <c:v>339</c:v>
                      </c:pt>
                      <c:pt idx="145">
                        <c:v>338</c:v>
                      </c:pt>
                      <c:pt idx="146">
                        <c:v>373</c:v>
                      </c:pt>
                      <c:pt idx="147">
                        <c:v>352</c:v>
                      </c:pt>
                      <c:pt idx="148">
                        <c:v>378</c:v>
                      </c:pt>
                      <c:pt idx="149">
                        <c:v>308</c:v>
                      </c:pt>
                      <c:pt idx="150">
                        <c:v>357</c:v>
                      </c:pt>
                      <c:pt idx="151">
                        <c:v>344</c:v>
                      </c:pt>
                      <c:pt idx="152">
                        <c:v>375</c:v>
                      </c:pt>
                      <c:pt idx="153">
                        <c:v>385</c:v>
                      </c:pt>
                      <c:pt idx="154">
                        <c:v>339</c:v>
                      </c:pt>
                      <c:pt idx="155">
                        <c:v>372</c:v>
                      </c:pt>
                      <c:pt idx="156">
                        <c:v>335</c:v>
                      </c:pt>
                      <c:pt idx="157">
                        <c:v>340</c:v>
                      </c:pt>
                      <c:pt idx="158">
                        <c:v>413</c:v>
                      </c:pt>
                      <c:pt idx="159">
                        <c:v>385</c:v>
                      </c:pt>
                      <c:pt idx="160">
                        <c:v>386</c:v>
                      </c:pt>
                      <c:pt idx="161">
                        <c:v>380</c:v>
                      </c:pt>
                      <c:pt idx="162">
                        <c:v>372</c:v>
                      </c:pt>
                      <c:pt idx="163">
                        <c:v>309</c:v>
                      </c:pt>
                      <c:pt idx="164">
                        <c:v>362</c:v>
                      </c:pt>
                      <c:pt idx="165">
                        <c:v>364</c:v>
                      </c:pt>
                      <c:pt idx="166">
                        <c:v>370</c:v>
                      </c:pt>
                      <c:pt idx="167">
                        <c:v>387</c:v>
                      </c:pt>
                      <c:pt idx="168">
                        <c:v>378</c:v>
                      </c:pt>
                      <c:pt idx="169">
                        <c:v>337</c:v>
                      </c:pt>
                      <c:pt idx="170">
                        <c:v>357</c:v>
                      </c:pt>
                      <c:pt idx="171">
                        <c:v>364</c:v>
                      </c:pt>
                      <c:pt idx="172">
                        <c:v>358</c:v>
                      </c:pt>
                      <c:pt idx="173">
                        <c:v>390</c:v>
                      </c:pt>
                      <c:pt idx="174">
                        <c:v>348</c:v>
                      </c:pt>
                      <c:pt idx="175">
                        <c:v>370</c:v>
                      </c:pt>
                      <c:pt idx="176">
                        <c:v>376</c:v>
                      </c:pt>
                      <c:pt idx="177">
                        <c:v>376</c:v>
                      </c:pt>
                      <c:pt idx="178">
                        <c:v>315</c:v>
                      </c:pt>
                      <c:pt idx="179">
                        <c:v>370</c:v>
                      </c:pt>
                      <c:pt idx="180">
                        <c:v>317</c:v>
                      </c:pt>
                      <c:pt idx="181">
                        <c:v>370</c:v>
                      </c:pt>
                      <c:pt idx="182">
                        <c:v>438</c:v>
                      </c:pt>
                      <c:pt idx="183">
                        <c:v>423</c:v>
                      </c:pt>
                      <c:pt idx="184">
                        <c:v>373</c:v>
                      </c:pt>
                      <c:pt idx="185">
                        <c:v>378</c:v>
                      </c:pt>
                      <c:pt idx="186">
                        <c:v>420</c:v>
                      </c:pt>
                      <c:pt idx="187">
                        <c:v>457</c:v>
                      </c:pt>
                      <c:pt idx="188">
                        <c:v>419</c:v>
                      </c:pt>
                      <c:pt idx="189">
                        <c:v>389</c:v>
                      </c:pt>
                      <c:pt idx="190">
                        <c:v>417</c:v>
                      </c:pt>
                      <c:pt idx="191">
                        <c:v>346</c:v>
                      </c:pt>
                      <c:pt idx="192">
                        <c:v>371</c:v>
                      </c:pt>
                      <c:pt idx="193">
                        <c:v>374</c:v>
                      </c:pt>
                      <c:pt idx="194">
                        <c:v>383</c:v>
                      </c:pt>
                      <c:pt idx="195">
                        <c:v>370</c:v>
                      </c:pt>
                      <c:pt idx="196">
                        <c:v>362</c:v>
                      </c:pt>
                      <c:pt idx="197">
                        <c:v>365</c:v>
                      </c:pt>
                      <c:pt idx="198">
                        <c:v>367</c:v>
                      </c:pt>
                      <c:pt idx="199">
                        <c:v>356</c:v>
                      </c:pt>
                      <c:pt idx="200">
                        <c:v>394</c:v>
                      </c:pt>
                      <c:pt idx="201">
                        <c:v>353</c:v>
                      </c:pt>
                      <c:pt idx="202">
                        <c:v>374</c:v>
                      </c:pt>
                      <c:pt idx="203">
                        <c:v>390</c:v>
                      </c:pt>
                      <c:pt idx="204">
                        <c:v>381</c:v>
                      </c:pt>
                      <c:pt idx="205">
                        <c:v>378</c:v>
                      </c:pt>
                      <c:pt idx="206">
                        <c:v>386</c:v>
                      </c:pt>
                      <c:pt idx="207">
                        <c:v>379</c:v>
                      </c:pt>
                      <c:pt idx="208">
                        <c:v>409</c:v>
                      </c:pt>
                      <c:pt idx="209">
                        <c:v>391</c:v>
                      </c:pt>
                      <c:pt idx="210">
                        <c:v>407</c:v>
                      </c:pt>
                      <c:pt idx="211">
                        <c:v>399</c:v>
                      </c:pt>
                      <c:pt idx="212">
                        <c:v>415</c:v>
                      </c:pt>
                      <c:pt idx="213">
                        <c:v>388</c:v>
                      </c:pt>
                      <c:pt idx="214">
                        <c:v>385</c:v>
                      </c:pt>
                      <c:pt idx="215">
                        <c:v>401</c:v>
                      </c:pt>
                      <c:pt idx="216">
                        <c:v>413</c:v>
                      </c:pt>
                      <c:pt idx="217">
                        <c:v>463</c:v>
                      </c:pt>
                      <c:pt idx="218">
                        <c:v>397</c:v>
                      </c:pt>
                      <c:pt idx="219">
                        <c:v>374</c:v>
                      </c:pt>
                      <c:pt idx="220">
                        <c:v>424.5</c:v>
                      </c:pt>
                      <c:pt idx="221">
                        <c:v>434</c:v>
                      </c:pt>
                      <c:pt idx="222">
                        <c:v>433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383</c:v>
                      </c:pt>
                      <c:pt idx="226">
                        <c:v>405</c:v>
                      </c:pt>
                      <c:pt idx="227">
                        <c:v>383</c:v>
                      </c:pt>
                      <c:pt idx="228">
                        <c:v>408</c:v>
                      </c:pt>
                      <c:pt idx="229">
                        <c:v>348</c:v>
                      </c:pt>
                      <c:pt idx="230">
                        <c:v>397</c:v>
                      </c:pt>
                      <c:pt idx="231">
                        <c:v>379</c:v>
                      </c:pt>
                      <c:pt idx="232">
                        <c:v>399</c:v>
                      </c:pt>
                      <c:pt idx="233">
                        <c:v>393</c:v>
                      </c:pt>
                      <c:pt idx="234">
                        <c:v>419</c:v>
                      </c:pt>
                      <c:pt idx="235">
                        <c:v>419</c:v>
                      </c:pt>
                      <c:pt idx="236">
                        <c:v>447</c:v>
                      </c:pt>
                      <c:pt idx="237">
                        <c:v>415</c:v>
                      </c:pt>
                      <c:pt idx="238">
                        <c:v>450</c:v>
                      </c:pt>
                      <c:pt idx="239">
                        <c:v>424</c:v>
                      </c:pt>
                      <c:pt idx="240">
                        <c:v>413</c:v>
                      </c:pt>
                      <c:pt idx="241">
                        <c:v>402</c:v>
                      </c:pt>
                      <c:pt idx="242">
                        <c:v>428</c:v>
                      </c:pt>
                      <c:pt idx="243">
                        <c:v>428</c:v>
                      </c:pt>
                      <c:pt idx="244">
                        <c:v>432</c:v>
                      </c:pt>
                      <c:pt idx="245">
                        <c:v>380</c:v>
                      </c:pt>
                      <c:pt idx="246">
                        <c:v>408</c:v>
                      </c:pt>
                      <c:pt idx="247">
                        <c:v>446</c:v>
                      </c:pt>
                      <c:pt idx="248">
                        <c:v>399</c:v>
                      </c:pt>
                      <c:pt idx="249">
                        <c:v>426</c:v>
                      </c:pt>
                      <c:pt idx="250">
                        <c:v>406</c:v>
                      </c:pt>
                      <c:pt idx="251">
                        <c:v>383</c:v>
                      </c:pt>
                      <c:pt idx="252">
                        <c:v>393</c:v>
                      </c:pt>
                      <c:pt idx="253">
                        <c:v>380</c:v>
                      </c:pt>
                      <c:pt idx="254">
                        <c:v>328</c:v>
                      </c:pt>
                      <c:pt idx="255">
                        <c:v>347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070-4974-8DDF-BC7B058E97A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Toplam!$C$1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435.33333333333331</c:v>
                      </c:pt>
                      <c:pt idx="1">
                        <c:v>449.50000000000006</c:v>
                      </c:pt>
                      <c:pt idx="2">
                        <c:v>433.66666666666669</c:v>
                      </c:pt>
                      <c:pt idx="3">
                        <c:v>423.33333333333326</c:v>
                      </c:pt>
                      <c:pt idx="4">
                        <c:v>446.33333333333331</c:v>
                      </c:pt>
                      <c:pt idx="5">
                        <c:v>442.83333333333337</c:v>
                      </c:pt>
                      <c:pt idx="6">
                        <c:v>440.5</c:v>
                      </c:pt>
                      <c:pt idx="7">
                        <c:v>428.83333333333331</c:v>
                      </c:pt>
                      <c:pt idx="8">
                        <c:v>466.16666666666669</c:v>
                      </c:pt>
                      <c:pt idx="9">
                        <c:v>473.33333333333331</c:v>
                      </c:pt>
                      <c:pt idx="10">
                        <c:v>480.83333333333331</c:v>
                      </c:pt>
                      <c:pt idx="11">
                        <c:v>435.5</c:v>
                      </c:pt>
                      <c:pt idx="12">
                        <c:v>441.16666666666663</c:v>
                      </c:pt>
                      <c:pt idx="13">
                        <c:v>444.83333333333337</c:v>
                      </c:pt>
                      <c:pt idx="14">
                        <c:v>448</c:v>
                      </c:pt>
                      <c:pt idx="15">
                        <c:v>464.16666666666663</c:v>
                      </c:pt>
                      <c:pt idx="16">
                        <c:v>480.33333333333331</c:v>
                      </c:pt>
                      <c:pt idx="17">
                        <c:v>465</c:v>
                      </c:pt>
                      <c:pt idx="18">
                        <c:v>452.16666666666669</c:v>
                      </c:pt>
                      <c:pt idx="19">
                        <c:v>426.5</c:v>
                      </c:pt>
                      <c:pt idx="20">
                        <c:v>442</c:v>
                      </c:pt>
                      <c:pt idx="21">
                        <c:v>473</c:v>
                      </c:pt>
                      <c:pt idx="22">
                        <c:v>464.33333333333337</c:v>
                      </c:pt>
                      <c:pt idx="23">
                        <c:v>457.83333333333337</c:v>
                      </c:pt>
                      <c:pt idx="24">
                        <c:v>471</c:v>
                      </c:pt>
                      <c:pt idx="25">
                        <c:v>468.99999999999994</c:v>
                      </c:pt>
                      <c:pt idx="26">
                        <c:v>458</c:v>
                      </c:pt>
                      <c:pt idx="27">
                        <c:v>438.33333333333337</c:v>
                      </c:pt>
                      <c:pt idx="28">
                        <c:v>463.16666666666669</c:v>
                      </c:pt>
                      <c:pt idx="29">
                        <c:v>416</c:v>
                      </c:pt>
                      <c:pt idx="30">
                        <c:v>445.33333333333326</c:v>
                      </c:pt>
                      <c:pt idx="31">
                        <c:v>424.16666666666669</c:v>
                      </c:pt>
                      <c:pt idx="32">
                        <c:v>423.16666666666669</c:v>
                      </c:pt>
                      <c:pt idx="33">
                        <c:v>427.83333333333337</c:v>
                      </c:pt>
                      <c:pt idx="34">
                        <c:v>466.50000000000006</c:v>
                      </c:pt>
                      <c:pt idx="35">
                        <c:v>421.16666666666663</c:v>
                      </c:pt>
                      <c:pt idx="36">
                        <c:v>435.33333333333337</c:v>
                      </c:pt>
                      <c:pt idx="37">
                        <c:v>432.99999999999994</c:v>
                      </c:pt>
                      <c:pt idx="38">
                        <c:v>410.83333333333337</c:v>
                      </c:pt>
                      <c:pt idx="39">
                        <c:v>423.50000000000006</c:v>
                      </c:pt>
                      <c:pt idx="40">
                        <c:v>400.5</c:v>
                      </c:pt>
                      <c:pt idx="41">
                        <c:v>397.16666666666663</c:v>
                      </c:pt>
                      <c:pt idx="42">
                        <c:v>392.5</c:v>
                      </c:pt>
                      <c:pt idx="43">
                        <c:v>391</c:v>
                      </c:pt>
                      <c:pt idx="44">
                        <c:v>411.00000000000006</c:v>
                      </c:pt>
                      <c:pt idx="45">
                        <c:v>404.16666666666669</c:v>
                      </c:pt>
                      <c:pt idx="46">
                        <c:v>388.83333333333331</c:v>
                      </c:pt>
                      <c:pt idx="47">
                        <c:v>374</c:v>
                      </c:pt>
                      <c:pt idx="48">
                        <c:v>377.66666666666663</c:v>
                      </c:pt>
                      <c:pt idx="49">
                        <c:v>407.00000000000006</c:v>
                      </c:pt>
                      <c:pt idx="50">
                        <c:v>397.83333333333337</c:v>
                      </c:pt>
                      <c:pt idx="51">
                        <c:v>394.5</c:v>
                      </c:pt>
                      <c:pt idx="52">
                        <c:v>403.33333333333331</c:v>
                      </c:pt>
                      <c:pt idx="53">
                        <c:v>369.66666666666663</c:v>
                      </c:pt>
                      <c:pt idx="54">
                        <c:v>373.66666666666669</c:v>
                      </c:pt>
                      <c:pt idx="55">
                        <c:v>372.49999999999994</c:v>
                      </c:pt>
                      <c:pt idx="56">
                        <c:v>381.83333333333331</c:v>
                      </c:pt>
                      <c:pt idx="57">
                        <c:v>406.00000000000006</c:v>
                      </c:pt>
                      <c:pt idx="58">
                        <c:v>387.49999999999994</c:v>
                      </c:pt>
                      <c:pt idx="59">
                        <c:v>394.33333333333337</c:v>
                      </c:pt>
                      <c:pt idx="60">
                        <c:v>405.33333333333331</c:v>
                      </c:pt>
                      <c:pt idx="61">
                        <c:v>371.49999999999994</c:v>
                      </c:pt>
                      <c:pt idx="62">
                        <c:v>377.16666666666663</c:v>
                      </c:pt>
                      <c:pt idx="63">
                        <c:v>364.83333333333331</c:v>
                      </c:pt>
                      <c:pt idx="64">
                        <c:v>408.16666666666663</c:v>
                      </c:pt>
                      <c:pt idx="65">
                        <c:v>387.5</c:v>
                      </c:pt>
                      <c:pt idx="66">
                        <c:v>404.83333333333331</c:v>
                      </c:pt>
                      <c:pt idx="67">
                        <c:v>392.66666666666663</c:v>
                      </c:pt>
                      <c:pt idx="68">
                        <c:v>354.83333333333337</c:v>
                      </c:pt>
                      <c:pt idx="69">
                        <c:v>362.33333333333331</c:v>
                      </c:pt>
                      <c:pt idx="70">
                        <c:v>398.83333333333331</c:v>
                      </c:pt>
                      <c:pt idx="71">
                        <c:v>362.83333333333331</c:v>
                      </c:pt>
                      <c:pt idx="72">
                        <c:v>398.83333333333331</c:v>
                      </c:pt>
                      <c:pt idx="73">
                        <c:v>382.66666666666663</c:v>
                      </c:pt>
                      <c:pt idx="74">
                        <c:v>375.16666666666669</c:v>
                      </c:pt>
                      <c:pt idx="75">
                        <c:v>390.66666666666663</c:v>
                      </c:pt>
                      <c:pt idx="76">
                        <c:v>360.33333333333331</c:v>
                      </c:pt>
                      <c:pt idx="77">
                        <c:v>379.16666666666669</c:v>
                      </c:pt>
                      <c:pt idx="78">
                        <c:v>362.66666666666669</c:v>
                      </c:pt>
                      <c:pt idx="79">
                        <c:v>368.66666666666669</c:v>
                      </c:pt>
                      <c:pt idx="80">
                        <c:v>386.83333333333337</c:v>
                      </c:pt>
                      <c:pt idx="81">
                        <c:v>355</c:v>
                      </c:pt>
                      <c:pt idx="82">
                        <c:v>377.5</c:v>
                      </c:pt>
                      <c:pt idx="83">
                        <c:v>356</c:v>
                      </c:pt>
                      <c:pt idx="84">
                        <c:v>378.5</c:v>
                      </c:pt>
                      <c:pt idx="85">
                        <c:v>389.66666666666669</c:v>
                      </c:pt>
                      <c:pt idx="86">
                        <c:v>364.16666666666663</c:v>
                      </c:pt>
                      <c:pt idx="87">
                        <c:v>376.33333333333337</c:v>
                      </c:pt>
                      <c:pt idx="88">
                        <c:v>352.33333333333337</c:v>
                      </c:pt>
                      <c:pt idx="89">
                        <c:v>350.66666666666674</c:v>
                      </c:pt>
                      <c:pt idx="90">
                        <c:v>354.83333333333331</c:v>
                      </c:pt>
                      <c:pt idx="91">
                        <c:v>389.5</c:v>
                      </c:pt>
                      <c:pt idx="92">
                        <c:v>384.99999999999994</c:v>
                      </c:pt>
                      <c:pt idx="93">
                        <c:v>389.5</c:v>
                      </c:pt>
                      <c:pt idx="94">
                        <c:v>351.83333333333331</c:v>
                      </c:pt>
                      <c:pt idx="95">
                        <c:v>383.16666666666663</c:v>
                      </c:pt>
                      <c:pt idx="96">
                        <c:v>337</c:v>
                      </c:pt>
                      <c:pt idx="97">
                        <c:v>375.83333333333331</c:v>
                      </c:pt>
                      <c:pt idx="98">
                        <c:v>380.49999999999994</c:v>
                      </c:pt>
                      <c:pt idx="99">
                        <c:v>382</c:v>
                      </c:pt>
                      <c:pt idx="100">
                        <c:v>360</c:v>
                      </c:pt>
                      <c:pt idx="101">
                        <c:v>381.33333333333331</c:v>
                      </c:pt>
                      <c:pt idx="102">
                        <c:v>366.66666666666669</c:v>
                      </c:pt>
                      <c:pt idx="103">
                        <c:v>354.16666666666663</c:v>
                      </c:pt>
                      <c:pt idx="104">
                        <c:v>344.5</c:v>
                      </c:pt>
                      <c:pt idx="105">
                        <c:v>357.33333333333337</c:v>
                      </c:pt>
                      <c:pt idx="106">
                        <c:v>391.16666666666669</c:v>
                      </c:pt>
                      <c:pt idx="107">
                        <c:v>358.33333333333331</c:v>
                      </c:pt>
                      <c:pt idx="108">
                        <c:v>345.66666666666663</c:v>
                      </c:pt>
                      <c:pt idx="109">
                        <c:v>362.16666666666663</c:v>
                      </c:pt>
                      <c:pt idx="110">
                        <c:v>348.33333333333337</c:v>
                      </c:pt>
                      <c:pt idx="111">
                        <c:v>347.49999999999994</c:v>
                      </c:pt>
                      <c:pt idx="112">
                        <c:v>360.33333333333331</c:v>
                      </c:pt>
                      <c:pt idx="113">
                        <c:v>354.83333333333331</c:v>
                      </c:pt>
                      <c:pt idx="114">
                        <c:v>395.50000000000006</c:v>
                      </c:pt>
                      <c:pt idx="115">
                        <c:v>351.5</c:v>
                      </c:pt>
                      <c:pt idx="116">
                        <c:v>372.33333333333331</c:v>
                      </c:pt>
                      <c:pt idx="117">
                        <c:v>367</c:v>
                      </c:pt>
                      <c:pt idx="118">
                        <c:v>360.33333333333331</c:v>
                      </c:pt>
                      <c:pt idx="119">
                        <c:v>372.99999999999994</c:v>
                      </c:pt>
                      <c:pt idx="120">
                        <c:v>342.16666666666669</c:v>
                      </c:pt>
                      <c:pt idx="121">
                        <c:v>357.00000000000006</c:v>
                      </c:pt>
                      <c:pt idx="122">
                        <c:v>356</c:v>
                      </c:pt>
                      <c:pt idx="123">
                        <c:v>361.5</c:v>
                      </c:pt>
                      <c:pt idx="124">
                        <c:v>337.66666666666663</c:v>
                      </c:pt>
                      <c:pt idx="125">
                        <c:v>366.99999999999994</c:v>
                      </c:pt>
                      <c:pt idx="126">
                        <c:v>366.66666666666663</c:v>
                      </c:pt>
                      <c:pt idx="127">
                        <c:v>349.33333333333337</c:v>
                      </c:pt>
                      <c:pt idx="128">
                        <c:v>369.16666666666674</c:v>
                      </c:pt>
                      <c:pt idx="129">
                        <c:v>358.99999999999994</c:v>
                      </c:pt>
                      <c:pt idx="130">
                        <c:v>336.66666666666669</c:v>
                      </c:pt>
                      <c:pt idx="131">
                        <c:v>357.83333333333337</c:v>
                      </c:pt>
                      <c:pt idx="132">
                        <c:v>341.5</c:v>
                      </c:pt>
                      <c:pt idx="133">
                        <c:v>369.16666666666669</c:v>
                      </c:pt>
                      <c:pt idx="134">
                        <c:v>356.5</c:v>
                      </c:pt>
                      <c:pt idx="135">
                        <c:v>375.83333333333331</c:v>
                      </c:pt>
                      <c:pt idx="136">
                        <c:v>373.83333333333337</c:v>
                      </c:pt>
                      <c:pt idx="137">
                        <c:v>349.66666666666663</c:v>
                      </c:pt>
                      <c:pt idx="138">
                        <c:v>339.49999999999994</c:v>
                      </c:pt>
                      <c:pt idx="139">
                        <c:v>349</c:v>
                      </c:pt>
                      <c:pt idx="140">
                        <c:v>383</c:v>
                      </c:pt>
                      <c:pt idx="141">
                        <c:v>368</c:v>
                      </c:pt>
                      <c:pt idx="142">
                        <c:v>364.83333333333331</c:v>
                      </c:pt>
                      <c:pt idx="143">
                        <c:v>358</c:v>
                      </c:pt>
                      <c:pt idx="144">
                        <c:v>369.83333333333331</c:v>
                      </c:pt>
                      <c:pt idx="145">
                        <c:v>356.33333333333337</c:v>
                      </c:pt>
                      <c:pt idx="146">
                        <c:v>345.16666666666663</c:v>
                      </c:pt>
                      <c:pt idx="147">
                        <c:v>370.00000000000006</c:v>
                      </c:pt>
                      <c:pt idx="148">
                        <c:v>369.00000000000006</c:v>
                      </c:pt>
                      <c:pt idx="149">
                        <c:v>344.33333333333331</c:v>
                      </c:pt>
                      <c:pt idx="150">
                        <c:v>340.33333333333331</c:v>
                      </c:pt>
                      <c:pt idx="151">
                        <c:v>358</c:v>
                      </c:pt>
                      <c:pt idx="152">
                        <c:v>360.33333333333331</c:v>
                      </c:pt>
                      <c:pt idx="153">
                        <c:v>328.33333333333331</c:v>
                      </c:pt>
                      <c:pt idx="154">
                        <c:v>334.83333333333337</c:v>
                      </c:pt>
                      <c:pt idx="155">
                        <c:v>358</c:v>
                      </c:pt>
                      <c:pt idx="156">
                        <c:v>345.66666666666663</c:v>
                      </c:pt>
                      <c:pt idx="157">
                        <c:v>345.49999999999994</c:v>
                      </c:pt>
                      <c:pt idx="158">
                        <c:v>363.49999999999994</c:v>
                      </c:pt>
                      <c:pt idx="159">
                        <c:v>342.16666666666669</c:v>
                      </c:pt>
                      <c:pt idx="160">
                        <c:v>356.66666666666663</c:v>
                      </c:pt>
                      <c:pt idx="161">
                        <c:v>344.66666666666669</c:v>
                      </c:pt>
                      <c:pt idx="162">
                        <c:v>340.49999999999994</c:v>
                      </c:pt>
                      <c:pt idx="163">
                        <c:v>334.66666666666669</c:v>
                      </c:pt>
                      <c:pt idx="164">
                        <c:v>360</c:v>
                      </c:pt>
                      <c:pt idx="165">
                        <c:v>315.33333333333337</c:v>
                      </c:pt>
                      <c:pt idx="166">
                        <c:v>346.49999999999994</c:v>
                      </c:pt>
                      <c:pt idx="167">
                        <c:v>353</c:v>
                      </c:pt>
                      <c:pt idx="168">
                        <c:v>355.83333333333331</c:v>
                      </c:pt>
                      <c:pt idx="169">
                        <c:v>348.16666666666663</c:v>
                      </c:pt>
                      <c:pt idx="170">
                        <c:v>335</c:v>
                      </c:pt>
                      <c:pt idx="171">
                        <c:v>335.66666666666663</c:v>
                      </c:pt>
                      <c:pt idx="172">
                        <c:v>341.33333333333337</c:v>
                      </c:pt>
                      <c:pt idx="173">
                        <c:v>344.49999999999994</c:v>
                      </c:pt>
                      <c:pt idx="174">
                        <c:v>327.33333333333331</c:v>
                      </c:pt>
                      <c:pt idx="175">
                        <c:v>369</c:v>
                      </c:pt>
                      <c:pt idx="176">
                        <c:v>335.83333333333331</c:v>
                      </c:pt>
                      <c:pt idx="177">
                        <c:v>361.5</c:v>
                      </c:pt>
                      <c:pt idx="178">
                        <c:v>354.83333333333331</c:v>
                      </c:pt>
                      <c:pt idx="179">
                        <c:v>361.83333333333331</c:v>
                      </c:pt>
                      <c:pt idx="180">
                        <c:v>351.16666666666669</c:v>
                      </c:pt>
                      <c:pt idx="181">
                        <c:v>366.5</c:v>
                      </c:pt>
                      <c:pt idx="182">
                        <c:v>382.66666666666674</c:v>
                      </c:pt>
                      <c:pt idx="183">
                        <c:v>416.66666666666669</c:v>
                      </c:pt>
                      <c:pt idx="184">
                        <c:v>394.33333333333337</c:v>
                      </c:pt>
                      <c:pt idx="185">
                        <c:v>362.5</c:v>
                      </c:pt>
                      <c:pt idx="186">
                        <c:v>338.16666666666663</c:v>
                      </c:pt>
                      <c:pt idx="187">
                        <c:v>342.33333333333337</c:v>
                      </c:pt>
                      <c:pt idx="188">
                        <c:v>352.50000000000006</c:v>
                      </c:pt>
                      <c:pt idx="189">
                        <c:v>369.83333333333331</c:v>
                      </c:pt>
                      <c:pt idx="190">
                        <c:v>363</c:v>
                      </c:pt>
                      <c:pt idx="191">
                        <c:v>360.49999999999994</c:v>
                      </c:pt>
                      <c:pt idx="192">
                        <c:v>345.5</c:v>
                      </c:pt>
                      <c:pt idx="193">
                        <c:v>348</c:v>
                      </c:pt>
                      <c:pt idx="194">
                        <c:v>357.16666666666663</c:v>
                      </c:pt>
                      <c:pt idx="195">
                        <c:v>334.83333333333331</c:v>
                      </c:pt>
                      <c:pt idx="196">
                        <c:v>337.5</c:v>
                      </c:pt>
                      <c:pt idx="197">
                        <c:v>345.99999999999994</c:v>
                      </c:pt>
                      <c:pt idx="198">
                        <c:v>343.66666666666669</c:v>
                      </c:pt>
                      <c:pt idx="199">
                        <c:v>321</c:v>
                      </c:pt>
                      <c:pt idx="200">
                        <c:v>360.00000000000006</c:v>
                      </c:pt>
                      <c:pt idx="201">
                        <c:v>322.83333333333337</c:v>
                      </c:pt>
                      <c:pt idx="202">
                        <c:v>341.83333333333331</c:v>
                      </c:pt>
                      <c:pt idx="203">
                        <c:v>352.83333333333331</c:v>
                      </c:pt>
                      <c:pt idx="204">
                        <c:v>337.66666666666669</c:v>
                      </c:pt>
                      <c:pt idx="205">
                        <c:v>337.16666666666669</c:v>
                      </c:pt>
                      <c:pt idx="206">
                        <c:v>355.83333333333343</c:v>
                      </c:pt>
                      <c:pt idx="207">
                        <c:v>321.33333333333337</c:v>
                      </c:pt>
                      <c:pt idx="208">
                        <c:v>327.33333333333331</c:v>
                      </c:pt>
                      <c:pt idx="209">
                        <c:v>361.83333333333337</c:v>
                      </c:pt>
                      <c:pt idx="210">
                        <c:v>350.16666666666674</c:v>
                      </c:pt>
                      <c:pt idx="211">
                        <c:v>375.33333333333337</c:v>
                      </c:pt>
                      <c:pt idx="212">
                        <c:v>350.16666666666669</c:v>
                      </c:pt>
                      <c:pt idx="213">
                        <c:v>362.83333333333337</c:v>
                      </c:pt>
                      <c:pt idx="214">
                        <c:v>354.33333333333331</c:v>
                      </c:pt>
                      <c:pt idx="215">
                        <c:v>349.33333333333331</c:v>
                      </c:pt>
                      <c:pt idx="216">
                        <c:v>334.83333333333331</c:v>
                      </c:pt>
                      <c:pt idx="217">
                        <c:v>332.33333333333337</c:v>
                      </c:pt>
                      <c:pt idx="218">
                        <c:v>350.83333333333331</c:v>
                      </c:pt>
                      <c:pt idx="219">
                        <c:v>348.83333333333337</c:v>
                      </c:pt>
                      <c:pt idx="220">
                        <c:v>344.33333333333331</c:v>
                      </c:pt>
                      <c:pt idx="221">
                        <c:v>365.83333333333337</c:v>
                      </c:pt>
                      <c:pt idx="222">
                        <c:v>332.16666666666669</c:v>
                      </c:pt>
                      <c:pt idx="223">
                        <c:v>335.66666666666669</c:v>
                      </c:pt>
                      <c:pt idx="224">
                        <c:v>358.33333333333331</c:v>
                      </c:pt>
                      <c:pt idx="225">
                        <c:v>352.16666666666669</c:v>
                      </c:pt>
                      <c:pt idx="226">
                        <c:v>354.83333333333331</c:v>
                      </c:pt>
                      <c:pt idx="227">
                        <c:v>367</c:v>
                      </c:pt>
                      <c:pt idx="228">
                        <c:v>338</c:v>
                      </c:pt>
                      <c:pt idx="229">
                        <c:v>339.66666666666669</c:v>
                      </c:pt>
                      <c:pt idx="230">
                        <c:v>328.5</c:v>
                      </c:pt>
                      <c:pt idx="231">
                        <c:v>322.66666666666669</c:v>
                      </c:pt>
                      <c:pt idx="232">
                        <c:v>344.33333333333331</c:v>
                      </c:pt>
                      <c:pt idx="233">
                        <c:v>357</c:v>
                      </c:pt>
                      <c:pt idx="234">
                        <c:v>323.16666666666669</c:v>
                      </c:pt>
                      <c:pt idx="235">
                        <c:v>318.5</c:v>
                      </c:pt>
                      <c:pt idx="236">
                        <c:v>345.49999999999994</c:v>
                      </c:pt>
                      <c:pt idx="237">
                        <c:v>321.50000000000006</c:v>
                      </c:pt>
                      <c:pt idx="238">
                        <c:v>352</c:v>
                      </c:pt>
                      <c:pt idx="239">
                        <c:v>344.5</c:v>
                      </c:pt>
                      <c:pt idx="240">
                        <c:v>339.33333333333337</c:v>
                      </c:pt>
                      <c:pt idx="241">
                        <c:v>326.33333333333337</c:v>
                      </c:pt>
                      <c:pt idx="242">
                        <c:v>306.5</c:v>
                      </c:pt>
                      <c:pt idx="243">
                        <c:v>313</c:v>
                      </c:pt>
                      <c:pt idx="244">
                        <c:v>329.33333333333337</c:v>
                      </c:pt>
                      <c:pt idx="245">
                        <c:v>334</c:v>
                      </c:pt>
                      <c:pt idx="246">
                        <c:v>348.33333333333331</c:v>
                      </c:pt>
                      <c:pt idx="247">
                        <c:v>334</c:v>
                      </c:pt>
                      <c:pt idx="248">
                        <c:v>316.83333333333337</c:v>
                      </c:pt>
                      <c:pt idx="249">
                        <c:v>306.5</c:v>
                      </c:pt>
                      <c:pt idx="250">
                        <c:v>320.33333333333337</c:v>
                      </c:pt>
                      <c:pt idx="251">
                        <c:v>309.33333333333331</c:v>
                      </c:pt>
                      <c:pt idx="252">
                        <c:v>331.66666666666669</c:v>
                      </c:pt>
                      <c:pt idx="253">
                        <c:v>320.16666666666663</c:v>
                      </c:pt>
                      <c:pt idx="254">
                        <c:v>330.66666666666669</c:v>
                      </c:pt>
                      <c:pt idx="255">
                        <c:v>324.33333333333331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70-4974-8DDF-BC7B058E97A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Toplam!$D$1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-22.333333333333314</c:v>
                      </c:pt>
                      <c:pt idx="1">
                        <c:v>-49.500000000000057</c:v>
                      </c:pt>
                      <c:pt idx="2">
                        <c:v>11.333333333333314</c:v>
                      </c:pt>
                      <c:pt idx="3">
                        <c:v>9.6666666666667425</c:v>
                      </c:pt>
                      <c:pt idx="4">
                        <c:v>-13.333333333333314</c:v>
                      </c:pt>
                      <c:pt idx="5">
                        <c:v>4.1666666666666288</c:v>
                      </c:pt>
                      <c:pt idx="6">
                        <c:v>-27.5</c:v>
                      </c:pt>
                      <c:pt idx="7">
                        <c:v>21.166666666666686</c:v>
                      </c:pt>
                      <c:pt idx="8">
                        <c:v>-30.166666666666686</c:v>
                      </c:pt>
                      <c:pt idx="9">
                        <c:v>15.666666666666686</c:v>
                      </c:pt>
                      <c:pt idx="10">
                        <c:v>6.1666666666666856</c:v>
                      </c:pt>
                      <c:pt idx="11">
                        <c:v>-14.5</c:v>
                      </c:pt>
                      <c:pt idx="12">
                        <c:v>-8.1666666666666288</c:v>
                      </c:pt>
                      <c:pt idx="13">
                        <c:v>49.166666666666629</c:v>
                      </c:pt>
                      <c:pt idx="14">
                        <c:v>19</c:v>
                      </c:pt>
                      <c:pt idx="15">
                        <c:v>22.833333333333371</c:v>
                      </c:pt>
                      <c:pt idx="16">
                        <c:v>-8.3333333333333144</c:v>
                      </c:pt>
                      <c:pt idx="17">
                        <c:v>-19</c:v>
                      </c:pt>
                      <c:pt idx="18">
                        <c:v>-6.1666666666666856</c:v>
                      </c:pt>
                      <c:pt idx="19">
                        <c:v>41.5</c:v>
                      </c:pt>
                      <c:pt idx="20">
                        <c:v>45</c:v>
                      </c:pt>
                      <c:pt idx="21">
                        <c:v>-24</c:v>
                      </c:pt>
                      <c:pt idx="22">
                        <c:v>6.6666666666666288</c:v>
                      </c:pt>
                      <c:pt idx="23">
                        <c:v>-23.833333333333371</c:v>
                      </c:pt>
                      <c:pt idx="24">
                        <c:v>-20</c:v>
                      </c:pt>
                      <c:pt idx="25">
                        <c:v>-14.999999999999943</c:v>
                      </c:pt>
                      <c:pt idx="26">
                        <c:v>17</c:v>
                      </c:pt>
                      <c:pt idx="27">
                        <c:v>59.666666666666629</c:v>
                      </c:pt>
                      <c:pt idx="28">
                        <c:v>0.83333333333331439</c:v>
                      </c:pt>
                      <c:pt idx="29">
                        <c:v>-20</c:v>
                      </c:pt>
                      <c:pt idx="30">
                        <c:v>-12.333333333333258</c:v>
                      </c:pt>
                      <c:pt idx="31">
                        <c:v>-16.166666666666686</c:v>
                      </c:pt>
                      <c:pt idx="32">
                        <c:v>-10.166666666666686</c:v>
                      </c:pt>
                      <c:pt idx="33">
                        <c:v>41.166666666666629</c:v>
                      </c:pt>
                      <c:pt idx="34">
                        <c:v>-45.500000000000057</c:v>
                      </c:pt>
                      <c:pt idx="35">
                        <c:v>14.833333333333371</c:v>
                      </c:pt>
                      <c:pt idx="36">
                        <c:v>-24.333333333333371</c:v>
                      </c:pt>
                      <c:pt idx="37">
                        <c:v>-7.9999999999999432</c:v>
                      </c:pt>
                      <c:pt idx="38">
                        <c:v>-19.833333333333371</c:v>
                      </c:pt>
                      <c:pt idx="39">
                        <c:v>-37.500000000000057</c:v>
                      </c:pt>
                      <c:pt idx="40">
                        <c:v>60.5</c:v>
                      </c:pt>
                      <c:pt idx="41">
                        <c:v>20.833333333333371</c:v>
                      </c:pt>
                      <c:pt idx="42">
                        <c:v>10.5</c:v>
                      </c:pt>
                      <c:pt idx="43">
                        <c:v>5</c:v>
                      </c:pt>
                      <c:pt idx="44">
                        <c:v>-8.0000000000000568</c:v>
                      </c:pt>
                      <c:pt idx="45">
                        <c:v>-19.166666666666686</c:v>
                      </c:pt>
                      <c:pt idx="46">
                        <c:v>-30.333333333333314</c:v>
                      </c:pt>
                      <c:pt idx="47">
                        <c:v>42</c:v>
                      </c:pt>
                      <c:pt idx="48">
                        <c:v>12.333333333333371</c:v>
                      </c:pt>
                      <c:pt idx="49">
                        <c:v>12.999999999999943</c:v>
                      </c:pt>
                      <c:pt idx="50">
                        <c:v>-30.833333333333371</c:v>
                      </c:pt>
                      <c:pt idx="51">
                        <c:v>-14</c:v>
                      </c:pt>
                      <c:pt idx="52">
                        <c:v>-78.333333333333314</c:v>
                      </c:pt>
                      <c:pt idx="53">
                        <c:v>-9.6666666666666288</c:v>
                      </c:pt>
                      <c:pt idx="54">
                        <c:v>30.333333333333314</c:v>
                      </c:pt>
                      <c:pt idx="55">
                        <c:v>9.5000000000000568</c:v>
                      </c:pt>
                      <c:pt idx="56">
                        <c:v>-9.8333333333333144</c:v>
                      </c:pt>
                      <c:pt idx="57">
                        <c:v>27.999999999999943</c:v>
                      </c:pt>
                      <c:pt idx="58">
                        <c:v>1.5000000000000568</c:v>
                      </c:pt>
                      <c:pt idx="59">
                        <c:v>-35.333333333333371</c:v>
                      </c:pt>
                      <c:pt idx="60">
                        <c:v>-2.3333333333333144</c:v>
                      </c:pt>
                      <c:pt idx="61">
                        <c:v>2.0000000000000568</c:v>
                      </c:pt>
                      <c:pt idx="62">
                        <c:v>40.833333333333371</c:v>
                      </c:pt>
                      <c:pt idx="63">
                        <c:v>-7.8333333333333144</c:v>
                      </c:pt>
                      <c:pt idx="64">
                        <c:v>-43.166666666666629</c:v>
                      </c:pt>
                      <c:pt idx="65">
                        <c:v>-22.5</c:v>
                      </c:pt>
                      <c:pt idx="66">
                        <c:v>-22.833333333333314</c:v>
                      </c:pt>
                      <c:pt idx="67">
                        <c:v>-22.666666666666629</c:v>
                      </c:pt>
                      <c:pt idx="68">
                        <c:v>11.166666666666629</c:v>
                      </c:pt>
                      <c:pt idx="69">
                        <c:v>59.666666666666686</c:v>
                      </c:pt>
                      <c:pt idx="70">
                        <c:v>-1.8333333333333144</c:v>
                      </c:pt>
                      <c:pt idx="71">
                        <c:v>46.166666666666686</c:v>
                      </c:pt>
                      <c:pt idx="72">
                        <c:v>-25.833333333333314</c:v>
                      </c:pt>
                      <c:pt idx="73">
                        <c:v>-4.6666666666666288</c:v>
                      </c:pt>
                      <c:pt idx="74">
                        <c:v>69.833333333333314</c:v>
                      </c:pt>
                      <c:pt idx="75">
                        <c:v>-9.6666666666666288</c:v>
                      </c:pt>
                      <c:pt idx="76">
                        <c:v>85.666666666666686</c:v>
                      </c:pt>
                      <c:pt idx="77">
                        <c:v>50.833333333333314</c:v>
                      </c:pt>
                      <c:pt idx="78">
                        <c:v>111.33333333333331</c:v>
                      </c:pt>
                      <c:pt idx="79">
                        <c:v>45.333333333333314</c:v>
                      </c:pt>
                      <c:pt idx="80">
                        <c:v>50.166666666666629</c:v>
                      </c:pt>
                      <c:pt idx="81">
                        <c:v>89</c:v>
                      </c:pt>
                      <c:pt idx="82">
                        <c:v>25.5</c:v>
                      </c:pt>
                      <c:pt idx="83">
                        <c:v>57</c:v>
                      </c:pt>
                      <c:pt idx="84">
                        <c:v>48.5</c:v>
                      </c:pt>
                      <c:pt idx="85">
                        <c:v>60.333333333333314</c:v>
                      </c:pt>
                      <c:pt idx="86">
                        <c:v>96.833333333333371</c:v>
                      </c:pt>
                      <c:pt idx="87">
                        <c:v>78.666666666666629</c:v>
                      </c:pt>
                      <c:pt idx="88">
                        <c:v>150.66666666666663</c:v>
                      </c:pt>
                      <c:pt idx="89">
                        <c:v>136.33333333333326</c:v>
                      </c:pt>
                      <c:pt idx="90">
                        <c:v>143.16666666666669</c:v>
                      </c:pt>
                      <c:pt idx="91">
                        <c:v>98.5</c:v>
                      </c:pt>
                      <c:pt idx="92">
                        <c:v>110.00000000000006</c:v>
                      </c:pt>
                      <c:pt idx="93">
                        <c:v>114.5</c:v>
                      </c:pt>
                      <c:pt idx="94">
                        <c:v>159.16666666666669</c:v>
                      </c:pt>
                      <c:pt idx="95">
                        <c:v>129.83333333333337</c:v>
                      </c:pt>
                      <c:pt idx="96">
                        <c:v>188</c:v>
                      </c:pt>
                      <c:pt idx="97">
                        <c:v>128.16666666666669</c:v>
                      </c:pt>
                      <c:pt idx="98">
                        <c:v>108.50000000000006</c:v>
                      </c:pt>
                      <c:pt idx="99">
                        <c:v>147.5</c:v>
                      </c:pt>
                      <c:pt idx="100">
                        <c:v>143</c:v>
                      </c:pt>
                      <c:pt idx="101">
                        <c:v>74.666666666666686</c:v>
                      </c:pt>
                      <c:pt idx="102">
                        <c:v>169.33333333333331</c:v>
                      </c:pt>
                      <c:pt idx="103">
                        <c:v>139.83333333333337</c:v>
                      </c:pt>
                      <c:pt idx="104">
                        <c:v>166.5</c:v>
                      </c:pt>
                      <c:pt idx="105">
                        <c:v>127.66666666666663</c:v>
                      </c:pt>
                      <c:pt idx="106">
                        <c:v>108.83333333333331</c:v>
                      </c:pt>
                      <c:pt idx="107">
                        <c:v>97.666666666666686</c:v>
                      </c:pt>
                      <c:pt idx="108">
                        <c:v>113.33333333333337</c:v>
                      </c:pt>
                      <c:pt idx="109">
                        <c:v>128.83333333333337</c:v>
                      </c:pt>
                      <c:pt idx="110">
                        <c:v>131.66666666666663</c:v>
                      </c:pt>
                      <c:pt idx="111">
                        <c:v>135.50000000000006</c:v>
                      </c:pt>
                      <c:pt idx="112">
                        <c:v>79.666666666666686</c:v>
                      </c:pt>
                      <c:pt idx="113">
                        <c:v>121.16666666666669</c:v>
                      </c:pt>
                      <c:pt idx="114">
                        <c:v>71.499999999999943</c:v>
                      </c:pt>
                      <c:pt idx="115">
                        <c:v>36.5</c:v>
                      </c:pt>
                      <c:pt idx="116">
                        <c:v>93.666666666666686</c:v>
                      </c:pt>
                      <c:pt idx="117">
                        <c:v>76</c:v>
                      </c:pt>
                      <c:pt idx="118">
                        <c:v>101.66666666666669</c:v>
                      </c:pt>
                      <c:pt idx="119">
                        <c:v>48.000000000000057</c:v>
                      </c:pt>
                      <c:pt idx="120">
                        <c:v>100.83333333333331</c:v>
                      </c:pt>
                      <c:pt idx="121">
                        <c:v>18.999999999999943</c:v>
                      </c:pt>
                      <c:pt idx="122">
                        <c:v>16</c:v>
                      </c:pt>
                      <c:pt idx="123">
                        <c:v>65.5</c:v>
                      </c:pt>
                      <c:pt idx="124">
                        <c:v>72.333333333333371</c:v>
                      </c:pt>
                      <c:pt idx="125">
                        <c:v>66.000000000000057</c:v>
                      </c:pt>
                      <c:pt idx="126">
                        <c:v>18.333333333333371</c:v>
                      </c:pt>
                      <c:pt idx="127">
                        <c:v>90.666666666666629</c:v>
                      </c:pt>
                      <c:pt idx="128">
                        <c:v>9.8333333333332575</c:v>
                      </c:pt>
                      <c:pt idx="129">
                        <c:v>25.000000000000057</c:v>
                      </c:pt>
                      <c:pt idx="130">
                        <c:v>94.333333333333314</c:v>
                      </c:pt>
                      <c:pt idx="131">
                        <c:v>46.166666666666629</c:v>
                      </c:pt>
                      <c:pt idx="132">
                        <c:v>95.5</c:v>
                      </c:pt>
                      <c:pt idx="133">
                        <c:v>6.8333333333333144</c:v>
                      </c:pt>
                      <c:pt idx="134">
                        <c:v>2.5</c:v>
                      </c:pt>
                      <c:pt idx="135">
                        <c:v>-5.8333333333333144</c:v>
                      </c:pt>
                      <c:pt idx="136">
                        <c:v>-9.8333333333333712</c:v>
                      </c:pt>
                      <c:pt idx="137">
                        <c:v>39.333333333333371</c:v>
                      </c:pt>
                      <c:pt idx="138">
                        <c:v>29.500000000000057</c:v>
                      </c:pt>
                      <c:pt idx="139">
                        <c:v>44</c:v>
                      </c:pt>
                      <c:pt idx="140">
                        <c:v>-26</c:v>
                      </c:pt>
                      <c:pt idx="141">
                        <c:v>18</c:v>
                      </c:pt>
                      <c:pt idx="142">
                        <c:v>20.166666666666686</c:v>
                      </c:pt>
                      <c:pt idx="143">
                        <c:v>-30</c:v>
                      </c:pt>
                      <c:pt idx="144">
                        <c:v>-30.833333333333314</c:v>
                      </c:pt>
                      <c:pt idx="145">
                        <c:v>-18.333333333333371</c:v>
                      </c:pt>
                      <c:pt idx="146">
                        <c:v>27.833333333333371</c:v>
                      </c:pt>
                      <c:pt idx="147">
                        <c:v>-18.000000000000057</c:v>
                      </c:pt>
                      <c:pt idx="148">
                        <c:v>8.9999999999999432</c:v>
                      </c:pt>
                      <c:pt idx="149">
                        <c:v>-36.333333333333314</c:v>
                      </c:pt>
                      <c:pt idx="150">
                        <c:v>16.666666666666686</c:v>
                      </c:pt>
                      <c:pt idx="151">
                        <c:v>-14</c:v>
                      </c:pt>
                      <c:pt idx="152">
                        <c:v>14.666666666666686</c:v>
                      </c:pt>
                      <c:pt idx="153">
                        <c:v>56.666666666666686</c:v>
                      </c:pt>
                      <c:pt idx="154">
                        <c:v>4.1666666666666288</c:v>
                      </c:pt>
                      <c:pt idx="155">
                        <c:v>14</c:v>
                      </c:pt>
                      <c:pt idx="156">
                        <c:v>-10.666666666666629</c:v>
                      </c:pt>
                      <c:pt idx="157">
                        <c:v>-5.4999999999999432</c:v>
                      </c:pt>
                      <c:pt idx="158">
                        <c:v>49.500000000000057</c:v>
                      </c:pt>
                      <c:pt idx="159">
                        <c:v>42.833333333333314</c:v>
                      </c:pt>
                      <c:pt idx="160">
                        <c:v>29.333333333333371</c:v>
                      </c:pt>
                      <c:pt idx="161">
                        <c:v>35.333333333333314</c:v>
                      </c:pt>
                      <c:pt idx="162">
                        <c:v>31.500000000000057</c:v>
                      </c:pt>
                      <c:pt idx="163">
                        <c:v>-25.666666666666686</c:v>
                      </c:pt>
                      <c:pt idx="164">
                        <c:v>2</c:v>
                      </c:pt>
                      <c:pt idx="165">
                        <c:v>48.666666666666629</c:v>
                      </c:pt>
                      <c:pt idx="166">
                        <c:v>23.500000000000057</c:v>
                      </c:pt>
                      <c:pt idx="167">
                        <c:v>34</c:v>
                      </c:pt>
                      <c:pt idx="168">
                        <c:v>22.166666666666686</c:v>
                      </c:pt>
                      <c:pt idx="169">
                        <c:v>-11.166666666666629</c:v>
                      </c:pt>
                      <c:pt idx="170">
                        <c:v>22</c:v>
                      </c:pt>
                      <c:pt idx="171">
                        <c:v>28.333333333333371</c:v>
                      </c:pt>
                      <c:pt idx="172">
                        <c:v>16.666666666666629</c:v>
                      </c:pt>
                      <c:pt idx="173">
                        <c:v>45.500000000000057</c:v>
                      </c:pt>
                      <c:pt idx="174">
                        <c:v>20.666666666666686</c:v>
                      </c:pt>
                      <c:pt idx="175">
                        <c:v>1</c:v>
                      </c:pt>
                      <c:pt idx="176">
                        <c:v>40.166666666666686</c:v>
                      </c:pt>
                      <c:pt idx="177">
                        <c:v>14.5</c:v>
                      </c:pt>
                      <c:pt idx="178">
                        <c:v>-39.833333333333314</c:v>
                      </c:pt>
                      <c:pt idx="179">
                        <c:v>8.1666666666666856</c:v>
                      </c:pt>
                      <c:pt idx="180">
                        <c:v>-34.166666666666686</c:v>
                      </c:pt>
                      <c:pt idx="181">
                        <c:v>3.5</c:v>
                      </c:pt>
                      <c:pt idx="182">
                        <c:v>55.333333333333258</c:v>
                      </c:pt>
                      <c:pt idx="183">
                        <c:v>6.3333333333333144</c:v>
                      </c:pt>
                      <c:pt idx="184">
                        <c:v>-21.333333333333371</c:v>
                      </c:pt>
                      <c:pt idx="185">
                        <c:v>15.5</c:v>
                      </c:pt>
                      <c:pt idx="186">
                        <c:v>81.833333333333371</c:v>
                      </c:pt>
                      <c:pt idx="187">
                        <c:v>114.66666666666663</c:v>
                      </c:pt>
                      <c:pt idx="188">
                        <c:v>66.499999999999943</c:v>
                      </c:pt>
                      <c:pt idx="189">
                        <c:v>19.166666666666686</c:v>
                      </c:pt>
                      <c:pt idx="190">
                        <c:v>54</c:v>
                      </c:pt>
                      <c:pt idx="191">
                        <c:v>-14.499999999999943</c:v>
                      </c:pt>
                      <c:pt idx="192">
                        <c:v>25.5</c:v>
                      </c:pt>
                      <c:pt idx="193">
                        <c:v>26</c:v>
                      </c:pt>
                      <c:pt idx="194">
                        <c:v>25.833333333333371</c:v>
                      </c:pt>
                      <c:pt idx="195">
                        <c:v>35.166666666666686</c:v>
                      </c:pt>
                      <c:pt idx="196">
                        <c:v>24.5</c:v>
                      </c:pt>
                      <c:pt idx="197">
                        <c:v>19.000000000000057</c:v>
                      </c:pt>
                      <c:pt idx="198">
                        <c:v>23.333333333333314</c:v>
                      </c:pt>
                      <c:pt idx="199">
                        <c:v>35</c:v>
                      </c:pt>
                      <c:pt idx="200">
                        <c:v>33.999999999999943</c:v>
                      </c:pt>
                      <c:pt idx="201">
                        <c:v>30.166666666666629</c:v>
                      </c:pt>
                      <c:pt idx="202">
                        <c:v>32.166666666666686</c:v>
                      </c:pt>
                      <c:pt idx="203">
                        <c:v>37.166666666666686</c:v>
                      </c:pt>
                      <c:pt idx="204">
                        <c:v>43.333333333333314</c:v>
                      </c:pt>
                      <c:pt idx="205">
                        <c:v>40.833333333333314</c:v>
                      </c:pt>
                      <c:pt idx="206">
                        <c:v>30.166666666666572</c:v>
                      </c:pt>
                      <c:pt idx="207">
                        <c:v>57.666666666666629</c:v>
                      </c:pt>
                      <c:pt idx="208">
                        <c:v>81.666666666666686</c:v>
                      </c:pt>
                      <c:pt idx="209">
                        <c:v>29.166666666666629</c:v>
                      </c:pt>
                      <c:pt idx="210">
                        <c:v>56.833333333333258</c:v>
                      </c:pt>
                      <c:pt idx="211">
                        <c:v>23.666666666666629</c:v>
                      </c:pt>
                      <c:pt idx="212">
                        <c:v>64.833333333333314</c:v>
                      </c:pt>
                      <c:pt idx="213">
                        <c:v>25.166666666666629</c:v>
                      </c:pt>
                      <c:pt idx="214">
                        <c:v>30.666666666666686</c:v>
                      </c:pt>
                      <c:pt idx="215">
                        <c:v>51.666666666666686</c:v>
                      </c:pt>
                      <c:pt idx="216">
                        <c:v>78.166666666666686</c:v>
                      </c:pt>
                      <c:pt idx="217">
                        <c:v>130.66666666666663</c:v>
                      </c:pt>
                      <c:pt idx="218">
                        <c:v>46.166666666666686</c:v>
                      </c:pt>
                      <c:pt idx="219">
                        <c:v>25.166666666666629</c:v>
                      </c:pt>
                      <c:pt idx="220">
                        <c:v>80.166666666666686</c:v>
                      </c:pt>
                      <c:pt idx="221">
                        <c:v>68.166666666666629</c:v>
                      </c:pt>
                      <c:pt idx="222">
                        <c:v>100.83333333333331</c:v>
                      </c:pt>
                      <c:pt idx="223">
                        <c:v>94.333333333333314</c:v>
                      </c:pt>
                      <c:pt idx="224">
                        <c:v>72.666666666666686</c:v>
                      </c:pt>
                      <c:pt idx="225">
                        <c:v>30.833333333333314</c:v>
                      </c:pt>
                      <c:pt idx="226">
                        <c:v>50.166666666666686</c:v>
                      </c:pt>
                      <c:pt idx="227">
                        <c:v>16</c:v>
                      </c:pt>
                      <c:pt idx="228">
                        <c:v>70</c:v>
                      </c:pt>
                      <c:pt idx="229">
                        <c:v>8.3333333333333144</c:v>
                      </c:pt>
                      <c:pt idx="230">
                        <c:v>68.5</c:v>
                      </c:pt>
                      <c:pt idx="231">
                        <c:v>56.333333333333314</c:v>
                      </c:pt>
                      <c:pt idx="232">
                        <c:v>54.666666666666686</c:v>
                      </c:pt>
                      <c:pt idx="233">
                        <c:v>36</c:v>
                      </c:pt>
                      <c:pt idx="234">
                        <c:v>95.833333333333314</c:v>
                      </c:pt>
                      <c:pt idx="235">
                        <c:v>100.5</c:v>
                      </c:pt>
                      <c:pt idx="236">
                        <c:v>101.50000000000006</c:v>
                      </c:pt>
                      <c:pt idx="237">
                        <c:v>93.499999999999943</c:v>
                      </c:pt>
                      <c:pt idx="238">
                        <c:v>98</c:v>
                      </c:pt>
                      <c:pt idx="239">
                        <c:v>79.5</c:v>
                      </c:pt>
                      <c:pt idx="240">
                        <c:v>73.666666666666629</c:v>
                      </c:pt>
                      <c:pt idx="241">
                        <c:v>75.666666666666629</c:v>
                      </c:pt>
                      <c:pt idx="242">
                        <c:v>121.5</c:v>
                      </c:pt>
                      <c:pt idx="243">
                        <c:v>115</c:v>
                      </c:pt>
                      <c:pt idx="244">
                        <c:v>102.66666666666663</c:v>
                      </c:pt>
                      <c:pt idx="245">
                        <c:v>46</c:v>
                      </c:pt>
                      <c:pt idx="246">
                        <c:v>59.666666666666686</c:v>
                      </c:pt>
                      <c:pt idx="247">
                        <c:v>112</c:v>
                      </c:pt>
                      <c:pt idx="248">
                        <c:v>82.166666666666629</c:v>
                      </c:pt>
                      <c:pt idx="249">
                        <c:v>119.5</c:v>
                      </c:pt>
                      <c:pt idx="250">
                        <c:v>85.666666666666629</c:v>
                      </c:pt>
                      <c:pt idx="251">
                        <c:v>73.666666666666686</c:v>
                      </c:pt>
                      <c:pt idx="252">
                        <c:v>61.333333333333314</c:v>
                      </c:pt>
                      <c:pt idx="253">
                        <c:v>59.833333333333371</c:v>
                      </c:pt>
                      <c:pt idx="254">
                        <c:v>-2.6666666666666856</c:v>
                      </c:pt>
                      <c:pt idx="255">
                        <c:v>22.666666666666686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70-4974-8DDF-BC7B058E97A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Toplam!$E$1</c15:sqref>
                        </c15:formulaRef>
                      </c:ext>
                    </c:extLst>
                    <c:strCache>
                      <c:ptCount val="1"/>
                      <c:pt idx="0">
                        <c:v>20207DayAvg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Toplam!$E$2:$E$257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6">
                        <c:v>426.28571428571428</c:v>
                      </c:pt>
                      <c:pt idx="7">
                        <c:v>431.57142857142856</c:v>
                      </c:pt>
                      <c:pt idx="8">
                        <c:v>436.71428571428572</c:v>
                      </c:pt>
                      <c:pt idx="9">
                        <c:v>443</c:v>
                      </c:pt>
                      <c:pt idx="10">
                        <c:v>450.71428571428572</c:v>
                      </c:pt>
                      <c:pt idx="11">
                        <c:v>449</c:v>
                      </c:pt>
                      <c:pt idx="12">
                        <c:v>447</c:v>
                      </c:pt>
                      <c:pt idx="13">
                        <c:v>458.57142857142856</c:v>
                      </c:pt>
                      <c:pt idx="14">
                        <c:v>461</c:v>
                      </c:pt>
                      <c:pt idx="15">
                        <c:v>468.28571428571428</c:v>
                      </c:pt>
                      <c:pt idx="16">
                        <c:v>465.85714285714283</c:v>
                      </c:pt>
                      <c:pt idx="17">
                        <c:v>460</c:v>
                      </c:pt>
                      <c:pt idx="18">
                        <c:v>463.57142857142856</c:v>
                      </c:pt>
                      <c:pt idx="19">
                        <c:v>468.57142857142856</c:v>
                      </c:pt>
                      <c:pt idx="20">
                        <c:v>467.57142857142856</c:v>
                      </c:pt>
                      <c:pt idx="21">
                        <c:v>465</c:v>
                      </c:pt>
                      <c:pt idx="22">
                        <c:v>462.71428571428572</c:v>
                      </c:pt>
                      <c:pt idx="23">
                        <c:v>457.28571428571428</c:v>
                      </c:pt>
                      <c:pt idx="24">
                        <c:v>458</c:v>
                      </c:pt>
                      <c:pt idx="25">
                        <c:v>459.14285714285717</c:v>
                      </c:pt>
                      <c:pt idx="26">
                        <c:v>460.14285714285717</c:v>
                      </c:pt>
                      <c:pt idx="27">
                        <c:v>461.71428571428572</c:v>
                      </c:pt>
                      <c:pt idx="28">
                        <c:v>463.85714285714283</c:v>
                      </c:pt>
                      <c:pt idx="29">
                        <c:v>453.14285714285717</c:v>
                      </c:pt>
                      <c:pt idx="30">
                        <c:v>453</c:v>
                      </c:pt>
                      <c:pt idx="31">
                        <c:v>446.85714285714283</c:v>
                      </c:pt>
                      <c:pt idx="32">
                        <c:v>441</c:v>
                      </c:pt>
                      <c:pt idx="33">
                        <c:v>440.14285714285717</c:v>
                      </c:pt>
                      <c:pt idx="34">
                        <c:v>429.14285714285717</c:v>
                      </c:pt>
                      <c:pt idx="35">
                        <c:v>425.14285714285717</c:v>
                      </c:pt>
                      <c:pt idx="36">
                        <c:v>427.28571428571428</c:v>
                      </c:pt>
                      <c:pt idx="37">
                        <c:v>426.14285714285717</c:v>
                      </c:pt>
                      <c:pt idx="38">
                        <c:v>423.71428571428572</c:v>
                      </c:pt>
                      <c:pt idx="39">
                        <c:v>419.85714285714283</c:v>
                      </c:pt>
                      <c:pt idx="40">
                        <c:v>418.71428571428572</c:v>
                      </c:pt>
                      <c:pt idx="41">
                        <c:v>418.28571428571428</c:v>
                      </c:pt>
                      <c:pt idx="42">
                        <c:v>413.57142857142856</c:v>
                      </c:pt>
                      <c:pt idx="43">
                        <c:v>411.42857142857144</c:v>
                      </c:pt>
                      <c:pt idx="44">
                        <c:v>408.28571428571428</c:v>
                      </c:pt>
                      <c:pt idx="45">
                        <c:v>407.42857142857144</c:v>
                      </c:pt>
                      <c:pt idx="46">
                        <c:v>403.5</c:v>
                      </c:pt>
                      <c:pt idx="47">
                        <c:v>397.07142857142856</c:v>
                      </c:pt>
                      <c:pt idx="48">
                        <c:v>393.07142857142856</c:v>
                      </c:pt>
                      <c:pt idx="49">
                        <c:v>395.5</c:v>
                      </c:pt>
                      <c:pt idx="50">
                        <c:v>391.35714285714283</c:v>
                      </c:pt>
                      <c:pt idx="51">
                        <c:v>388.14285714285717</c:v>
                      </c:pt>
                      <c:pt idx="52">
                        <c:v>379.57142857142856</c:v>
                      </c:pt>
                      <c:pt idx="53">
                        <c:v>379.78571428571428</c:v>
                      </c:pt>
                      <c:pt idx="54">
                        <c:v>378.07142857142856</c:v>
                      </c:pt>
                      <c:pt idx="55">
                        <c:v>376.92857142857144</c:v>
                      </c:pt>
                      <c:pt idx="56">
                        <c:v>370.07142857142856</c:v>
                      </c:pt>
                      <c:pt idx="57">
                        <c:v>379.64285714285717</c:v>
                      </c:pt>
                      <c:pt idx="58">
                        <c:v>380.85714285714283</c:v>
                      </c:pt>
                      <c:pt idx="59">
                        <c:v>385.71428571428572</c:v>
                      </c:pt>
                      <c:pt idx="60">
                        <c:v>391.85714285714283</c:v>
                      </c:pt>
                      <c:pt idx="61">
                        <c:v>387.5</c:v>
                      </c:pt>
                      <c:pt idx="62">
                        <c:v>392.64285714285717</c:v>
                      </c:pt>
                      <c:pt idx="63">
                        <c:v>390.5</c:v>
                      </c:pt>
                      <c:pt idx="64">
                        <c:v>380.64285714285717</c:v>
                      </c:pt>
                      <c:pt idx="65">
                        <c:v>377.21428571428572</c:v>
                      </c:pt>
                      <c:pt idx="66">
                        <c:v>380.5</c:v>
                      </c:pt>
                      <c:pt idx="67">
                        <c:v>375.78571428571428</c:v>
                      </c:pt>
                      <c:pt idx="68">
                        <c:v>374.71428571428572</c:v>
                      </c:pt>
                      <c:pt idx="69">
                        <c:v>375.28571428571428</c:v>
                      </c:pt>
                      <c:pt idx="70">
                        <c:v>381</c:v>
                      </c:pt>
                      <c:pt idx="71">
                        <c:v>387.28571428571428</c:v>
                      </c:pt>
                      <c:pt idx="72">
                        <c:v>388.42857142857144</c:v>
                      </c:pt>
                      <c:pt idx="73">
                        <c:v>387.85714285714283</c:v>
                      </c:pt>
                      <c:pt idx="74">
                        <c:v>398.57142857142856</c:v>
                      </c:pt>
                      <c:pt idx="75">
                        <c:v>400.71428571428572</c:v>
                      </c:pt>
                      <c:pt idx="76">
                        <c:v>404.14285714285717</c:v>
                      </c:pt>
                      <c:pt idx="77">
                        <c:v>408.85714285714283</c:v>
                      </c:pt>
                      <c:pt idx="78">
                        <c:v>418.14285714285717</c:v>
                      </c:pt>
                      <c:pt idx="79">
                        <c:v>424</c:v>
                      </c:pt>
                      <c:pt idx="80">
                        <c:v>432.42857142857144</c:v>
                      </c:pt>
                      <c:pt idx="81">
                        <c:v>432.28571428571428</c:v>
                      </c:pt>
                      <c:pt idx="82">
                        <c:v>435.42857142857144</c:v>
                      </c:pt>
                      <c:pt idx="83">
                        <c:v>430.71428571428572</c:v>
                      </c:pt>
                      <c:pt idx="84">
                        <c:v>430.28571428571428</c:v>
                      </c:pt>
                      <c:pt idx="85">
                        <c:v>426.85714285714283</c:v>
                      </c:pt>
                      <c:pt idx="86">
                        <c:v>433.57142857142856</c:v>
                      </c:pt>
                      <c:pt idx="87">
                        <c:v>436.14285714285717</c:v>
                      </c:pt>
                      <c:pt idx="88">
                        <c:v>444.57142857142856</c:v>
                      </c:pt>
                      <c:pt idx="89">
                        <c:v>456.57142857142856</c:v>
                      </c:pt>
                      <c:pt idx="90">
                        <c:v>468.71428571428572</c:v>
                      </c:pt>
                      <c:pt idx="91">
                        <c:v>477.42857142857144</c:v>
                      </c:pt>
                      <c:pt idx="92">
                        <c:v>483.85714285714283</c:v>
                      </c:pt>
                      <c:pt idx="93">
                        <c:v>490</c:v>
                      </c:pt>
                      <c:pt idx="94">
                        <c:v>498</c:v>
                      </c:pt>
                      <c:pt idx="95">
                        <c:v>499.42857142857144</c:v>
                      </c:pt>
                      <c:pt idx="96">
                        <c:v>504.85714285714283</c:v>
                      </c:pt>
                      <c:pt idx="97">
                        <c:v>505.71428571428572</c:v>
                      </c:pt>
                      <c:pt idx="98">
                        <c:v>505.85714285714283</c:v>
                      </c:pt>
                      <c:pt idx="99">
                        <c:v>510.78571428571428</c:v>
                      </c:pt>
                      <c:pt idx="100">
                        <c:v>510.64285714285717</c:v>
                      </c:pt>
                      <c:pt idx="101">
                        <c:v>502.78571428571428</c:v>
                      </c:pt>
                      <c:pt idx="102">
                        <c:v>506.07142857142856</c:v>
                      </c:pt>
                      <c:pt idx="103">
                        <c:v>501.64285714285717</c:v>
                      </c:pt>
                      <c:pt idx="104">
                        <c:v>502.64285714285717</c:v>
                      </c:pt>
                      <c:pt idx="105">
                        <c:v>502.07142857142856</c:v>
                      </c:pt>
                      <c:pt idx="106">
                        <c:v>497.85714285714283</c:v>
                      </c:pt>
                      <c:pt idx="107">
                        <c:v>491.14285714285717</c:v>
                      </c:pt>
                      <c:pt idx="108">
                        <c:v>491.57142857142856</c:v>
                      </c:pt>
                      <c:pt idx="109">
                        <c:v>485.14285714285717</c:v>
                      </c:pt>
                      <c:pt idx="110">
                        <c:v>483.14285714285717</c:v>
                      </c:pt>
                      <c:pt idx="111">
                        <c:v>479.14285714285717</c:v>
                      </c:pt>
                      <c:pt idx="112">
                        <c:v>472.71428571428572</c:v>
                      </c:pt>
                      <c:pt idx="113">
                        <c:v>469.28571428571428</c:v>
                      </c:pt>
                      <c:pt idx="114">
                        <c:v>470.85714285714283</c:v>
                      </c:pt>
                      <c:pt idx="115">
                        <c:v>460.71428571428572</c:v>
                      </c:pt>
                      <c:pt idx="116">
                        <c:v>457.14285714285717</c:v>
                      </c:pt>
                      <c:pt idx="117">
                        <c:v>451.85714285714283</c:v>
                      </c:pt>
                      <c:pt idx="118">
                        <c:v>448.85714285714283</c:v>
                      </c:pt>
                      <c:pt idx="119">
                        <c:v>446.14285714285717</c:v>
                      </c:pt>
                      <c:pt idx="120">
                        <c:v>441.42857142857144</c:v>
                      </c:pt>
                      <c:pt idx="121">
                        <c:v>428.42857142857144</c:v>
                      </c:pt>
                      <c:pt idx="122">
                        <c:v>426.14285714285717</c:v>
                      </c:pt>
                      <c:pt idx="123">
                        <c:v>420.57142857142856</c:v>
                      </c:pt>
                      <c:pt idx="124">
                        <c:v>415.85714285714283</c:v>
                      </c:pt>
                      <c:pt idx="125">
                        <c:v>411.71428571428572</c:v>
                      </c:pt>
                      <c:pt idx="126">
                        <c:v>406.57142857142856</c:v>
                      </c:pt>
                      <c:pt idx="127">
                        <c:v>406.14285714285717</c:v>
                      </c:pt>
                      <c:pt idx="128">
                        <c:v>406.57142857142856</c:v>
                      </c:pt>
                      <c:pt idx="129">
                        <c:v>408.28571428571428</c:v>
                      </c:pt>
                      <c:pt idx="130">
                        <c:v>408.85714285714283</c:v>
                      </c:pt>
                      <c:pt idx="131">
                        <c:v>408</c:v>
                      </c:pt>
                      <c:pt idx="132">
                        <c:v>408.57142857142856</c:v>
                      </c:pt>
                      <c:pt idx="133">
                        <c:v>407.28571428571428</c:v>
                      </c:pt>
                      <c:pt idx="134">
                        <c:v>395.71428571428572</c:v>
                      </c:pt>
                      <c:pt idx="135">
                        <c:v>394.42857142857144</c:v>
                      </c:pt>
                      <c:pt idx="136">
                        <c:v>391.57142857142856</c:v>
                      </c:pt>
                      <c:pt idx="137">
                        <c:v>385.57142857142856</c:v>
                      </c:pt>
                      <c:pt idx="138">
                        <c:v>380.57142857142856</c:v>
                      </c:pt>
                      <c:pt idx="139">
                        <c:v>374.28571428571428</c:v>
                      </c:pt>
                      <c:pt idx="140">
                        <c:v>371.57142857142856</c:v>
                      </c:pt>
                      <c:pt idx="141">
                        <c:v>375.42857142857144</c:v>
                      </c:pt>
                      <c:pt idx="142">
                        <c:v>377.57142857142856</c:v>
                      </c:pt>
                      <c:pt idx="143">
                        <c:v>372.42857142857144</c:v>
                      </c:pt>
                      <c:pt idx="144">
                        <c:v>365.28571428571428</c:v>
                      </c:pt>
                      <c:pt idx="145">
                        <c:v>360.85714285714283</c:v>
                      </c:pt>
                      <c:pt idx="146">
                        <c:v>358</c:v>
                      </c:pt>
                      <c:pt idx="147">
                        <c:v>357.28571428571428</c:v>
                      </c:pt>
                      <c:pt idx="148">
                        <c:v>356.14285714285717</c:v>
                      </c:pt>
                      <c:pt idx="149">
                        <c:v>345.14285714285717</c:v>
                      </c:pt>
                      <c:pt idx="150">
                        <c:v>349.28571428571428</c:v>
                      </c:pt>
                      <c:pt idx="151">
                        <c:v>350</c:v>
                      </c:pt>
                      <c:pt idx="152">
                        <c:v>355.28571428571428</c:v>
                      </c:pt>
                      <c:pt idx="153">
                        <c:v>357</c:v>
                      </c:pt>
                      <c:pt idx="154">
                        <c:v>355.14285714285717</c:v>
                      </c:pt>
                      <c:pt idx="155">
                        <c:v>354.28571428571428</c:v>
                      </c:pt>
                      <c:pt idx="156">
                        <c:v>358.14285714285717</c:v>
                      </c:pt>
                      <c:pt idx="157">
                        <c:v>355.71428571428572</c:v>
                      </c:pt>
                      <c:pt idx="158">
                        <c:v>365.57142857142856</c:v>
                      </c:pt>
                      <c:pt idx="159">
                        <c:v>367</c:v>
                      </c:pt>
                      <c:pt idx="160">
                        <c:v>367.14285714285717</c:v>
                      </c:pt>
                      <c:pt idx="161">
                        <c:v>373</c:v>
                      </c:pt>
                      <c:pt idx="162">
                        <c:v>373</c:v>
                      </c:pt>
                      <c:pt idx="163">
                        <c:v>369.28571428571428</c:v>
                      </c:pt>
                      <c:pt idx="164">
                        <c:v>372.42857142857144</c:v>
                      </c:pt>
                      <c:pt idx="165">
                        <c:v>365.42857142857144</c:v>
                      </c:pt>
                      <c:pt idx="166">
                        <c:v>363.28571428571428</c:v>
                      </c:pt>
                      <c:pt idx="167">
                        <c:v>363.42857142857144</c:v>
                      </c:pt>
                      <c:pt idx="168">
                        <c:v>363.14285714285717</c:v>
                      </c:pt>
                      <c:pt idx="169">
                        <c:v>358.14285714285717</c:v>
                      </c:pt>
                      <c:pt idx="170">
                        <c:v>365</c:v>
                      </c:pt>
                      <c:pt idx="171">
                        <c:v>365.28571428571428</c:v>
                      </c:pt>
                      <c:pt idx="172">
                        <c:v>364.42857142857144</c:v>
                      </c:pt>
                      <c:pt idx="173">
                        <c:v>367.28571428571428</c:v>
                      </c:pt>
                      <c:pt idx="174">
                        <c:v>361.71428571428572</c:v>
                      </c:pt>
                      <c:pt idx="175">
                        <c:v>360.57142857142856</c:v>
                      </c:pt>
                      <c:pt idx="176">
                        <c:v>366.14285714285717</c:v>
                      </c:pt>
                      <c:pt idx="177">
                        <c:v>368.85714285714283</c:v>
                      </c:pt>
                      <c:pt idx="178">
                        <c:v>361.85714285714283</c:v>
                      </c:pt>
                      <c:pt idx="179">
                        <c:v>363.57142857142856</c:v>
                      </c:pt>
                      <c:pt idx="180">
                        <c:v>353.14285714285717</c:v>
                      </c:pt>
                      <c:pt idx="181">
                        <c:v>356.28571428571428</c:v>
                      </c:pt>
                      <c:pt idx="182">
                        <c:v>366</c:v>
                      </c:pt>
                      <c:pt idx="183">
                        <c:v>372.71428571428572</c:v>
                      </c:pt>
                      <c:pt idx="184">
                        <c:v>372.28571428571428</c:v>
                      </c:pt>
                      <c:pt idx="185">
                        <c:v>381.28571428571428</c:v>
                      </c:pt>
                      <c:pt idx="186">
                        <c:v>388.42857142857144</c:v>
                      </c:pt>
                      <c:pt idx="187">
                        <c:v>408.42857142857144</c:v>
                      </c:pt>
                      <c:pt idx="188">
                        <c:v>415.42857142857144</c:v>
                      </c:pt>
                      <c:pt idx="189">
                        <c:v>408.42857142857144</c:v>
                      </c:pt>
                      <c:pt idx="190">
                        <c:v>407.57142857142856</c:v>
                      </c:pt>
                      <c:pt idx="191">
                        <c:v>403.71428571428572</c:v>
                      </c:pt>
                      <c:pt idx="192">
                        <c:v>402.71428571428572</c:v>
                      </c:pt>
                      <c:pt idx="193">
                        <c:v>396.14285714285717</c:v>
                      </c:pt>
                      <c:pt idx="194">
                        <c:v>385.57142857142856</c:v>
                      </c:pt>
                      <c:pt idx="195">
                        <c:v>378.57142857142856</c:v>
                      </c:pt>
                      <c:pt idx="196">
                        <c:v>374.71428571428572</c:v>
                      </c:pt>
                      <c:pt idx="197">
                        <c:v>367.28571428571428</c:v>
                      </c:pt>
                      <c:pt idx="198">
                        <c:v>370.28571428571428</c:v>
                      </c:pt>
                      <c:pt idx="199">
                        <c:v>368.14285714285717</c:v>
                      </c:pt>
                      <c:pt idx="200">
                        <c:v>371</c:v>
                      </c:pt>
                      <c:pt idx="201">
                        <c:v>366.71428571428572</c:v>
                      </c:pt>
                      <c:pt idx="202">
                        <c:v>367.28571428571428</c:v>
                      </c:pt>
                      <c:pt idx="203">
                        <c:v>371.28571428571428</c:v>
                      </c:pt>
                      <c:pt idx="204">
                        <c:v>373.57142857142856</c:v>
                      </c:pt>
                      <c:pt idx="205">
                        <c:v>375.14285714285717</c:v>
                      </c:pt>
                      <c:pt idx="206">
                        <c:v>379.42857142857144</c:v>
                      </c:pt>
                      <c:pt idx="207">
                        <c:v>377.28571428571428</c:v>
                      </c:pt>
                      <c:pt idx="208">
                        <c:v>385.28571428571428</c:v>
                      </c:pt>
                      <c:pt idx="209">
                        <c:v>387.71428571428572</c:v>
                      </c:pt>
                      <c:pt idx="210">
                        <c:v>390.14285714285717</c:v>
                      </c:pt>
                      <c:pt idx="211">
                        <c:v>392.71428571428572</c:v>
                      </c:pt>
                      <c:pt idx="212">
                        <c:v>398</c:v>
                      </c:pt>
                      <c:pt idx="213">
                        <c:v>398.28571428571428</c:v>
                      </c:pt>
                      <c:pt idx="214">
                        <c:v>399.14285714285717</c:v>
                      </c:pt>
                      <c:pt idx="215">
                        <c:v>398</c:v>
                      </c:pt>
                      <c:pt idx="216">
                        <c:v>401.14285714285717</c:v>
                      </c:pt>
                      <c:pt idx="217">
                        <c:v>409.14285714285717</c:v>
                      </c:pt>
                      <c:pt idx="218">
                        <c:v>408.85714285714283</c:v>
                      </c:pt>
                      <c:pt idx="219">
                        <c:v>403</c:v>
                      </c:pt>
                      <c:pt idx="220">
                        <c:v>408.21428571428572</c:v>
                      </c:pt>
                      <c:pt idx="221">
                        <c:v>415.21428571428572</c:v>
                      </c:pt>
                      <c:pt idx="222">
                        <c:v>419.78571428571428</c:v>
                      </c:pt>
                      <c:pt idx="223">
                        <c:v>422.21428571428572</c:v>
                      </c:pt>
                      <c:pt idx="224">
                        <c:v>417.64285714285717</c:v>
                      </c:pt>
                      <c:pt idx="225">
                        <c:v>415.64285714285717</c:v>
                      </c:pt>
                      <c:pt idx="226">
                        <c:v>420.07142857142856</c:v>
                      </c:pt>
                      <c:pt idx="227">
                        <c:v>414.14285714285717</c:v>
                      </c:pt>
                      <c:pt idx="228">
                        <c:v>410.42857142857144</c:v>
                      </c:pt>
                      <c:pt idx="229">
                        <c:v>398.28571428571428</c:v>
                      </c:pt>
                      <c:pt idx="230">
                        <c:v>393.57142857142856</c:v>
                      </c:pt>
                      <c:pt idx="231">
                        <c:v>386.14285714285717</c:v>
                      </c:pt>
                      <c:pt idx="232">
                        <c:v>388.42857142857144</c:v>
                      </c:pt>
                      <c:pt idx="233">
                        <c:v>386.71428571428572</c:v>
                      </c:pt>
                      <c:pt idx="234">
                        <c:v>391.85714285714283</c:v>
                      </c:pt>
                      <c:pt idx="235">
                        <c:v>393.42857142857144</c:v>
                      </c:pt>
                      <c:pt idx="236">
                        <c:v>407.57142857142856</c:v>
                      </c:pt>
                      <c:pt idx="237">
                        <c:v>410.14285714285717</c:v>
                      </c:pt>
                      <c:pt idx="238">
                        <c:v>420.28571428571428</c:v>
                      </c:pt>
                      <c:pt idx="239">
                        <c:v>423.85714285714283</c:v>
                      </c:pt>
                      <c:pt idx="240">
                        <c:v>426.71428571428572</c:v>
                      </c:pt>
                      <c:pt idx="241">
                        <c:v>424.28571428571428</c:v>
                      </c:pt>
                      <c:pt idx="242">
                        <c:v>425.57142857142856</c:v>
                      </c:pt>
                      <c:pt idx="243">
                        <c:v>422.85714285714283</c:v>
                      </c:pt>
                      <c:pt idx="244">
                        <c:v>425.28571428571428</c:v>
                      </c:pt>
                      <c:pt idx="245">
                        <c:v>415.28571428571428</c:v>
                      </c:pt>
                      <c:pt idx="246">
                        <c:v>413</c:v>
                      </c:pt>
                      <c:pt idx="247">
                        <c:v>417.71428571428572</c:v>
                      </c:pt>
                      <c:pt idx="248">
                        <c:v>417.28571428571428</c:v>
                      </c:pt>
                      <c:pt idx="249">
                        <c:v>417</c:v>
                      </c:pt>
                      <c:pt idx="250">
                        <c:v>413.85714285714283</c:v>
                      </c:pt>
                      <c:pt idx="251">
                        <c:v>406.85714285714283</c:v>
                      </c:pt>
                      <c:pt idx="252">
                        <c:v>408.71428571428572</c:v>
                      </c:pt>
                      <c:pt idx="253">
                        <c:v>404.71428571428572</c:v>
                      </c:pt>
                      <c:pt idx="254">
                        <c:v>387.85714285714283</c:v>
                      </c:pt>
                      <c:pt idx="255">
                        <c:v>380.42857142857144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70-4974-8DDF-BC7B058E97A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Toplam!$F$1</c15:sqref>
                        </c15:formulaRef>
                      </c:ext>
                    </c:extLst>
                    <c:strCache>
                      <c:ptCount val="1"/>
                      <c:pt idx="0">
                        <c:v>Referans7Avg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Toplam!$F$2:$F$257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6">
                        <c:v>438.78571428571428</c:v>
                      </c:pt>
                      <c:pt idx="7">
                        <c:v>437.85714285714283</c:v>
                      </c:pt>
                      <c:pt idx="8">
                        <c:v>440.23809523809524</c:v>
                      </c:pt>
                      <c:pt idx="9">
                        <c:v>445.90476190476193</c:v>
                      </c:pt>
                      <c:pt idx="10">
                        <c:v>454.11904761904765</c:v>
                      </c:pt>
                      <c:pt idx="11">
                        <c:v>452.57142857142861</c:v>
                      </c:pt>
                      <c:pt idx="12">
                        <c:v>452.33333333333331</c:v>
                      </c:pt>
                      <c:pt idx="13">
                        <c:v>452.95238095238091</c:v>
                      </c:pt>
                      <c:pt idx="14">
                        <c:v>455.6904761904762</c:v>
                      </c:pt>
                      <c:pt idx="15">
                        <c:v>455.40476190476187</c:v>
                      </c:pt>
                      <c:pt idx="16">
                        <c:v>456.40476190476193</c:v>
                      </c:pt>
                      <c:pt idx="17">
                        <c:v>454.14285714285717</c:v>
                      </c:pt>
                      <c:pt idx="18">
                        <c:v>456.52380952380952</c:v>
                      </c:pt>
                      <c:pt idx="19">
                        <c:v>454.42857142857139</c:v>
                      </c:pt>
                      <c:pt idx="20">
                        <c:v>454.02380952380952</c:v>
                      </c:pt>
                      <c:pt idx="21">
                        <c:v>457.59523809523813</c:v>
                      </c:pt>
                      <c:pt idx="22">
                        <c:v>457.61904761904765</c:v>
                      </c:pt>
                      <c:pt idx="23">
                        <c:v>454.40476190476198</c:v>
                      </c:pt>
                      <c:pt idx="24">
                        <c:v>455.26190476190476</c:v>
                      </c:pt>
                      <c:pt idx="25">
                        <c:v>457.66666666666669</c:v>
                      </c:pt>
                      <c:pt idx="26">
                        <c:v>462.16666666666669</c:v>
                      </c:pt>
                      <c:pt idx="27">
                        <c:v>461.64285714285717</c:v>
                      </c:pt>
                      <c:pt idx="28">
                        <c:v>460.2380952380953</c:v>
                      </c:pt>
                      <c:pt idx="29">
                        <c:v>453.33333333333331</c:v>
                      </c:pt>
                      <c:pt idx="30">
                        <c:v>451.54761904761898</c:v>
                      </c:pt>
                      <c:pt idx="31">
                        <c:v>444.85714285714278</c:v>
                      </c:pt>
                      <c:pt idx="32">
                        <c:v>438.30952380952374</c:v>
                      </c:pt>
                      <c:pt idx="33">
                        <c:v>434</c:v>
                      </c:pt>
                      <c:pt idx="34">
                        <c:v>438.02380952380958</c:v>
                      </c:pt>
                      <c:pt idx="35">
                        <c:v>432.02380952380952</c:v>
                      </c:pt>
                      <c:pt idx="36">
                        <c:v>434.78571428571428</c:v>
                      </c:pt>
                      <c:pt idx="37">
                        <c:v>433.02380952380958</c:v>
                      </c:pt>
                      <c:pt idx="38">
                        <c:v>431.11904761904765</c:v>
                      </c:pt>
                      <c:pt idx="39">
                        <c:v>431.16666666666669</c:v>
                      </c:pt>
                      <c:pt idx="40">
                        <c:v>427.26190476190476</c:v>
                      </c:pt>
                      <c:pt idx="41">
                        <c:v>417.35714285714283</c:v>
                      </c:pt>
                      <c:pt idx="42">
                        <c:v>413.2619047619047</c:v>
                      </c:pt>
                      <c:pt idx="43">
                        <c:v>406.92857142857144</c:v>
                      </c:pt>
                      <c:pt idx="44">
                        <c:v>403.78571428571428</c:v>
                      </c:pt>
                      <c:pt idx="45">
                        <c:v>402.83333333333331</c:v>
                      </c:pt>
                      <c:pt idx="46">
                        <c:v>397.88095238095235</c:v>
                      </c:pt>
                      <c:pt idx="47">
                        <c:v>394.09523809523807</c:v>
                      </c:pt>
                      <c:pt idx="48">
                        <c:v>391.3095238095238</c:v>
                      </c:pt>
                      <c:pt idx="49">
                        <c:v>393.38095238095235</c:v>
                      </c:pt>
                      <c:pt idx="50">
                        <c:v>394.35714285714283</c:v>
                      </c:pt>
                      <c:pt idx="51">
                        <c:v>392</c:v>
                      </c:pt>
                      <c:pt idx="52">
                        <c:v>391.88095238095241</c:v>
                      </c:pt>
                      <c:pt idx="53">
                        <c:v>389.14285714285717</c:v>
                      </c:pt>
                      <c:pt idx="54">
                        <c:v>389.09523809523807</c:v>
                      </c:pt>
                      <c:pt idx="55">
                        <c:v>388.35714285714283</c:v>
                      </c:pt>
                      <c:pt idx="56">
                        <c:v>384.76190476190476</c:v>
                      </c:pt>
                      <c:pt idx="57">
                        <c:v>385.92857142857144</c:v>
                      </c:pt>
                      <c:pt idx="58">
                        <c:v>384.92857142857144</c:v>
                      </c:pt>
                      <c:pt idx="59">
                        <c:v>383.64285714285717</c:v>
                      </c:pt>
                      <c:pt idx="60">
                        <c:v>388.7380952380953</c:v>
                      </c:pt>
                      <c:pt idx="61">
                        <c:v>388.42857142857144</c:v>
                      </c:pt>
                      <c:pt idx="62">
                        <c:v>389.09523809523802</c:v>
                      </c:pt>
                      <c:pt idx="63">
                        <c:v>386.66666666666669</c:v>
                      </c:pt>
                      <c:pt idx="64">
                        <c:v>386.97619047619042</c:v>
                      </c:pt>
                      <c:pt idx="65">
                        <c:v>386.97619047619048</c:v>
                      </c:pt>
                      <c:pt idx="66">
                        <c:v>388.47619047619048</c:v>
                      </c:pt>
                      <c:pt idx="67">
                        <c:v>386.66666666666663</c:v>
                      </c:pt>
                      <c:pt idx="68">
                        <c:v>384.28571428571428</c:v>
                      </c:pt>
                      <c:pt idx="69">
                        <c:v>382.16666666666669</c:v>
                      </c:pt>
                      <c:pt idx="70">
                        <c:v>387.02380952380958</c:v>
                      </c:pt>
                      <c:pt idx="71">
                        <c:v>380.54761904761909</c:v>
                      </c:pt>
                      <c:pt idx="72">
                        <c:v>382.16666666666669</c:v>
                      </c:pt>
                      <c:pt idx="73">
                        <c:v>378.99999999999994</c:v>
                      </c:pt>
                      <c:pt idx="74">
                        <c:v>376.49999999999994</c:v>
                      </c:pt>
                      <c:pt idx="75">
                        <c:v>381.61904761904759</c:v>
                      </c:pt>
                      <c:pt idx="76">
                        <c:v>381.33333333333337</c:v>
                      </c:pt>
                      <c:pt idx="77">
                        <c:v>378.52380952380952</c:v>
                      </c:pt>
                      <c:pt idx="78">
                        <c:v>378.5</c:v>
                      </c:pt>
                      <c:pt idx="79">
                        <c:v>374.19047619047615</c:v>
                      </c:pt>
                      <c:pt idx="80">
                        <c:v>374.78571428571428</c:v>
                      </c:pt>
                      <c:pt idx="81">
                        <c:v>371.90476190476193</c:v>
                      </c:pt>
                      <c:pt idx="82">
                        <c:v>370.02380952380958</c:v>
                      </c:pt>
                      <c:pt idx="83">
                        <c:v>369.40476190476193</c:v>
                      </c:pt>
                      <c:pt idx="84">
                        <c:v>369.30952380952385</c:v>
                      </c:pt>
                      <c:pt idx="85">
                        <c:v>373.16666666666663</c:v>
                      </c:pt>
                      <c:pt idx="86">
                        <c:v>372.52380952380952</c:v>
                      </c:pt>
                      <c:pt idx="87">
                        <c:v>371.02380952380958</c:v>
                      </c:pt>
                      <c:pt idx="88">
                        <c:v>370.64285714285722</c:v>
                      </c:pt>
                      <c:pt idx="89">
                        <c:v>366.80952380952385</c:v>
                      </c:pt>
                      <c:pt idx="90">
                        <c:v>366.64285714285722</c:v>
                      </c:pt>
                      <c:pt idx="91">
                        <c:v>368.21428571428572</c:v>
                      </c:pt>
                      <c:pt idx="92">
                        <c:v>367.54761904761909</c:v>
                      </c:pt>
                      <c:pt idx="93">
                        <c:v>371.16666666666663</c:v>
                      </c:pt>
                      <c:pt idx="94">
                        <c:v>367.66666666666669</c:v>
                      </c:pt>
                      <c:pt idx="95">
                        <c:v>372.07142857142856</c:v>
                      </c:pt>
                      <c:pt idx="96">
                        <c:v>370.11904761904759</c:v>
                      </c:pt>
                      <c:pt idx="97">
                        <c:v>373.11904761904765</c:v>
                      </c:pt>
                      <c:pt idx="98">
                        <c:v>371.83333333333337</c:v>
                      </c:pt>
                      <c:pt idx="99">
                        <c:v>371.40476190476187</c:v>
                      </c:pt>
                      <c:pt idx="100">
                        <c:v>367.19047619047615</c:v>
                      </c:pt>
                      <c:pt idx="101">
                        <c:v>371.40476190476193</c:v>
                      </c:pt>
                      <c:pt idx="102">
                        <c:v>369.04761904761898</c:v>
                      </c:pt>
                      <c:pt idx="103">
                        <c:v>371.49999999999994</c:v>
                      </c:pt>
                      <c:pt idx="104">
                        <c:v>367.02380952380952</c:v>
                      </c:pt>
                      <c:pt idx="105">
                        <c:v>363.71428571428572</c:v>
                      </c:pt>
                      <c:pt idx="106">
                        <c:v>365.02380952380952</c:v>
                      </c:pt>
                      <c:pt idx="107">
                        <c:v>364.78571428571428</c:v>
                      </c:pt>
                      <c:pt idx="108">
                        <c:v>359.69047619047615</c:v>
                      </c:pt>
                      <c:pt idx="109">
                        <c:v>359.04761904761898</c:v>
                      </c:pt>
                      <c:pt idx="110">
                        <c:v>358.21428571428572</c:v>
                      </c:pt>
                      <c:pt idx="111">
                        <c:v>358.64285714285717</c:v>
                      </c:pt>
                      <c:pt idx="112">
                        <c:v>359.07142857142856</c:v>
                      </c:pt>
                      <c:pt idx="113">
                        <c:v>353.88095238095241</c:v>
                      </c:pt>
                      <c:pt idx="114">
                        <c:v>359.19047619047615</c:v>
                      </c:pt>
                      <c:pt idx="115">
                        <c:v>360.02380952380952</c:v>
                      </c:pt>
                      <c:pt idx="116">
                        <c:v>361.47619047619048</c:v>
                      </c:pt>
                      <c:pt idx="117">
                        <c:v>364.14285714285717</c:v>
                      </c:pt>
                      <c:pt idx="118">
                        <c:v>365.97619047619048</c:v>
                      </c:pt>
                      <c:pt idx="119">
                        <c:v>367.78571428571428</c:v>
                      </c:pt>
                      <c:pt idx="120">
                        <c:v>365.97619047619042</c:v>
                      </c:pt>
                      <c:pt idx="121">
                        <c:v>360.47619047619042</c:v>
                      </c:pt>
                      <c:pt idx="122">
                        <c:v>361.11904761904765</c:v>
                      </c:pt>
                      <c:pt idx="123">
                        <c:v>359.57142857142856</c:v>
                      </c:pt>
                      <c:pt idx="124">
                        <c:v>355.38095238095235</c:v>
                      </c:pt>
                      <c:pt idx="125">
                        <c:v>356.33333333333337</c:v>
                      </c:pt>
                      <c:pt idx="126">
                        <c:v>355.42857142857144</c:v>
                      </c:pt>
                      <c:pt idx="127">
                        <c:v>356.45238095238091</c:v>
                      </c:pt>
                      <c:pt idx="128">
                        <c:v>358.19047619047615</c:v>
                      </c:pt>
                      <c:pt idx="129">
                        <c:v>358.61904761904759</c:v>
                      </c:pt>
                      <c:pt idx="130">
                        <c:v>355.0714285714285</c:v>
                      </c:pt>
                      <c:pt idx="131">
                        <c:v>357.95238095238102</c:v>
                      </c:pt>
                      <c:pt idx="132">
                        <c:v>354.30952380952385</c:v>
                      </c:pt>
                      <c:pt idx="133">
                        <c:v>354.66666666666663</c:v>
                      </c:pt>
                      <c:pt idx="134">
                        <c:v>355.6904761904762</c:v>
                      </c:pt>
                      <c:pt idx="135">
                        <c:v>356.64285714285722</c:v>
                      </c:pt>
                      <c:pt idx="136">
                        <c:v>358.76190476190476</c:v>
                      </c:pt>
                      <c:pt idx="137">
                        <c:v>360.61904761904759</c:v>
                      </c:pt>
                      <c:pt idx="138">
                        <c:v>358</c:v>
                      </c:pt>
                      <c:pt idx="139">
                        <c:v>359.07142857142856</c:v>
                      </c:pt>
                      <c:pt idx="140">
                        <c:v>361.04761904761898</c:v>
                      </c:pt>
                      <c:pt idx="141">
                        <c:v>362.6904761904762</c:v>
                      </c:pt>
                      <c:pt idx="142">
                        <c:v>361.11904761904765</c:v>
                      </c:pt>
                      <c:pt idx="143">
                        <c:v>358.85714285714283</c:v>
                      </c:pt>
                      <c:pt idx="144">
                        <c:v>361.73809523809524</c:v>
                      </c:pt>
                      <c:pt idx="145">
                        <c:v>364.14285714285717</c:v>
                      </c:pt>
                      <c:pt idx="146">
                        <c:v>363.59523809523807</c:v>
                      </c:pt>
                      <c:pt idx="147">
                        <c:v>361.73809523809524</c:v>
                      </c:pt>
                      <c:pt idx="148">
                        <c:v>361.88095238095235</c:v>
                      </c:pt>
                      <c:pt idx="149">
                        <c:v>358.95238095238091</c:v>
                      </c:pt>
                      <c:pt idx="150">
                        <c:v>356.4285714285715</c:v>
                      </c:pt>
                      <c:pt idx="151">
                        <c:v>354.73809523809524</c:v>
                      </c:pt>
                      <c:pt idx="152">
                        <c:v>355.3095238095238</c:v>
                      </c:pt>
                      <c:pt idx="153">
                        <c:v>352.90476190476193</c:v>
                      </c:pt>
                      <c:pt idx="154">
                        <c:v>347.88095238095241</c:v>
                      </c:pt>
                      <c:pt idx="155">
                        <c:v>346.3095238095238</c:v>
                      </c:pt>
                      <c:pt idx="156">
                        <c:v>346.49999999999994</c:v>
                      </c:pt>
                      <c:pt idx="157">
                        <c:v>347.23809523809524</c:v>
                      </c:pt>
                      <c:pt idx="158">
                        <c:v>348.02380952380952</c:v>
                      </c:pt>
                      <c:pt idx="159">
                        <c:v>345.42857142857144</c:v>
                      </c:pt>
                      <c:pt idx="160">
                        <c:v>349.47619047619042</c:v>
                      </c:pt>
                      <c:pt idx="161">
                        <c:v>350.88095238095235</c:v>
                      </c:pt>
                      <c:pt idx="162">
                        <c:v>348.38095238095235</c:v>
                      </c:pt>
                      <c:pt idx="163">
                        <c:v>346.80952380952374</c:v>
                      </c:pt>
                      <c:pt idx="164">
                        <c:v>348.88095238095235</c:v>
                      </c:pt>
                      <c:pt idx="165">
                        <c:v>342.00000000000006</c:v>
                      </c:pt>
                      <c:pt idx="166">
                        <c:v>342.61904761904765</c:v>
                      </c:pt>
                      <c:pt idx="167">
                        <c:v>342.09523809523807</c:v>
                      </c:pt>
                      <c:pt idx="168">
                        <c:v>343.6904761904762</c:v>
                      </c:pt>
                      <c:pt idx="169">
                        <c:v>344.78571428571428</c:v>
                      </c:pt>
                      <c:pt idx="170">
                        <c:v>344.83333333333331</c:v>
                      </c:pt>
                      <c:pt idx="171">
                        <c:v>341.35714285714278</c:v>
                      </c:pt>
                      <c:pt idx="172">
                        <c:v>345.07142857142856</c:v>
                      </c:pt>
                      <c:pt idx="173">
                        <c:v>344.78571428571428</c:v>
                      </c:pt>
                      <c:pt idx="174">
                        <c:v>341.11904761904765</c:v>
                      </c:pt>
                      <c:pt idx="175">
                        <c:v>343</c:v>
                      </c:pt>
                      <c:pt idx="176">
                        <c:v>341.23809523809524</c:v>
                      </c:pt>
                      <c:pt idx="177">
                        <c:v>345.02380952380952</c:v>
                      </c:pt>
                      <c:pt idx="178">
                        <c:v>347.76190476190476</c:v>
                      </c:pt>
                      <c:pt idx="179">
                        <c:v>350.6904761904762</c:v>
                      </c:pt>
                      <c:pt idx="180">
                        <c:v>351.64285714285705</c:v>
                      </c:pt>
                      <c:pt idx="181">
                        <c:v>357.23809523809524</c:v>
                      </c:pt>
                      <c:pt idx="182">
                        <c:v>359.19047619047615</c:v>
                      </c:pt>
                      <c:pt idx="183">
                        <c:v>370.73809523809524</c:v>
                      </c:pt>
                      <c:pt idx="184">
                        <c:v>375.42857142857144</c:v>
                      </c:pt>
                      <c:pt idx="185">
                        <c:v>376.52380952380958</c:v>
                      </c:pt>
                      <c:pt idx="186">
                        <c:v>373.14285714285717</c:v>
                      </c:pt>
                      <c:pt idx="187">
                        <c:v>371.88095238095241</c:v>
                      </c:pt>
                      <c:pt idx="188">
                        <c:v>369.88095238095241</c:v>
                      </c:pt>
                      <c:pt idx="189">
                        <c:v>368.04761904761909</c:v>
                      </c:pt>
                      <c:pt idx="190">
                        <c:v>360.38095238095241</c:v>
                      </c:pt>
                      <c:pt idx="191">
                        <c:v>355.54761904761898</c:v>
                      </c:pt>
                      <c:pt idx="192">
                        <c:v>353.11904761904759</c:v>
                      </c:pt>
                      <c:pt idx="193">
                        <c:v>354.52380952380958</c:v>
                      </c:pt>
                      <c:pt idx="194">
                        <c:v>356.64285714285717</c:v>
                      </c:pt>
                      <c:pt idx="195">
                        <c:v>354.11904761904765</c:v>
                      </c:pt>
                      <c:pt idx="196">
                        <c:v>349.5</c:v>
                      </c:pt>
                      <c:pt idx="197">
                        <c:v>347.07142857142856</c:v>
                      </c:pt>
                      <c:pt idx="198">
                        <c:v>344.66666666666657</c:v>
                      </c:pt>
                      <c:pt idx="199">
                        <c:v>341.16666666666663</c:v>
                      </c:pt>
                      <c:pt idx="200">
                        <c:v>342.88095238095241</c:v>
                      </c:pt>
                      <c:pt idx="201">
                        <c:v>337.97619047619048</c:v>
                      </c:pt>
                      <c:pt idx="202">
                        <c:v>338.97619047619048</c:v>
                      </c:pt>
                      <c:pt idx="203">
                        <c:v>341.16666666666663</c:v>
                      </c:pt>
                      <c:pt idx="204">
                        <c:v>339.97619047619042</c:v>
                      </c:pt>
                      <c:pt idx="205">
                        <c:v>339.04761904761909</c:v>
                      </c:pt>
                      <c:pt idx="206">
                        <c:v>344.02380952380958</c:v>
                      </c:pt>
                      <c:pt idx="207">
                        <c:v>338.50000000000006</c:v>
                      </c:pt>
                      <c:pt idx="208">
                        <c:v>339.14285714285722</c:v>
                      </c:pt>
                      <c:pt idx="209">
                        <c:v>342</c:v>
                      </c:pt>
                      <c:pt idx="210">
                        <c:v>341.61904761904759</c:v>
                      </c:pt>
                      <c:pt idx="211">
                        <c:v>347.00000000000006</c:v>
                      </c:pt>
                      <c:pt idx="212">
                        <c:v>348.85714285714283</c:v>
                      </c:pt>
                      <c:pt idx="213">
                        <c:v>349.85714285714295</c:v>
                      </c:pt>
                      <c:pt idx="214">
                        <c:v>354.57142857142861</c:v>
                      </c:pt>
                      <c:pt idx="215">
                        <c:v>357.71428571428578</c:v>
                      </c:pt>
                      <c:pt idx="216">
                        <c:v>353.85714285714283</c:v>
                      </c:pt>
                      <c:pt idx="217">
                        <c:v>351.30952380952385</c:v>
                      </c:pt>
                      <c:pt idx="218">
                        <c:v>347.8095238095238</c:v>
                      </c:pt>
                      <c:pt idx="219">
                        <c:v>347.61904761904765</c:v>
                      </c:pt>
                      <c:pt idx="220">
                        <c:v>344.97619047619048</c:v>
                      </c:pt>
                      <c:pt idx="221">
                        <c:v>346.61904761904765</c:v>
                      </c:pt>
                      <c:pt idx="222">
                        <c:v>344.16666666666663</c:v>
                      </c:pt>
                      <c:pt idx="223">
                        <c:v>344.28571428571422</c:v>
                      </c:pt>
                      <c:pt idx="224">
                        <c:v>348.00000000000006</c:v>
                      </c:pt>
                      <c:pt idx="225">
                        <c:v>348.1904761904762</c:v>
                      </c:pt>
                      <c:pt idx="226">
                        <c:v>349.04761904761909</c:v>
                      </c:pt>
                      <c:pt idx="227">
                        <c:v>352.28571428571428</c:v>
                      </c:pt>
                      <c:pt idx="228">
                        <c:v>348.30952380952385</c:v>
                      </c:pt>
                      <c:pt idx="229">
                        <c:v>349.38095238095235</c:v>
                      </c:pt>
                      <c:pt idx="230">
                        <c:v>348.35714285714283</c:v>
                      </c:pt>
                      <c:pt idx="231">
                        <c:v>343.26190476190476</c:v>
                      </c:pt>
                      <c:pt idx="232">
                        <c:v>342.14285714285717</c:v>
                      </c:pt>
                      <c:pt idx="233">
                        <c:v>342.45238095238102</c:v>
                      </c:pt>
                      <c:pt idx="234">
                        <c:v>336.1904761904762</c:v>
                      </c:pt>
                      <c:pt idx="235">
                        <c:v>333.40476190476193</c:v>
                      </c:pt>
                      <c:pt idx="236">
                        <c:v>334.23809523809524</c:v>
                      </c:pt>
                      <c:pt idx="237">
                        <c:v>333.2380952380953</c:v>
                      </c:pt>
                      <c:pt idx="238">
                        <c:v>337.42857142857144</c:v>
                      </c:pt>
                      <c:pt idx="239">
                        <c:v>337.45238095238102</c:v>
                      </c:pt>
                      <c:pt idx="240">
                        <c:v>334.92857142857144</c:v>
                      </c:pt>
                      <c:pt idx="241">
                        <c:v>335.38095238095241</c:v>
                      </c:pt>
                      <c:pt idx="242">
                        <c:v>333.66666666666669</c:v>
                      </c:pt>
                      <c:pt idx="243">
                        <c:v>329.02380952380958</c:v>
                      </c:pt>
                      <c:pt idx="244">
                        <c:v>330.14285714285722</c:v>
                      </c:pt>
                      <c:pt idx="245">
                        <c:v>327.57142857142856</c:v>
                      </c:pt>
                      <c:pt idx="246">
                        <c:v>328.11904761904765</c:v>
                      </c:pt>
                      <c:pt idx="247">
                        <c:v>327.35714285714283</c:v>
                      </c:pt>
                      <c:pt idx="248">
                        <c:v>326</c:v>
                      </c:pt>
                      <c:pt idx="249">
                        <c:v>326</c:v>
                      </c:pt>
                      <c:pt idx="250">
                        <c:v>327.04761904761909</c:v>
                      </c:pt>
                      <c:pt idx="251">
                        <c:v>324.1904761904762</c:v>
                      </c:pt>
                      <c:pt idx="252">
                        <c:v>323.85714285714283</c:v>
                      </c:pt>
                      <c:pt idx="253">
                        <c:v>319.83333333333337</c:v>
                      </c:pt>
                      <c:pt idx="254">
                        <c:v>319.35714285714283</c:v>
                      </c:pt>
                      <c:pt idx="255">
                        <c:v>320.42857142857144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70-4974-8DDF-BC7B058E97A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Toplam!$I$1</c15:sqref>
                        </c15:formulaRef>
                      </c:ext>
                    </c:extLst>
                    <c:strCache>
                      <c:ptCount val="1"/>
                      <c:pt idx="0">
                        <c:v>Vaka Turkiye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Toplam!$I$2:$I$257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85">
                        <c:v>2069</c:v>
                      </c:pt>
                      <c:pt idx="86">
                        <c:v>1704</c:v>
                      </c:pt>
                      <c:pt idx="87">
                        <c:v>1815</c:v>
                      </c:pt>
                      <c:pt idx="88">
                        <c:v>1610</c:v>
                      </c:pt>
                      <c:pt idx="89">
                        <c:v>2704</c:v>
                      </c:pt>
                      <c:pt idx="90">
                        <c:v>2148</c:v>
                      </c:pt>
                      <c:pt idx="91">
                        <c:v>2456</c:v>
                      </c:pt>
                      <c:pt idx="92">
                        <c:v>2786</c:v>
                      </c:pt>
                      <c:pt idx="93">
                        <c:v>3013</c:v>
                      </c:pt>
                      <c:pt idx="94">
                        <c:v>3135</c:v>
                      </c:pt>
                      <c:pt idx="95">
                        <c:v>3148</c:v>
                      </c:pt>
                      <c:pt idx="96">
                        <c:v>3892</c:v>
                      </c:pt>
                      <c:pt idx="97">
                        <c:v>4117</c:v>
                      </c:pt>
                      <c:pt idx="98">
                        <c:v>4056</c:v>
                      </c:pt>
                      <c:pt idx="99">
                        <c:v>4747</c:v>
                      </c:pt>
                      <c:pt idx="100">
                        <c:v>5138</c:v>
                      </c:pt>
                      <c:pt idx="101">
                        <c:v>4789</c:v>
                      </c:pt>
                      <c:pt idx="102">
                        <c:v>4093</c:v>
                      </c:pt>
                      <c:pt idx="103">
                        <c:v>4062</c:v>
                      </c:pt>
                      <c:pt idx="104">
                        <c:v>4291</c:v>
                      </c:pt>
                      <c:pt idx="105">
                        <c:v>4801</c:v>
                      </c:pt>
                      <c:pt idx="106">
                        <c:v>4353</c:v>
                      </c:pt>
                      <c:pt idx="107">
                        <c:v>3783</c:v>
                      </c:pt>
                      <c:pt idx="108">
                        <c:v>3977</c:v>
                      </c:pt>
                      <c:pt idx="109">
                        <c:v>4674</c:v>
                      </c:pt>
                      <c:pt idx="110">
                        <c:v>4611</c:v>
                      </c:pt>
                      <c:pt idx="111">
                        <c:v>3083</c:v>
                      </c:pt>
                      <c:pt idx="112">
                        <c:v>3116</c:v>
                      </c:pt>
                      <c:pt idx="113">
                        <c:v>3122</c:v>
                      </c:pt>
                      <c:pt idx="114">
                        <c:v>2861</c:v>
                      </c:pt>
                      <c:pt idx="115">
                        <c:v>2357</c:v>
                      </c:pt>
                      <c:pt idx="116">
                        <c:v>2131</c:v>
                      </c:pt>
                      <c:pt idx="117">
                        <c:v>2392</c:v>
                      </c:pt>
                      <c:pt idx="118">
                        <c:v>2936</c:v>
                      </c:pt>
                      <c:pt idx="119">
                        <c:v>2615</c:v>
                      </c:pt>
                      <c:pt idx="120">
                        <c:v>2188</c:v>
                      </c:pt>
                      <c:pt idx="121">
                        <c:v>1983</c:v>
                      </c:pt>
                      <c:pt idx="122">
                        <c:v>1670</c:v>
                      </c:pt>
                      <c:pt idx="123">
                        <c:v>1614</c:v>
                      </c:pt>
                      <c:pt idx="124">
                        <c:v>1832</c:v>
                      </c:pt>
                      <c:pt idx="125">
                        <c:v>2253</c:v>
                      </c:pt>
                      <c:pt idx="126">
                        <c:v>1977</c:v>
                      </c:pt>
                      <c:pt idx="127">
                        <c:v>1848</c:v>
                      </c:pt>
                      <c:pt idx="128">
                        <c:v>1546</c:v>
                      </c:pt>
                      <c:pt idx="129">
                        <c:v>1542</c:v>
                      </c:pt>
                      <c:pt idx="130">
                        <c:v>1114</c:v>
                      </c:pt>
                      <c:pt idx="131">
                        <c:v>1704</c:v>
                      </c:pt>
                      <c:pt idx="132">
                        <c:v>1639</c:v>
                      </c:pt>
                      <c:pt idx="133">
                        <c:v>1635</c:v>
                      </c:pt>
                      <c:pt idx="134">
                        <c:v>1708</c:v>
                      </c:pt>
                      <c:pt idx="135">
                        <c:v>1610</c:v>
                      </c:pt>
                      <c:pt idx="136">
                        <c:v>1368</c:v>
                      </c:pt>
                      <c:pt idx="137">
                        <c:v>1158</c:v>
                      </c:pt>
                      <c:pt idx="138">
                        <c:v>1022</c:v>
                      </c:pt>
                      <c:pt idx="139">
                        <c:v>972</c:v>
                      </c:pt>
                      <c:pt idx="140">
                        <c:v>961</c:v>
                      </c:pt>
                      <c:pt idx="141">
                        <c:v>952</c:v>
                      </c:pt>
                      <c:pt idx="142">
                        <c:v>1186</c:v>
                      </c:pt>
                      <c:pt idx="143">
                        <c:v>1141</c:v>
                      </c:pt>
                      <c:pt idx="144">
                        <c:v>987</c:v>
                      </c:pt>
                      <c:pt idx="145">
                        <c:v>948</c:v>
                      </c:pt>
                      <c:pt idx="146">
                        <c:v>1035</c:v>
                      </c:pt>
                      <c:pt idx="147">
                        <c:v>1182</c:v>
                      </c:pt>
                      <c:pt idx="148">
                        <c:v>1141</c:v>
                      </c:pt>
                      <c:pt idx="149">
                        <c:v>983</c:v>
                      </c:pt>
                      <c:pt idx="150">
                        <c:v>839</c:v>
                      </c:pt>
                      <c:pt idx="151">
                        <c:v>827</c:v>
                      </c:pt>
                      <c:pt idx="152">
                        <c:v>786</c:v>
                      </c:pt>
                      <c:pt idx="153">
                        <c:v>867</c:v>
                      </c:pt>
                      <c:pt idx="154">
                        <c:v>988</c:v>
                      </c:pt>
                      <c:pt idx="155">
                        <c:v>930</c:v>
                      </c:pt>
                      <c:pt idx="156">
                        <c:v>878</c:v>
                      </c:pt>
                      <c:pt idx="157">
                        <c:v>914</c:v>
                      </c:pt>
                      <c:pt idx="158">
                        <c:v>989</c:v>
                      </c:pt>
                      <c:pt idx="159">
                        <c:v>993</c:v>
                      </c:pt>
                      <c:pt idx="160">
                        <c:v>922</c:v>
                      </c:pt>
                      <c:pt idx="161">
                        <c:v>987</c:v>
                      </c:pt>
                      <c:pt idx="162">
                        <c:v>1195</c:v>
                      </c:pt>
                      <c:pt idx="163">
                        <c:v>1459</c:v>
                      </c:pt>
                      <c:pt idx="164">
                        <c:v>1562</c:v>
                      </c:pt>
                      <c:pt idx="165">
                        <c:v>1592</c:v>
                      </c:pt>
                      <c:pt idx="166">
                        <c:v>1467</c:v>
                      </c:pt>
                      <c:pt idx="167">
                        <c:v>1429</c:v>
                      </c:pt>
                      <c:pt idx="168">
                        <c:v>1304</c:v>
                      </c:pt>
                      <c:pt idx="169">
                        <c:v>1214</c:v>
                      </c:pt>
                      <c:pt idx="170">
                        <c:v>1248</c:v>
                      </c:pt>
                      <c:pt idx="171">
                        <c:v>1192</c:v>
                      </c:pt>
                      <c:pt idx="172">
                        <c:v>1212</c:v>
                      </c:pt>
                      <c:pt idx="173">
                        <c:v>1268</c:v>
                      </c:pt>
                      <c:pt idx="174">
                        <c:v>1492</c:v>
                      </c:pt>
                      <c:pt idx="175">
                        <c:v>1458</c:v>
                      </c:pt>
                      <c:pt idx="176">
                        <c:v>1396</c:v>
                      </c:pt>
                      <c:pt idx="177">
                        <c:v>1372</c:v>
                      </c:pt>
                      <c:pt idx="178">
                        <c:v>1356</c:v>
                      </c:pt>
                      <c:pt idx="179">
                        <c:v>1374</c:v>
                      </c:pt>
                      <c:pt idx="180">
                        <c:v>1293</c:v>
                      </c:pt>
                      <c:pt idx="181">
                        <c:v>1192</c:v>
                      </c:pt>
                      <c:pt idx="182">
                        <c:v>1186</c:v>
                      </c:pt>
                      <c:pt idx="183">
                        <c:v>1172</c:v>
                      </c:pt>
                      <c:pt idx="184">
                        <c:v>1148</c:v>
                      </c:pt>
                      <c:pt idx="185">
                        <c:v>1086</c:v>
                      </c:pt>
                      <c:pt idx="186">
                        <c:v>1053</c:v>
                      </c:pt>
                      <c:pt idx="187">
                        <c:v>1041</c:v>
                      </c:pt>
                      <c:pt idx="188">
                        <c:v>1024</c:v>
                      </c:pt>
                      <c:pt idx="189">
                        <c:v>1003</c:v>
                      </c:pt>
                      <c:pt idx="190">
                        <c:v>1016</c:v>
                      </c:pt>
                      <c:pt idx="191">
                        <c:v>1012</c:v>
                      </c:pt>
                      <c:pt idx="192">
                        <c:v>1008</c:v>
                      </c:pt>
                      <c:pt idx="193">
                        <c:v>992</c:v>
                      </c:pt>
                      <c:pt idx="194">
                        <c:v>947</c:v>
                      </c:pt>
                      <c:pt idx="195">
                        <c:v>933</c:v>
                      </c:pt>
                      <c:pt idx="196">
                        <c:v>926</c:v>
                      </c:pt>
                      <c:pt idx="197">
                        <c:v>918</c:v>
                      </c:pt>
                      <c:pt idx="198">
                        <c:v>924</c:v>
                      </c:pt>
                      <c:pt idx="199">
                        <c:v>931</c:v>
                      </c:pt>
                      <c:pt idx="200">
                        <c:v>928</c:v>
                      </c:pt>
                      <c:pt idx="201">
                        <c:v>902</c:v>
                      </c:pt>
                      <c:pt idx="202">
                        <c:v>913</c:v>
                      </c:pt>
                      <c:pt idx="203">
                        <c:v>937</c:v>
                      </c:pt>
                      <c:pt idx="204">
                        <c:v>921</c:v>
                      </c:pt>
                      <c:pt idx="205">
                        <c:v>927</c:v>
                      </c:pt>
                      <c:pt idx="206">
                        <c:v>919</c:v>
                      </c:pt>
                      <c:pt idx="207">
                        <c:v>963</c:v>
                      </c:pt>
                      <c:pt idx="208">
                        <c:v>942</c:v>
                      </c:pt>
                      <c:pt idx="209">
                        <c:v>967</c:v>
                      </c:pt>
                      <c:pt idx="210">
                        <c:v>982</c:v>
                      </c:pt>
                      <c:pt idx="211">
                        <c:v>996</c:v>
                      </c:pt>
                      <c:pt idx="212">
                        <c:v>987</c:v>
                      </c:pt>
                      <c:pt idx="213">
                        <c:v>995</c:v>
                      </c:pt>
                      <c:pt idx="214">
                        <c:v>1083</c:v>
                      </c:pt>
                      <c:pt idx="215">
                        <c:v>1178</c:v>
                      </c:pt>
                      <c:pt idx="216">
                        <c:v>1153</c:v>
                      </c:pt>
                      <c:pt idx="217">
                        <c:v>1185</c:v>
                      </c:pt>
                      <c:pt idx="218">
                        <c:v>1172</c:v>
                      </c:pt>
                      <c:pt idx="219">
                        <c:v>1182</c:v>
                      </c:pt>
                      <c:pt idx="220">
                        <c:v>1193</c:v>
                      </c:pt>
                      <c:pt idx="221">
                        <c:v>1183</c:v>
                      </c:pt>
                      <c:pt idx="222">
                        <c:v>1212</c:v>
                      </c:pt>
                      <c:pt idx="223">
                        <c:v>1243</c:v>
                      </c:pt>
                      <c:pt idx="224">
                        <c:v>1226</c:v>
                      </c:pt>
                      <c:pt idx="225">
                        <c:v>1256</c:v>
                      </c:pt>
                      <c:pt idx="226">
                        <c:v>1192</c:v>
                      </c:pt>
                      <c:pt idx="227">
                        <c:v>1223</c:v>
                      </c:pt>
                      <c:pt idx="228">
                        <c:v>1263</c:v>
                      </c:pt>
                      <c:pt idx="229">
                        <c:v>1303</c:v>
                      </c:pt>
                      <c:pt idx="230">
                        <c:v>1412</c:v>
                      </c:pt>
                      <c:pt idx="231">
                        <c:v>1203</c:v>
                      </c:pt>
                      <c:pt idx="232">
                        <c:v>1309</c:v>
                      </c:pt>
                      <c:pt idx="233">
                        <c:v>1217</c:v>
                      </c:pt>
                      <c:pt idx="234">
                        <c:v>1443</c:v>
                      </c:pt>
                      <c:pt idx="235">
                        <c:v>1502</c:v>
                      </c:pt>
                      <c:pt idx="236">
                        <c:v>1313</c:v>
                      </c:pt>
                      <c:pt idx="237">
                        <c:v>1491</c:v>
                      </c:pt>
                      <c:pt idx="238">
                        <c:v>1517</c:v>
                      </c:pt>
                      <c:pt idx="239">
                        <c:v>1549</c:v>
                      </c:pt>
                      <c:pt idx="240">
                        <c:v>1482</c:v>
                      </c:pt>
                      <c:pt idx="241">
                        <c:v>1587</c:v>
                      </c:pt>
                      <c:pt idx="242">
                        <c:v>1572</c:v>
                      </c:pt>
                      <c:pt idx="243">
                        <c:v>1596</c:v>
                      </c:pt>
                      <c:pt idx="244">
                        <c:v>1642</c:v>
                      </c:pt>
                      <c:pt idx="245">
                        <c:v>1612</c:v>
                      </c:pt>
                      <c:pt idx="246">
                        <c:v>1673</c:v>
                      </c:pt>
                      <c:pt idx="247">
                        <c:v>1578</c:v>
                      </c:pt>
                      <c:pt idx="248">
                        <c:v>1703</c:v>
                      </c:pt>
                      <c:pt idx="249">
                        <c:v>1761</c:v>
                      </c:pt>
                      <c:pt idx="250">
                        <c:v>1673</c:v>
                      </c:pt>
                      <c:pt idx="251">
                        <c:v>1512</c:v>
                      </c:pt>
                      <c:pt idx="252">
                        <c:v>1671</c:v>
                      </c:pt>
                      <c:pt idx="253">
                        <c:v>1509</c:v>
                      </c:pt>
                      <c:pt idx="254">
                        <c:v>1527</c:v>
                      </c:pt>
                      <c:pt idx="255">
                        <c:v>1716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070-4974-8DDF-BC7B058E97A0}"/>
                  </c:ext>
                </c:extLst>
              </c15:ser>
            </c15:filteredLineSeries>
          </c:ext>
        </c:extLst>
      </c:lineChart>
      <c:catAx>
        <c:axId val="146161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915824"/>
        <c:crosses val="autoZero"/>
        <c:auto val="1"/>
        <c:lblAlgn val="ctr"/>
        <c:lblOffset val="100"/>
        <c:noMultiLvlLbl val="0"/>
      </c:catAx>
      <c:valAx>
        <c:axId val="145991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61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İstanbul</a:t>
            </a:r>
            <a:r>
              <a:rPr lang="tr-TR" baseline="0"/>
              <a:t>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Istanbul!$H$1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Istanbul!$A$2:$A$257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Istanbul!$H$2:$H$257</c:f>
              <c:numCache>
                <c:formatCode>General</c:formatCode>
                <c:ptCount val="256"/>
                <c:pt idx="6">
                  <c:v>242.85714285714286</c:v>
                </c:pt>
                <c:pt idx="7">
                  <c:v>247.42857142857142</c:v>
                </c:pt>
                <c:pt idx="8">
                  <c:v>252.42857142857142</c:v>
                </c:pt>
                <c:pt idx="9">
                  <c:v>251.14285714285714</c:v>
                </c:pt>
                <c:pt idx="10">
                  <c:v>255</c:v>
                </c:pt>
                <c:pt idx="11">
                  <c:v>252.42857142857142</c:v>
                </c:pt>
                <c:pt idx="12">
                  <c:v>248.71428571428572</c:v>
                </c:pt>
                <c:pt idx="13">
                  <c:v>254.14285714285714</c:v>
                </c:pt>
                <c:pt idx="14">
                  <c:v>253.85714285714286</c:v>
                </c:pt>
                <c:pt idx="15">
                  <c:v>255.85714285714286</c:v>
                </c:pt>
                <c:pt idx="16">
                  <c:v>259.14285714285717</c:v>
                </c:pt>
                <c:pt idx="17">
                  <c:v>256.57142857142856</c:v>
                </c:pt>
                <c:pt idx="18">
                  <c:v>259.28571428571428</c:v>
                </c:pt>
                <c:pt idx="19">
                  <c:v>261.42857142857144</c:v>
                </c:pt>
                <c:pt idx="20">
                  <c:v>261.14285714285717</c:v>
                </c:pt>
                <c:pt idx="21">
                  <c:v>259.28571428571428</c:v>
                </c:pt>
                <c:pt idx="22">
                  <c:v>261</c:v>
                </c:pt>
                <c:pt idx="23">
                  <c:v>256.42857142857144</c:v>
                </c:pt>
                <c:pt idx="24">
                  <c:v>256.14285714285717</c:v>
                </c:pt>
                <c:pt idx="25">
                  <c:v>257.85714285714283</c:v>
                </c:pt>
                <c:pt idx="26">
                  <c:v>260.71428571428572</c:v>
                </c:pt>
                <c:pt idx="27">
                  <c:v>260.57142857142856</c:v>
                </c:pt>
                <c:pt idx="28">
                  <c:v>261.14285714285717</c:v>
                </c:pt>
                <c:pt idx="29">
                  <c:v>254.71428571428572</c:v>
                </c:pt>
                <c:pt idx="30">
                  <c:v>256.85714285714283</c:v>
                </c:pt>
                <c:pt idx="31">
                  <c:v>250.85714285714286</c:v>
                </c:pt>
                <c:pt idx="32">
                  <c:v>248.71428571428572</c:v>
                </c:pt>
                <c:pt idx="33">
                  <c:v>244.42857142857142</c:v>
                </c:pt>
                <c:pt idx="34">
                  <c:v>238.71428571428572</c:v>
                </c:pt>
                <c:pt idx="35">
                  <c:v>238.57142857142858</c:v>
                </c:pt>
                <c:pt idx="36">
                  <c:v>237.71428571428572</c:v>
                </c:pt>
                <c:pt idx="37">
                  <c:v>233.57142857142858</c:v>
                </c:pt>
                <c:pt idx="38">
                  <c:v>234.42857142857142</c:v>
                </c:pt>
                <c:pt idx="39">
                  <c:v>229</c:v>
                </c:pt>
                <c:pt idx="40">
                  <c:v>229.71428571428572</c:v>
                </c:pt>
                <c:pt idx="41">
                  <c:v>231.42857142857142</c:v>
                </c:pt>
                <c:pt idx="42">
                  <c:v>229.57142857142858</c:v>
                </c:pt>
                <c:pt idx="43">
                  <c:v>230</c:v>
                </c:pt>
                <c:pt idx="44">
                  <c:v>229.42857142857142</c:v>
                </c:pt>
                <c:pt idx="45">
                  <c:v>227.85714285714286</c:v>
                </c:pt>
                <c:pt idx="46">
                  <c:v>227.85714285714286</c:v>
                </c:pt>
                <c:pt idx="47">
                  <c:v>223.71428571428572</c:v>
                </c:pt>
                <c:pt idx="48">
                  <c:v>219.42857142857142</c:v>
                </c:pt>
                <c:pt idx="49">
                  <c:v>219.42857142857142</c:v>
                </c:pt>
                <c:pt idx="50">
                  <c:v>215.85714285714286</c:v>
                </c:pt>
                <c:pt idx="51">
                  <c:v>215</c:v>
                </c:pt>
                <c:pt idx="52">
                  <c:v>209.14285714285714</c:v>
                </c:pt>
                <c:pt idx="53">
                  <c:v>207.71428571428572</c:v>
                </c:pt>
                <c:pt idx="54">
                  <c:v>210.14285714285714</c:v>
                </c:pt>
                <c:pt idx="55">
                  <c:v>209.71428571428572</c:v>
                </c:pt>
                <c:pt idx="56">
                  <c:v>204.42857142857142</c:v>
                </c:pt>
                <c:pt idx="57">
                  <c:v>211.28571428571428</c:v>
                </c:pt>
                <c:pt idx="58">
                  <c:v>209.28571428571428</c:v>
                </c:pt>
                <c:pt idx="59">
                  <c:v>212</c:v>
                </c:pt>
                <c:pt idx="60">
                  <c:v>217.28571428571428</c:v>
                </c:pt>
                <c:pt idx="61">
                  <c:v>213.42857142857142</c:v>
                </c:pt>
                <c:pt idx="62">
                  <c:v>215.42857142857142</c:v>
                </c:pt>
                <c:pt idx="63">
                  <c:v>216.28571428571428</c:v>
                </c:pt>
                <c:pt idx="64">
                  <c:v>210.57142857142858</c:v>
                </c:pt>
                <c:pt idx="65">
                  <c:v>208.71428571428572</c:v>
                </c:pt>
                <c:pt idx="66">
                  <c:v>213.71428571428572</c:v>
                </c:pt>
                <c:pt idx="67">
                  <c:v>208.57142857142858</c:v>
                </c:pt>
                <c:pt idx="68">
                  <c:v>207.71428571428572</c:v>
                </c:pt>
                <c:pt idx="69">
                  <c:v>208</c:v>
                </c:pt>
                <c:pt idx="70">
                  <c:v>212.71428571428572</c:v>
                </c:pt>
                <c:pt idx="71">
                  <c:v>214.42857142857142</c:v>
                </c:pt>
                <c:pt idx="72">
                  <c:v>216</c:v>
                </c:pt>
                <c:pt idx="73">
                  <c:v>212.71428571428572</c:v>
                </c:pt>
                <c:pt idx="74">
                  <c:v>221</c:v>
                </c:pt>
                <c:pt idx="75">
                  <c:v>222.71428571428572</c:v>
                </c:pt>
                <c:pt idx="76">
                  <c:v>229.57142857142858</c:v>
                </c:pt>
                <c:pt idx="77">
                  <c:v>233.71428571428572</c:v>
                </c:pt>
                <c:pt idx="78">
                  <c:v>242.71428571428572</c:v>
                </c:pt>
                <c:pt idx="79">
                  <c:v>244.57142857142858</c:v>
                </c:pt>
                <c:pt idx="80">
                  <c:v>250.71428571428572</c:v>
                </c:pt>
                <c:pt idx="81">
                  <c:v>250.14285714285714</c:v>
                </c:pt>
                <c:pt idx="82">
                  <c:v>253.14285714285714</c:v>
                </c:pt>
                <c:pt idx="83">
                  <c:v>247.57142857142858</c:v>
                </c:pt>
                <c:pt idx="84">
                  <c:v>244.28571428571428</c:v>
                </c:pt>
                <c:pt idx="85">
                  <c:v>243.28571428571428</c:v>
                </c:pt>
                <c:pt idx="86">
                  <c:v>250.71428571428572</c:v>
                </c:pt>
                <c:pt idx="87">
                  <c:v>256</c:v>
                </c:pt>
                <c:pt idx="88">
                  <c:v>262.85714285714283</c:v>
                </c:pt>
                <c:pt idx="89">
                  <c:v>271.14285714285717</c:v>
                </c:pt>
                <c:pt idx="90">
                  <c:v>282.42857142857144</c:v>
                </c:pt>
                <c:pt idx="91">
                  <c:v>292.57142857142856</c:v>
                </c:pt>
                <c:pt idx="92">
                  <c:v>300.42857142857144</c:v>
                </c:pt>
                <c:pt idx="93">
                  <c:v>308.71428571428572</c:v>
                </c:pt>
                <c:pt idx="94">
                  <c:v>317.14285714285717</c:v>
                </c:pt>
                <c:pt idx="95">
                  <c:v>319.71428571428572</c:v>
                </c:pt>
                <c:pt idx="96">
                  <c:v>325.14285714285717</c:v>
                </c:pt>
                <c:pt idx="97">
                  <c:v>329.28571428571428</c:v>
                </c:pt>
                <c:pt idx="98">
                  <c:v>330.57142857142856</c:v>
                </c:pt>
                <c:pt idx="99">
                  <c:v>331.28571428571428</c:v>
                </c:pt>
                <c:pt idx="100">
                  <c:v>330.28571428571428</c:v>
                </c:pt>
                <c:pt idx="101">
                  <c:v>322.42857142857144</c:v>
                </c:pt>
                <c:pt idx="102">
                  <c:v>322.14285714285717</c:v>
                </c:pt>
                <c:pt idx="103">
                  <c:v>323</c:v>
                </c:pt>
                <c:pt idx="104">
                  <c:v>317.71428571428572</c:v>
                </c:pt>
                <c:pt idx="105">
                  <c:v>313.42857142857144</c:v>
                </c:pt>
                <c:pt idx="106">
                  <c:v>307.28571428571428</c:v>
                </c:pt>
                <c:pt idx="107">
                  <c:v>302.42857142857144</c:v>
                </c:pt>
                <c:pt idx="108">
                  <c:v>303</c:v>
                </c:pt>
                <c:pt idx="109">
                  <c:v>300.42857142857144</c:v>
                </c:pt>
                <c:pt idx="110">
                  <c:v>291.71428571428572</c:v>
                </c:pt>
                <c:pt idx="111">
                  <c:v>290.28571428571428</c:v>
                </c:pt>
                <c:pt idx="112">
                  <c:v>285.42857142857144</c:v>
                </c:pt>
                <c:pt idx="113">
                  <c:v>287.85714285714283</c:v>
                </c:pt>
                <c:pt idx="114">
                  <c:v>288.57142857142856</c:v>
                </c:pt>
                <c:pt idx="115">
                  <c:v>280.28571428571428</c:v>
                </c:pt>
                <c:pt idx="116">
                  <c:v>276.42857142857144</c:v>
                </c:pt>
                <c:pt idx="117">
                  <c:v>275.85714285714283</c:v>
                </c:pt>
                <c:pt idx="118">
                  <c:v>276.42857142857144</c:v>
                </c:pt>
                <c:pt idx="119">
                  <c:v>276.71428571428572</c:v>
                </c:pt>
                <c:pt idx="120">
                  <c:v>272.42857142857144</c:v>
                </c:pt>
                <c:pt idx="121">
                  <c:v>264.14285714285717</c:v>
                </c:pt>
                <c:pt idx="122">
                  <c:v>261.28571428571428</c:v>
                </c:pt>
                <c:pt idx="123">
                  <c:v>258.57142857142856</c:v>
                </c:pt>
                <c:pt idx="124">
                  <c:v>254.28571428571428</c:v>
                </c:pt>
                <c:pt idx="125">
                  <c:v>248.71428571428572</c:v>
                </c:pt>
                <c:pt idx="126">
                  <c:v>244</c:v>
                </c:pt>
                <c:pt idx="127">
                  <c:v>242.71428571428572</c:v>
                </c:pt>
                <c:pt idx="128">
                  <c:v>241</c:v>
                </c:pt>
                <c:pt idx="129">
                  <c:v>242</c:v>
                </c:pt>
                <c:pt idx="130">
                  <c:v>244.14285714285714</c:v>
                </c:pt>
                <c:pt idx="131">
                  <c:v>244.71428571428572</c:v>
                </c:pt>
                <c:pt idx="132">
                  <c:v>243.28571428571428</c:v>
                </c:pt>
                <c:pt idx="133">
                  <c:v>239.42857142857142</c:v>
                </c:pt>
                <c:pt idx="134">
                  <c:v>231</c:v>
                </c:pt>
                <c:pt idx="135">
                  <c:v>228.28571428571428</c:v>
                </c:pt>
                <c:pt idx="136">
                  <c:v>225.57142857142858</c:v>
                </c:pt>
                <c:pt idx="137">
                  <c:v>220.71428571428572</c:v>
                </c:pt>
                <c:pt idx="138">
                  <c:v>213.14285714285714</c:v>
                </c:pt>
                <c:pt idx="139">
                  <c:v>211.57142857142858</c:v>
                </c:pt>
                <c:pt idx="140">
                  <c:v>209.71428571428572</c:v>
                </c:pt>
                <c:pt idx="141">
                  <c:v>210.57142857142858</c:v>
                </c:pt>
                <c:pt idx="142">
                  <c:v>213.57142857142858</c:v>
                </c:pt>
                <c:pt idx="143">
                  <c:v>210.57142857142858</c:v>
                </c:pt>
                <c:pt idx="144">
                  <c:v>206.28571428571428</c:v>
                </c:pt>
                <c:pt idx="145">
                  <c:v>205.85714285714286</c:v>
                </c:pt>
                <c:pt idx="146">
                  <c:v>203.14285714285714</c:v>
                </c:pt>
                <c:pt idx="147">
                  <c:v>202.71428571428572</c:v>
                </c:pt>
                <c:pt idx="148">
                  <c:v>202.85714285714286</c:v>
                </c:pt>
                <c:pt idx="149">
                  <c:v>195.85714285714286</c:v>
                </c:pt>
                <c:pt idx="150">
                  <c:v>199</c:v>
                </c:pt>
                <c:pt idx="151">
                  <c:v>196.28571428571428</c:v>
                </c:pt>
                <c:pt idx="152">
                  <c:v>200.85714285714286</c:v>
                </c:pt>
                <c:pt idx="153">
                  <c:v>201.42857142857142</c:v>
                </c:pt>
                <c:pt idx="154">
                  <c:v>201.28571428571428</c:v>
                </c:pt>
                <c:pt idx="155">
                  <c:v>201.28571428571428</c:v>
                </c:pt>
                <c:pt idx="156">
                  <c:v>203.71428571428572</c:v>
                </c:pt>
                <c:pt idx="157">
                  <c:v>204.14285714285714</c:v>
                </c:pt>
                <c:pt idx="158">
                  <c:v>209.71428571428572</c:v>
                </c:pt>
                <c:pt idx="159">
                  <c:v>209.57142857142858</c:v>
                </c:pt>
                <c:pt idx="160">
                  <c:v>208.42857142857142</c:v>
                </c:pt>
                <c:pt idx="161">
                  <c:v>213.42857142857142</c:v>
                </c:pt>
                <c:pt idx="162">
                  <c:v>213.42857142857142</c:v>
                </c:pt>
                <c:pt idx="163">
                  <c:v>212.85714285714286</c:v>
                </c:pt>
                <c:pt idx="164">
                  <c:v>211.28571428571428</c:v>
                </c:pt>
                <c:pt idx="165">
                  <c:v>208</c:v>
                </c:pt>
                <c:pt idx="166">
                  <c:v>208.57142857142858</c:v>
                </c:pt>
                <c:pt idx="167">
                  <c:v>206</c:v>
                </c:pt>
                <c:pt idx="168">
                  <c:v>205.57142857142858</c:v>
                </c:pt>
                <c:pt idx="169">
                  <c:v>200.42857142857142</c:v>
                </c:pt>
                <c:pt idx="170">
                  <c:v>202.85714285714286</c:v>
                </c:pt>
                <c:pt idx="171">
                  <c:v>204.42857142857142</c:v>
                </c:pt>
                <c:pt idx="172">
                  <c:v>203.28571428571428</c:v>
                </c:pt>
                <c:pt idx="173">
                  <c:v>201.71428571428572</c:v>
                </c:pt>
                <c:pt idx="174">
                  <c:v>197.28571428571428</c:v>
                </c:pt>
                <c:pt idx="175">
                  <c:v>193.28571428571428</c:v>
                </c:pt>
                <c:pt idx="176">
                  <c:v>195.57142857142858</c:v>
                </c:pt>
                <c:pt idx="177">
                  <c:v>196.71428571428572</c:v>
                </c:pt>
                <c:pt idx="178">
                  <c:v>193.57142857142858</c:v>
                </c:pt>
                <c:pt idx="179">
                  <c:v>193.85714285714286</c:v>
                </c:pt>
                <c:pt idx="180">
                  <c:v>187.57142857142858</c:v>
                </c:pt>
                <c:pt idx="181">
                  <c:v>192.42857142857142</c:v>
                </c:pt>
                <c:pt idx="182">
                  <c:v>196.71428571428572</c:v>
                </c:pt>
                <c:pt idx="183">
                  <c:v>201.71428571428572</c:v>
                </c:pt>
                <c:pt idx="184">
                  <c:v>198.14285714285714</c:v>
                </c:pt>
                <c:pt idx="185">
                  <c:v>200.14285714285714</c:v>
                </c:pt>
                <c:pt idx="186">
                  <c:v>204.57142857142858</c:v>
                </c:pt>
                <c:pt idx="187">
                  <c:v>214.71428571428572</c:v>
                </c:pt>
                <c:pt idx="188">
                  <c:v>214.71428571428572</c:v>
                </c:pt>
                <c:pt idx="189">
                  <c:v>209.71428571428572</c:v>
                </c:pt>
                <c:pt idx="190">
                  <c:v>204.57142857142858</c:v>
                </c:pt>
                <c:pt idx="191">
                  <c:v>203.28571428571428</c:v>
                </c:pt>
                <c:pt idx="192">
                  <c:v>201.71428571428572</c:v>
                </c:pt>
                <c:pt idx="193">
                  <c:v>197.14285714285714</c:v>
                </c:pt>
                <c:pt idx="194">
                  <c:v>190.85714285714286</c:v>
                </c:pt>
                <c:pt idx="195">
                  <c:v>189.57142857142858</c:v>
                </c:pt>
                <c:pt idx="196">
                  <c:v>189.28571428571428</c:v>
                </c:pt>
                <c:pt idx="197">
                  <c:v>187.85714285714286</c:v>
                </c:pt>
                <c:pt idx="198">
                  <c:v>191.42857142857142</c:v>
                </c:pt>
                <c:pt idx="199">
                  <c:v>189</c:v>
                </c:pt>
                <c:pt idx="200">
                  <c:v>191.71428571428572</c:v>
                </c:pt>
                <c:pt idx="201">
                  <c:v>188.85714285714286</c:v>
                </c:pt>
                <c:pt idx="202">
                  <c:v>187.28571428571428</c:v>
                </c:pt>
                <c:pt idx="203">
                  <c:v>189.71428571428572</c:v>
                </c:pt>
                <c:pt idx="204">
                  <c:v>192.42857142857142</c:v>
                </c:pt>
                <c:pt idx="205">
                  <c:v>187.85714285714286</c:v>
                </c:pt>
                <c:pt idx="206">
                  <c:v>191.14285714285714</c:v>
                </c:pt>
                <c:pt idx="207">
                  <c:v>187.71428571428572</c:v>
                </c:pt>
                <c:pt idx="208">
                  <c:v>191.85714285714286</c:v>
                </c:pt>
                <c:pt idx="209">
                  <c:v>193.71428571428572</c:v>
                </c:pt>
                <c:pt idx="210">
                  <c:v>195.42857142857142</c:v>
                </c:pt>
                <c:pt idx="211">
                  <c:v>194.57142857142858</c:v>
                </c:pt>
                <c:pt idx="212">
                  <c:v>200.14285714285714</c:v>
                </c:pt>
                <c:pt idx="213">
                  <c:v>197.14285714285714</c:v>
                </c:pt>
                <c:pt idx="214">
                  <c:v>200.14285714285714</c:v>
                </c:pt>
                <c:pt idx="215">
                  <c:v>198.71428571428572</c:v>
                </c:pt>
                <c:pt idx="216">
                  <c:v>202</c:v>
                </c:pt>
                <c:pt idx="217">
                  <c:v>206</c:v>
                </c:pt>
                <c:pt idx="218">
                  <c:v>206.42857142857142</c:v>
                </c:pt>
                <c:pt idx="219">
                  <c:v>203</c:v>
                </c:pt>
                <c:pt idx="220">
                  <c:v>209.28571428571428</c:v>
                </c:pt>
                <c:pt idx="221">
                  <c:v>210.14285714285714</c:v>
                </c:pt>
                <c:pt idx="222">
                  <c:v>213.71428571428572</c:v>
                </c:pt>
                <c:pt idx="223">
                  <c:v>214.71428571428572</c:v>
                </c:pt>
                <c:pt idx="224">
                  <c:v>212.57142857142858</c:v>
                </c:pt>
                <c:pt idx="225">
                  <c:v>210.71428571428572</c:v>
                </c:pt>
                <c:pt idx="226">
                  <c:v>212.42857142857142</c:v>
                </c:pt>
                <c:pt idx="227">
                  <c:v>207.71428571428572</c:v>
                </c:pt>
                <c:pt idx="228">
                  <c:v>206.85714285714286</c:v>
                </c:pt>
                <c:pt idx="229">
                  <c:v>201.57142857142858</c:v>
                </c:pt>
                <c:pt idx="230">
                  <c:v>197.85714285714286</c:v>
                </c:pt>
                <c:pt idx="231">
                  <c:v>193.14285714285714</c:v>
                </c:pt>
                <c:pt idx="232">
                  <c:v>192.14285714285714</c:v>
                </c:pt>
                <c:pt idx="233">
                  <c:v>191.28571428571428</c:v>
                </c:pt>
                <c:pt idx="234">
                  <c:v>192.71428571428572</c:v>
                </c:pt>
                <c:pt idx="235">
                  <c:v>192.85714285714286</c:v>
                </c:pt>
                <c:pt idx="236">
                  <c:v>198.57142857142858</c:v>
                </c:pt>
                <c:pt idx="237">
                  <c:v>198.28571428571428</c:v>
                </c:pt>
                <c:pt idx="238">
                  <c:v>201.14285714285714</c:v>
                </c:pt>
                <c:pt idx="239">
                  <c:v>203.71428571428572</c:v>
                </c:pt>
                <c:pt idx="240">
                  <c:v>205.57142857142858</c:v>
                </c:pt>
                <c:pt idx="241">
                  <c:v>207.28571428571428</c:v>
                </c:pt>
                <c:pt idx="242">
                  <c:v>209.28571428571428</c:v>
                </c:pt>
                <c:pt idx="243">
                  <c:v>206.42857142857142</c:v>
                </c:pt>
                <c:pt idx="244">
                  <c:v>207</c:v>
                </c:pt>
                <c:pt idx="245">
                  <c:v>203</c:v>
                </c:pt>
                <c:pt idx="246">
                  <c:v>204.85714285714286</c:v>
                </c:pt>
                <c:pt idx="247">
                  <c:v>207</c:v>
                </c:pt>
                <c:pt idx="248">
                  <c:v>206.14285714285714</c:v>
                </c:pt>
                <c:pt idx="249">
                  <c:v>205.71428571428572</c:v>
                </c:pt>
                <c:pt idx="250">
                  <c:v>207.57142857142858</c:v>
                </c:pt>
                <c:pt idx="251">
                  <c:v>206</c:v>
                </c:pt>
                <c:pt idx="252">
                  <c:v>208</c:v>
                </c:pt>
                <c:pt idx="253">
                  <c:v>206.85714285714286</c:v>
                </c:pt>
                <c:pt idx="254">
                  <c:v>200.71428571428572</c:v>
                </c:pt>
                <c:pt idx="255">
                  <c:v>197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A8C6-457E-8857-16452398FD71}"/>
            </c:ext>
          </c:extLst>
        </c:ser>
        <c:ser>
          <c:idx val="10"/>
          <c:order val="10"/>
          <c:tx>
            <c:strRef>
              <c:f>Istanbul!$L$1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Istanbul!$A$2:$A$257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Istanbul!$L$2:$L$257</c:f>
              <c:numCache>
                <c:formatCode>General</c:formatCode>
                <c:ptCount val="256"/>
                <c:pt idx="6">
                  <c:v>252.38095238095238</c:v>
                </c:pt>
                <c:pt idx="7">
                  <c:v>252.76190476190479</c:v>
                </c:pt>
                <c:pt idx="8">
                  <c:v>254.23809523809524</c:v>
                </c:pt>
                <c:pt idx="9">
                  <c:v>258</c:v>
                </c:pt>
                <c:pt idx="10">
                  <c:v>259.8095238095238</c:v>
                </c:pt>
                <c:pt idx="11">
                  <c:v>260.19047619047615</c:v>
                </c:pt>
                <c:pt idx="12">
                  <c:v>257.66666666666663</c:v>
                </c:pt>
                <c:pt idx="13">
                  <c:v>257.23809523809524</c:v>
                </c:pt>
                <c:pt idx="14">
                  <c:v>256.09523809523807</c:v>
                </c:pt>
                <c:pt idx="15">
                  <c:v>255.42857142857142</c:v>
                </c:pt>
                <c:pt idx="16">
                  <c:v>255.95238095238093</c:v>
                </c:pt>
                <c:pt idx="17">
                  <c:v>255.66666666666666</c:v>
                </c:pt>
                <c:pt idx="18">
                  <c:v>256.90476190476187</c:v>
                </c:pt>
                <c:pt idx="19">
                  <c:v>258.1904761904762</c:v>
                </c:pt>
                <c:pt idx="20">
                  <c:v>258.52380952380952</c:v>
                </c:pt>
                <c:pt idx="21">
                  <c:v>259.28571428571428</c:v>
                </c:pt>
                <c:pt idx="22">
                  <c:v>257.95238095238091</c:v>
                </c:pt>
                <c:pt idx="23">
                  <c:v>256.47619047619048</c:v>
                </c:pt>
                <c:pt idx="24">
                  <c:v>256.38095238095241</c:v>
                </c:pt>
                <c:pt idx="25">
                  <c:v>256.04761904761909</c:v>
                </c:pt>
                <c:pt idx="26">
                  <c:v>257.14285714285717</c:v>
                </c:pt>
                <c:pt idx="27">
                  <c:v>256.52380952380952</c:v>
                </c:pt>
                <c:pt idx="28">
                  <c:v>256</c:v>
                </c:pt>
                <c:pt idx="29">
                  <c:v>252.42857142857142</c:v>
                </c:pt>
                <c:pt idx="30">
                  <c:v>250.47619047619045</c:v>
                </c:pt>
                <c:pt idx="31">
                  <c:v>247.09523809523807</c:v>
                </c:pt>
                <c:pt idx="32">
                  <c:v>243.95238095238096</c:v>
                </c:pt>
                <c:pt idx="33">
                  <c:v>240.85714285714286</c:v>
                </c:pt>
                <c:pt idx="34">
                  <c:v>241.52380952380955</c:v>
                </c:pt>
                <c:pt idx="35">
                  <c:v>239.14285714285717</c:v>
                </c:pt>
                <c:pt idx="36">
                  <c:v>238.1904761904762</c:v>
                </c:pt>
                <c:pt idx="37">
                  <c:v>239.09523809523807</c:v>
                </c:pt>
                <c:pt idx="38">
                  <c:v>238.47619047619045</c:v>
                </c:pt>
                <c:pt idx="39">
                  <c:v>237.76190476190476</c:v>
                </c:pt>
                <c:pt idx="40">
                  <c:v>236.04761904761904</c:v>
                </c:pt>
                <c:pt idx="41">
                  <c:v>229.8095238095238</c:v>
                </c:pt>
                <c:pt idx="42">
                  <c:v>226.04761904761904</c:v>
                </c:pt>
                <c:pt idx="43">
                  <c:v>226.95238095238096</c:v>
                </c:pt>
                <c:pt idx="44">
                  <c:v>221.76190476190479</c:v>
                </c:pt>
                <c:pt idx="45">
                  <c:v>219.76190476190479</c:v>
                </c:pt>
                <c:pt idx="46">
                  <c:v>218.23809523809527</c:v>
                </c:pt>
                <c:pt idx="47">
                  <c:v>216.47619047619051</c:v>
                </c:pt>
                <c:pt idx="48">
                  <c:v>216.38095238095235</c:v>
                </c:pt>
                <c:pt idx="49">
                  <c:v>219.61904761904762</c:v>
                </c:pt>
                <c:pt idx="50">
                  <c:v>219.23809523809521</c:v>
                </c:pt>
                <c:pt idx="51">
                  <c:v>219.66666666666666</c:v>
                </c:pt>
                <c:pt idx="52">
                  <c:v>222.04761904761904</c:v>
                </c:pt>
                <c:pt idx="53">
                  <c:v>219.23809523809524</c:v>
                </c:pt>
                <c:pt idx="54">
                  <c:v>221</c:v>
                </c:pt>
                <c:pt idx="55">
                  <c:v>221.76190476190479</c:v>
                </c:pt>
                <c:pt idx="56">
                  <c:v>220.80952380952382</c:v>
                </c:pt>
                <c:pt idx="57">
                  <c:v>219.80952380952382</c:v>
                </c:pt>
                <c:pt idx="58">
                  <c:v>220.47619047619051</c:v>
                </c:pt>
                <c:pt idx="59">
                  <c:v>218.00000000000003</c:v>
                </c:pt>
                <c:pt idx="60">
                  <c:v>222.95238095238096</c:v>
                </c:pt>
                <c:pt idx="61">
                  <c:v>221</c:v>
                </c:pt>
                <c:pt idx="62">
                  <c:v>221.90476190476193</c:v>
                </c:pt>
                <c:pt idx="63">
                  <c:v>218.95238095238096</c:v>
                </c:pt>
                <c:pt idx="64">
                  <c:v>219.76190476190479</c:v>
                </c:pt>
                <c:pt idx="65">
                  <c:v>217.80952380952382</c:v>
                </c:pt>
                <c:pt idx="66">
                  <c:v>217.76190476190476</c:v>
                </c:pt>
                <c:pt idx="67">
                  <c:v>214.71428571428572</c:v>
                </c:pt>
                <c:pt idx="68">
                  <c:v>214.95238095238093</c:v>
                </c:pt>
                <c:pt idx="69">
                  <c:v>213.09523809523807</c:v>
                </c:pt>
                <c:pt idx="70">
                  <c:v>214.52380952380955</c:v>
                </c:pt>
                <c:pt idx="71">
                  <c:v>211.14285714285717</c:v>
                </c:pt>
                <c:pt idx="72">
                  <c:v>211.42857142857142</c:v>
                </c:pt>
                <c:pt idx="73">
                  <c:v>208.85714285714289</c:v>
                </c:pt>
                <c:pt idx="74">
                  <c:v>207.1904761904762</c:v>
                </c:pt>
                <c:pt idx="75">
                  <c:v>208.28571428571428</c:v>
                </c:pt>
                <c:pt idx="76">
                  <c:v>208.28571428571428</c:v>
                </c:pt>
                <c:pt idx="77">
                  <c:v>209</c:v>
                </c:pt>
                <c:pt idx="78">
                  <c:v>211.33333333333331</c:v>
                </c:pt>
                <c:pt idx="79">
                  <c:v>211.9047619047619</c:v>
                </c:pt>
                <c:pt idx="80">
                  <c:v>214.28571428571425</c:v>
                </c:pt>
                <c:pt idx="81">
                  <c:v>212.8095238095238</c:v>
                </c:pt>
                <c:pt idx="82">
                  <c:v>212.04761904761904</c:v>
                </c:pt>
                <c:pt idx="83">
                  <c:v>211.28571428571431</c:v>
                </c:pt>
                <c:pt idx="84">
                  <c:v>210.90476190476193</c:v>
                </c:pt>
                <c:pt idx="85">
                  <c:v>210.14285714285714</c:v>
                </c:pt>
                <c:pt idx="86">
                  <c:v>208.76190476190476</c:v>
                </c:pt>
                <c:pt idx="87">
                  <c:v>209.33333333333329</c:v>
                </c:pt>
                <c:pt idx="88">
                  <c:v>210.28571428571425</c:v>
                </c:pt>
                <c:pt idx="89">
                  <c:v>206.23809523809521</c:v>
                </c:pt>
                <c:pt idx="90">
                  <c:v>205.47619047619045</c:v>
                </c:pt>
                <c:pt idx="91">
                  <c:v>207.28571428571428</c:v>
                </c:pt>
                <c:pt idx="92">
                  <c:v>206.66666666666671</c:v>
                </c:pt>
                <c:pt idx="93">
                  <c:v>206.80952380952382</c:v>
                </c:pt>
                <c:pt idx="94">
                  <c:v>203.33333333333331</c:v>
                </c:pt>
                <c:pt idx="95">
                  <c:v>203.52380952380949</c:v>
                </c:pt>
                <c:pt idx="96">
                  <c:v>204.85714285714286</c:v>
                </c:pt>
                <c:pt idx="97">
                  <c:v>206.1904761904762</c:v>
                </c:pt>
                <c:pt idx="98">
                  <c:v>204.71428571428572</c:v>
                </c:pt>
                <c:pt idx="99">
                  <c:v>206.28571428571428</c:v>
                </c:pt>
                <c:pt idx="100">
                  <c:v>204.76190476190479</c:v>
                </c:pt>
                <c:pt idx="101">
                  <c:v>207.00000000000003</c:v>
                </c:pt>
                <c:pt idx="102">
                  <c:v>207.0952380952381</c:v>
                </c:pt>
                <c:pt idx="103">
                  <c:v>208.85714285714286</c:v>
                </c:pt>
                <c:pt idx="104">
                  <c:v>206.9047619047619</c:v>
                </c:pt>
                <c:pt idx="105">
                  <c:v>204.33333333333331</c:v>
                </c:pt>
                <c:pt idx="106">
                  <c:v>205.33333333333331</c:v>
                </c:pt>
                <c:pt idx="107">
                  <c:v>204.52380952380955</c:v>
                </c:pt>
                <c:pt idx="108">
                  <c:v>202.47619047619045</c:v>
                </c:pt>
                <c:pt idx="109">
                  <c:v>201.57142857142858</c:v>
                </c:pt>
                <c:pt idx="110">
                  <c:v>200.23809523809524</c:v>
                </c:pt>
                <c:pt idx="111">
                  <c:v>201.57142857142858</c:v>
                </c:pt>
                <c:pt idx="112">
                  <c:v>201.66666666666666</c:v>
                </c:pt>
                <c:pt idx="113">
                  <c:v>198.33333333333331</c:v>
                </c:pt>
                <c:pt idx="114">
                  <c:v>202.38095238095235</c:v>
                </c:pt>
                <c:pt idx="115">
                  <c:v>202.38095238095235</c:v>
                </c:pt>
                <c:pt idx="116">
                  <c:v>205.14285714285714</c:v>
                </c:pt>
                <c:pt idx="117">
                  <c:v>204.66666666666669</c:v>
                </c:pt>
                <c:pt idx="118">
                  <c:v>204.57142857142858</c:v>
                </c:pt>
                <c:pt idx="119">
                  <c:v>206.28571428571428</c:v>
                </c:pt>
                <c:pt idx="120">
                  <c:v>206.0952380952381</c:v>
                </c:pt>
                <c:pt idx="121">
                  <c:v>203.1904761904762</c:v>
                </c:pt>
                <c:pt idx="122">
                  <c:v>203.33333333333331</c:v>
                </c:pt>
                <c:pt idx="123">
                  <c:v>201.28571428571428</c:v>
                </c:pt>
                <c:pt idx="124">
                  <c:v>199.71428571428572</c:v>
                </c:pt>
                <c:pt idx="125">
                  <c:v>201.19047619047618</c:v>
                </c:pt>
                <c:pt idx="126">
                  <c:v>201.28571428571431</c:v>
                </c:pt>
                <c:pt idx="127">
                  <c:v>198.76190476190476</c:v>
                </c:pt>
                <c:pt idx="128">
                  <c:v>200.23809523809521</c:v>
                </c:pt>
                <c:pt idx="129">
                  <c:v>199.9047619047619</c:v>
                </c:pt>
                <c:pt idx="130">
                  <c:v>197</c:v>
                </c:pt>
                <c:pt idx="131">
                  <c:v>200.66666666666669</c:v>
                </c:pt>
                <c:pt idx="132">
                  <c:v>198.28571428571428</c:v>
                </c:pt>
                <c:pt idx="133">
                  <c:v>196.85714285714289</c:v>
                </c:pt>
                <c:pt idx="134">
                  <c:v>199.0952380952381</c:v>
                </c:pt>
                <c:pt idx="135">
                  <c:v>198.76190476190479</c:v>
                </c:pt>
                <c:pt idx="136">
                  <c:v>198.52380952380955</c:v>
                </c:pt>
                <c:pt idx="137">
                  <c:v>199.33333333333331</c:v>
                </c:pt>
                <c:pt idx="138">
                  <c:v>196.00000000000003</c:v>
                </c:pt>
                <c:pt idx="139">
                  <c:v>195.85714285714286</c:v>
                </c:pt>
                <c:pt idx="140">
                  <c:v>197.23809523809521</c:v>
                </c:pt>
                <c:pt idx="141">
                  <c:v>198.0952380952381</c:v>
                </c:pt>
                <c:pt idx="142">
                  <c:v>197.95238095238096</c:v>
                </c:pt>
                <c:pt idx="143">
                  <c:v>198.1904761904762</c:v>
                </c:pt>
                <c:pt idx="144">
                  <c:v>199.04761904761907</c:v>
                </c:pt>
                <c:pt idx="145">
                  <c:v>200.57142857142858</c:v>
                </c:pt>
                <c:pt idx="146">
                  <c:v>199.76190476190479</c:v>
                </c:pt>
                <c:pt idx="147">
                  <c:v>197.14285714285714</c:v>
                </c:pt>
                <c:pt idx="148">
                  <c:v>197.76190476190476</c:v>
                </c:pt>
                <c:pt idx="149">
                  <c:v>195.8095238095238</c:v>
                </c:pt>
                <c:pt idx="150">
                  <c:v>194.1904761904762</c:v>
                </c:pt>
                <c:pt idx="151">
                  <c:v>194.42857142857147</c:v>
                </c:pt>
                <c:pt idx="152">
                  <c:v>194.33333333333334</c:v>
                </c:pt>
                <c:pt idx="153">
                  <c:v>191.71428571428572</c:v>
                </c:pt>
                <c:pt idx="154">
                  <c:v>191.85714285714286</c:v>
                </c:pt>
                <c:pt idx="155">
                  <c:v>190.95238095238093</c:v>
                </c:pt>
                <c:pt idx="156">
                  <c:v>190.85714285714289</c:v>
                </c:pt>
                <c:pt idx="157">
                  <c:v>190.57142857142858</c:v>
                </c:pt>
                <c:pt idx="158">
                  <c:v>191.38095238095235</c:v>
                </c:pt>
                <c:pt idx="159">
                  <c:v>190.19047619047618</c:v>
                </c:pt>
                <c:pt idx="160">
                  <c:v>194.71428571428572</c:v>
                </c:pt>
                <c:pt idx="161">
                  <c:v>193.71428571428572</c:v>
                </c:pt>
                <c:pt idx="162">
                  <c:v>190.28571428571428</c:v>
                </c:pt>
                <c:pt idx="163">
                  <c:v>189.14285714285717</c:v>
                </c:pt>
                <c:pt idx="164">
                  <c:v>193.04761904761907</c:v>
                </c:pt>
                <c:pt idx="165">
                  <c:v>188.9047619047619</c:v>
                </c:pt>
                <c:pt idx="166">
                  <c:v>190.19047619047618</c:v>
                </c:pt>
                <c:pt idx="167">
                  <c:v>189.33333333333331</c:v>
                </c:pt>
                <c:pt idx="168">
                  <c:v>191.47619047619051</c:v>
                </c:pt>
                <c:pt idx="169">
                  <c:v>192.85714285714289</c:v>
                </c:pt>
                <c:pt idx="170">
                  <c:v>194.71428571428575</c:v>
                </c:pt>
                <c:pt idx="171">
                  <c:v>190.23809523809524</c:v>
                </c:pt>
                <c:pt idx="172">
                  <c:v>192.04761904761904</c:v>
                </c:pt>
                <c:pt idx="173">
                  <c:v>192.80952380952382</c:v>
                </c:pt>
                <c:pt idx="174">
                  <c:v>192.76190476190476</c:v>
                </c:pt>
                <c:pt idx="175">
                  <c:v>192.09523809523807</c:v>
                </c:pt>
                <c:pt idx="176">
                  <c:v>192.61904761904756</c:v>
                </c:pt>
                <c:pt idx="177">
                  <c:v>191.42857142857139</c:v>
                </c:pt>
                <c:pt idx="178">
                  <c:v>193.33333333333331</c:v>
                </c:pt>
                <c:pt idx="179">
                  <c:v>195.71428571428575</c:v>
                </c:pt>
                <c:pt idx="180">
                  <c:v>194.00000000000003</c:v>
                </c:pt>
                <c:pt idx="181">
                  <c:v>194.38095238095235</c:v>
                </c:pt>
                <c:pt idx="182">
                  <c:v>196.23809523809521</c:v>
                </c:pt>
                <c:pt idx="183">
                  <c:v>200.8095238095238</c:v>
                </c:pt>
                <c:pt idx="184">
                  <c:v>204.23809523809521</c:v>
                </c:pt>
                <c:pt idx="185">
                  <c:v>203.14285714285714</c:v>
                </c:pt>
                <c:pt idx="186">
                  <c:v>202.04761904761904</c:v>
                </c:pt>
                <c:pt idx="187">
                  <c:v>202</c:v>
                </c:pt>
                <c:pt idx="188">
                  <c:v>201.14285714285714</c:v>
                </c:pt>
                <c:pt idx="189">
                  <c:v>198</c:v>
                </c:pt>
                <c:pt idx="190">
                  <c:v>195.28571428571428</c:v>
                </c:pt>
                <c:pt idx="191">
                  <c:v>191.33333333333334</c:v>
                </c:pt>
                <c:pt idx="192">
                  <c:v>191.47619047619051</c:v>
                </c:pt>
                <c:pt idx="193">
                  <c:v>191.28571428571428</c:v>
                </c:pt>
                <c:pt idx="194">
                  <c:v>191.90476190476193</c:v>
                </c:pt>
                <c:pt idx="195">
                  <c:v>191.19047619047618</c:v>
                </c:pt>
                <c:pt idx="196">
                  <c:v>191.66666666666669</c:v>
                </c:pt>
                <c:pt idx="197">
                  <c:v>188.28571428571428</c:v>
                </c:pt>
                <c:pt idx="198">
                  <c:v>189.61904761904762</c:v>
                </c:pt>
                <c:pt idx="199">
                  <c:v>189.42857142857142</c:v>
                </c:pt>
                <c:pt idx="200">
                  <c:v>190</c:v>
                </c:pt>
                <c:pt idx="201">
                  <c:v>187.33333333333331</c:v>
                </c:pt>
                <c:pt idx="202">
                  <c:v>187.14285714285714</c:v>
                </c:pt>
                <c:pt idx="203">
                  <c:v>188.23809523809521</c:v>
                </c:pt>
                <c:pt idx="204">
                  <c:v>188.33333333333331</c:v>
                </c:pt>
                <c:pt idx="205">
                  <c:v>186.9047619047619</c:v>
                </c:pt>
                <c:pt idx="206">
                  <c:v>188.61904761904765</c:v>
                </c:pt>
                <c:pt idx="207">
                  <c:v>185.71428571428572</c:v>
                </c:pt>
                <c:pt idx="208">
                  <c:v>186.61904761904762</c:v>
                </c:pt>
                <c:pt idx="209">
                  <c:v>188.23809523809524</c:v>
                </c:pt>
                <c:pt idx="210">
                  <c:v>187.38095238095238</c:v>
                </c:pt>
                <c:pt idx="211">
                  <c:v>188.52380952380955</c:v>
                </c:pt>
                <c:pt idx="212">
                  <c:v>188.71428571428572</c:v>
                </c:pt>
                <c:pt idx="213">
                  <c:v>189.47619047619045</c:v>
                </c:pt>
                <c:pt idx="214">
                  <c:v>190.52380952380955</c:v>
                </c:pt>
                <c:pt idx="215">
                  <c:v>191.57142857142861</c:v>
                </c:pt>
                <c:pt idx="216">
                  <c:v>190.38095238095238</c:v>
                </c:pt>
                <c:pt idx="217">
                  <c:v>186.95238095238093</c:v>
                </c:pt>
                <c:pt idx="218">
                  <c:v>187.9047619047619</c:v>
                </c:pt>
                <c:pt idx="219">
                  <c:v>188.28571428571428</c:v>
                </c:pt>
                <c:pt idx="220">
                  <c:v>187.19047619047618</c:v>
                </c:pt>
                <c:pt idx="221">
                  <c:v>188.38095238095238</c:v>
                </c:pt>
                <c:pt idx="222">
                  <c:v>187.28571428571428</c:v>
                </c:pt>
                <c:pt idx="223">
                  <c:v>187.42857142857142</c:v>
                </c:pt>
                <c:pt idx="224">
                  <c:v>191.47619047619045</c:v>
                </c:pt>
                <c:pt idx="225">
                  <c:v>189.23809523809521</c:v>
                </c:pt>
                <c:pt idx="226">
                  <c:v>188.99999999999997</c:v>
                </c:pt>
                <c:pt idx="227">
                  <c:v>188.61904761904762</c:v>
                </c:pt>
                <c:pt idx="228">
                  <c:v>187.28571428571431</c:v>
                </c:pt>
                <c:pt idx="229">
                  <c:v>188.66666666666669</c:v>
                </c:pt>
                <c:pt idx="230">
                  <c:v>188.38095238095238</c:v>
                </c:pt>
                <c:pt idx="231">
                  <c:v>184.71428571428572</c:v>
                </c:pt>
                <c:pt idx="232">
                  <c:v>186.71428571428569</c:v>
                </c:pt>
                <c:pt idx="233">
                  <c:v>187.9047619047619</c:v>
                </c:pt>
                <c:pt idx="234">
                  <c:v>184.85714285714286</c:v>
                </c:pt>
                <c:pt idx="235">
                  <c:v>184.47619047619045</c:v>
                </c:pt>
                <c:pt idx="236">
                  <c:v>185.61904761904762</c:v>
                </c:pt>
                <c:pt idx="237">
                  <c:v>184.14285714285714</c:v>
                </c:pt>
                <c:pt idx="238">
                  <c:v>185.85714285714286</c:v>
                </c:pt>
                <c:pt idx="239">
                  <c:v>186.09523809523807</c:v>
                </c:pt>
                <c:pt idx="240">
                  <c:v>186.42857142857142</c:v>
                </c:pt>
                <c:pt idx="241">
                  <c:v>188.09523809523807</c:v>
                </c:pt>
                <c:pt idx="242">
                  <c:v>187.09523809523807</c:v>
                </c:pt>
                <c:pt idx="243">
                  <c:v>183.04761904761904</c:v>
                </c:pt>
                <c:pt idx="244">
                  <c:v>183.14285714285714</c:v>
                </c:pt>
                <c:pt idx="245">
                  <c:v>183.95238095238096</c:v>
                </c:pt>
                <c:pt idx="246">
                  <c:v>183.33333333333334</c:v>
                </c:pt>
                <c:pt idx="247">
                  <c:v>182.00000000000003</c:v>
                </c:pt>
                <c:pt idx="248">
                  <c:v>182.23809523809524</c:v>
                </c:pt>
                <c:pt idx="249">
                  <c:v>183.38095238095235</c:v>
                </c:pt>
                <c:pt idx="250">
                  <c:v>186.09523809523807</c:v>
                </c:pt>
                <c:pt idx="251">
                  <c:v>187.66666666666666</c:v>
                </c:pt>
                <c:pt idx="252">
                  <c:v>188.33333333333331</c:v>
                </c:pt>
                <c:pt idx="253">
                  <c:v>187.61904761904765</c:v>
                </c:pt>
                <c:pt idx="254">
                  <c:v>189.1904761904762</c:v>
                </c:pt>
                <c:pt idx="255">
                  <c:v>190.61904761904765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88-43DD-9DAC-437C8B20E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173999"/>
        <c:axId val="1994595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Istanbul!$B$1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Istanbul!$A$2:$A$257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Istanbul!$B$2:$B$257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228</c:v>
                      </c:pt>
                      <c:pt idx="1">
                        <c:v>210</c:v>
                      </c:pt>
                      <c:pt idx="2">
                        <c:v>262</c:v>
                      </c:pt>
                      <c:pt idx="3">
                        <c:v>257</c:v>
                      </c:pt>
                      <c:pt idx="4">
                        <c:v>245</c:v>
                      </c:pt>
                      <c:pt idx="5">
                        <c:v>264</c:v>
                      </c:pt>
                      <c:pt idx="6">
                        <c:v>234</c:v>
                      </c:pt>
                      <c:pt idx="7">
                        <c:v>260</c:v>
                      </c:pt>
                      <c:pt idx="8">
                        <c:v>245</c:v>
                      </c:pt>
                      <c:pt idx="9">
                        <c:v>253</c:v>
                      </c:pt>
                      <c:pt idx="10">
                        <c:v>284</c:v>
                      </c:pt>
                      <c:pt idx="11">
                        <c:v>227</c:v>
                      </c:pt>
                      <c:pt idx="12">
                        <c:v>238</c:v>
                      </c:pt>
                      <c:pt idx="13">
                        <c:v>272</c:v>
                      </c:pt>
                      <c:pt idx="14">
                        <c:v>258</c:v>
                      </c:pt>
                      <c:pt idx="15">
                        <c:v>259</c:v>
                      </c:pt>
                      <c:pt idx="16">
                        <c:v>276</c:v>
                      </c:pt>
                      <c:pt idx="17">
                        <c:v>266</c:v>
                      </c:pt>
                      <c:pt idx="18">
                        <c:v>246</c:v>
                      </c:pt>
                      <c:pt idx="19">
                        <c:v>253</c:v>
                      </c:pt>
                      <c:pt idx="20">
                        <c:v>270</c:v>
                      </c:pt>
                      <c:pt idx="21">
                        <c:v>245</c:v>
                      </c:pt>
                      <c:pt idx="22">
                        <c:v>271</c:v>
                      </c:pt>
                      <c:pt idx="23">
                        <c:v>244</c:v>
                      </c:pt>
                      <c:pt idx="24">
                        <c:v>264</c:v>
                      </c:pt>
                      <c:pt idx="25">
                        <c:v>258</c:v>
                      </c:pt>
                      <c:pt idx="26">
                        <c:v>273</c:v>
                      </c:pt>
                      <c:pt idx="27">
                        <c:v>269</c:v>
                      </c:pt>
                      <c:pt idx="28">
                        <c:v>249</c:v>
                      </c:pt>
                      <c:pt idx="29">
                        <c:v>226</c:v>
                      </c:pt>
                      <c:pt idx="30">
                        <c:v>259</c:v>
                      </c:pt>
                      <c:pt idx="31">
                        <c:v>222</c:v>
                      </c:pt>
                      <c:pt idx="32">
                        <c:v>243</c:v>
                      </c:pt>
                      <c:pt idx="33">
                        <c:v>243</c:v>
                      </c:pt>
                      <c:pt idx="34">
                        <c:v>229</c:v>
                      </c:pt>
                      <c:pt idx="35">
                        <c:v>248</c:v>
                      </c:pt>
                      <c:pt idx="36">
                        <c:v>220</c:v>
                      </c:pt>
                      <c:pt idx="37">
                        <c:v>230</c:v>
                      </c:pt>
                      <c:pt idx="38">
                        <c:v>228</c:v>
                      </c:pt>
                      <c:pt idx="39">
                        <c:v>205</c:v>
                      </c:pt>
                      <c:pt idx="40">
                        <c:v>248</c:v>
                      </c:pt>
                      <c:pt idx="41">
                        <c:v>241</c:v>
                      </c:pt>
                      <c:pt idx="42">
                        <c:v>235</c:v>
                      </c:pt>
                      <c:pt idx="43">
                        <c:v>223</c:v>
                      </c:pt>
                      <c:pt idx="44">
                        <c:v>226</c:v>
                      </c:pt>
                      <c:pt idx="45">
                        <c:v>217</c:v>
                      </c:pt>
                      <c:pt idx="46">
                        <c:v>205</c:v>
                      </c:pt>
                      <c:pt idx="47">
                        <c:v>219</c:v>
                      </c:pt>
                      <c:pt idx="48">
                        <c:v>211</c:v>
                      </c:pt>
                      <c:pt idx="49">
                        <c:v>235</c:v>
                      </c:pt>
                      <c:pt idx="50">
                        <c:v>198</c:v>
                      </c:pt>
                      <c:pt idx="51">
                        <c:v>220</c:v>
                      </c:pt>
                      <c:pt idx="52">
                        <c:v>176</c:v>
                      </c:pt>
                      <c:pt idx="53">
                        <c:v>195</c:v>
                      </c:pt>
                      <c:pt idx="54">
                        <c:v>236</c:v>
                      </c:pt>
                      <c:pt idx="55">
                        <c:v>208</c:v>
                      </c:pt>
                      <c:pt idx="56">
                        <c:v>198</c:v>
                      </c:pt>
                      <c:pt idx="57">
                        <c:v>246</c:v>
                      </c:pt>
                      <c:pt idx="58">
                        <c:v>206</c:v>
                      </c:pt>
                      <c:pt idx="59">
                        <c:v>195</c:v>
                      </c:pt>
                      <c:pt idx="60">
                        <c:v>232</c:v>
                      </c:pt>
                      <c:pt idx="61">
                        <c:v>209</c:v>
                      </c:pt>
                      <c:pt idx="62">
                        <c:v>222</c:v>
                      </c:pt>
                      <c:pt idx="63">
                        <c:v>204</c:v>
                      </c:pt>
                      <c:pt idx="64">
                        <c:v>206</c:v>
                      </c:pt>
                      <c:pt idx="65">
                        <c:v>193</c:v>
                      </c:pt>
                      <c:pt idx="66">
                        <c:v>230</c:v>
                      </c:pt>
                      <c:pt idx="67">
                        <c:v>196</c:v>
                      </c:pt>
                      <c:pt idx="68">
                        <c:v>203</c:v>
                      </c:pt>
                      <c:pt idx="69">
                        <c:v>224</c:v>
                      </c:pt>
                      <c:pt idx="70">
                        <c:v>237</c:v>
                      </c:pt>
                      <c:pt idx="71">
                        <c:v>218</c:v>
                      </c:pt>
                      <c:pt idx="72">
                        <c:v>204</c:v>
                      </c:pt>
                      <c:pt idx="73">
                        <c:v>207</c:v>
                      </c:pt>
                      <c:pt idx="74">
                        <c:v>254</c:v>
                      </c:pt>
                      <c:pt idx="75">
                        <c:v>215</c:v>
                      </c:pt>
                      <c:pt idx="76">
                        <c:v>272</c:v>
                      </c:pt>
                      <c:pt idx="77">
                        <c:v>266</c:v>
                      </c:pt>
                      <c:pt idx="78">
                        <c:v>281</c:v>
                      </c:pt>
                      <c:pt idx="79">
                        <c:v>217</c:v>
                      </c:pt>
                      <c:pt idx="80">
                        <c:v>250</c:v>
                      </c:pt>
                      <c:pt idx="81">
                        <c:v>250</c:v>
                      </c:pt>
                      <c:pt idx="82">
                        <c:v>236</c:v>
                      </c:pt>
                      <c:pt idx="83">
                        <c:v>233</c:v>
                      </c:pt>
                      <c:pt idx="84">
                        <c:v>243</c:v>
                      </c:pt>
                      <c:pt idx="85">
                        <c:v>274</c:v>
                      </c:pt>
                      <c:pt idx="86">
                        <c:v>269</c:v>
                      </c:pt>
                      <c:pt idx="87">
                        <c:v>287</c:v>
                      </c:pt>
                      <c:pt idx="88">
                        <c:v>298</c:v>
                      </c:pt>
                      <c:pt idx="89">
                        <c:v>294</c:v>
                      </c:pt>
                      <c:pt idx="90">
                        <c:v>312</c:v>
                      </c:pt>
                      <c:pt idx="91">
                        <c:v>314</c:v>
                      </c:pt>
                      <c:pt idx="92">
                        <c:v>329</c:v>
                      </c:pt>
                      <c:pt idx="93">
                        <c:v>327</c:v>
                      </c:pt>
                      <c:pt idx="94">
                        <c:v>346</c:v>
                      </c:pt>
                      <c:pt idx="95">
                        <c:v>316</c:v>
                      </c:pt>
                      <c:pt idx="96">
                        <c:v>332</c:v>
                      </c:pt>
                      <c:pt idx="97">
                        <c:v>341</c:v>
                      </c:pt>
                      <c:pt idx="98">
                        <c:v>323</c:v>
                      </c:pt>
                      <c:pt idx="99">
                        <c:v>334</c:v>
                      </c:pt>
                      <c:pt idx="100">
                        <c:v>320</c:v>
                      </c:pt>
                      <c:pt idx="101">
                        <c:v>291</c:v>
                      </c:pt>
                      <c:pt idx="102">
                        <c:v>314</c:v>
                      </c:pt>
                      <c:pt idx="103">
                        <c:v>338</c:v>
                      </c:pt>
                      <c:pt idx="104">
                        <c:v>304</c:v>
                      </c:pt>
                      <c:pt idx="105">
                        <c:v>293</c:v>
                      </c:pt>
                      <c:pt idx="106">
                        <c:v>291</c:v>
                      </c:pt>
                      <c:pt idx="107">
                        <c:v>286</c:v>
                      </c:pt>
                      <c:pt idx="108">
                        <c:v>295</c:v>
                      </c:pt>
                      <c:pt idx="109">
                        <c:v>296</c:v>
                      </c:pt>
                      <c:pt idx="110">
                        <c:v>277</c:v>
                      </c:pt>
                      <c:pt idx="111">
                        <c:v>294</c:v>
                      </c:pt>
                      <c:pt idx="112">
                        <c:v>259</c:v>
                      </c:pt>
                      <c:pt idx="113">
                        <c:v>308</c:v>
                      </c:pt>
                      <c:pt idx="114">
                        <c:v>291</c:v>
                      </c:pt>
                      <c:pt idx="115">
                        <c:v>237</c:v>
                      </c:pt>
                      <c:pt idx="116">
                        <c:v>269</c:v>
                      </c:pt>
                      <c:pt idx="117">
                        <c:v>273</c:v>
                      </c:pt>
                      <c:pt idx="118">
                        <c:v>298</c:v>
                      </c:pt>
                      <c:pt idx="119">
                        <c:v>261</c:v>
                      </c:pt>
                      <c:pt idx="120">
                        <c:v>278</c:v>
                      </c:pt>
                      <c:pt idx="121">
                        <c:v>233</c:v>
                      </c:pt>
                      <c:pt idx="122">
                        <c:v>217</c:v>
                      </c:pt>
                      <c:pt idx="123">
                        <c:v>250</c:v>
                      </c:pt>
                      <c:pt idx="124">
                        <c:v>243</c:v>
                      </c:pt>
                      <c:pt idx="125">
                        <c:v>259</c:v>
                      </c:pt>
                      <c:pt idx="126">
                        <c:v>228</c:v>
                      </c:pt>
                      <c:pt idx="127">
                        <c:v>269</c:v>
                      </c:pt>
                      <c:pt idx="128">
                        <c:v>221</c:v>
                      </c:pt>
                      <c:pt idx="129">
                        <c:v>224</c:v>
                      </c:pt>
                      <c:pt idx="130">
                        <c:v>265</c:v>
                      </c:pt>
                      <c:pt idx="131">
                        <c:v>247</c:v>
                      </c:pt>
                      <c:pt idx="132">
                        <c:v>249</c:v>
                      </c:pt>
                      <c:pt idx="133">
                        <c:v>201</c:v>
                      </c:pt>
                      <c:pt idx="134">
                        <c:v>210</c:v>
                      </c:pt>
                      <c:pt idx="135">
                        <c:v>202</c:v>
                      </c:pt>
                      <c:pt idx="136">
                        <c:v>205</c:v>
                      </c:pt>
                      <c:pt idx="137">
                        <c:v>231</c:v>
                      </c:pt>
                      <c:pt idx="138">
                        <c:v>194</c:v>
                      </c:pt>
                      <c:pt idx="139">
                        <c:v>238</c:v>
                      </c:pt>
                      <c:pt idx="140">
                        <c:v>188</c:v>
                      </c:pt>
                      <c:pt idx="141">
                        <c:v>216</c:v>
                      </c:pt>
                      <c:pt idx="142">
                        <c:v>223</c:v>
                      </c:pt>
                      <c:pt idx="143">
                        <c:v>184</c:v>
                      </c:pt>
                      <c:pt idx="144">
                        <c:v>201</c:v>
                      </c:pt>
                      <c:pt idx="145">
                        <c:v>191</c:v>
                      </c:pt>
                      <c:pt idx="146">
                        <c:v>219</c:v>
                      </c:pt>
                      <c:pt idx="147">
                        <c:v>185</c:v>
                      </c:pt>
                      <c:pt idx="148">
                        <c:v>217</c:v>
                      </c:pt>
                      <c:pt idx="149">
                        <c:v>174</c:v>
                      </c:pt>
                      <c:pt idx="150">
                        <c:v>206</c:v>
                      </c:pt>
                      <c:pt idx="151">
                        <c:v>182</c:v>
                      </c:pt>
                      <c:pt idx="152">
                        <c:v>223</c:v>
                      </c:pt>
                      <c:pt idx="153">
                        <c:v>223</c:v>
                      </c:pt>
                      <c:pt idx="154">
                        <c:v>184</c:v>
                      </c:pt>
                      <c:pt idx="155">
                        <c:v>217</c:v>
                      </c:pt>
                      <c:pt idx="156">
                        <c:v>191</c:v>
                      </c:pt>
                      <c:pt idx="157">
                        <c:v>209</c:v>
                      </c:pt>
                      <c:pt idx="158">
                        <c:v>221</c:v>
                      </c:pt>
                      <c:pt idx="159">
                        <c:v>222</c:v>
                      </c:pt>
                      <c:pt idx="160">
                        <c:v>215</c:v>
                      </c:pt>
                      <c:pt idx="161">
                        <c:v>219</c:v>
                      </c:pt>
                      <c:pt idx="162">
                        <c:v>217</c:v>
                      </c:pt>
                      <c:pt idx="163">
                        <c:v>187</c:v>
                      </c:pt>
                      <c:pt idx="164">
                        <c:v>198</c:v>
                      </c:pt>
                      <c:pt idx="165">
                        <c:v>198</c:v>
                      </c:pt>
                      <c:pt idx="166">
                        <c:v>226</c:v>
                      </c:pt>
                      <c:pt idx="167">
                        <c:v>197</c:v>
                      </c:pt>
                      <c:pt idx="168">
                        <c:v>216</c:v>
                      </c:pt>
                      <c:pt idx="169">
                        <c:v>181</c:v>
                      </c:pt>
                      <c:pt idx="170">
                        <c:v>204</c:v>
                      </c:pt>
                      <c:pt idx="171">
                        <c:v>209</c:v>
                      </c:pt>
                      <c:pt idx="172">
                        <c:v>190</c:v>
                      </c:pt>
                      <c:pt idx="173">
                        <c:v>215</c:v>
                      </c:pt>
                      <c:pt idx="174">
                        <c:v>166</c:v>
                      </c:pt>
                      <c:pt idx="175">
                        <c:v>188</c:v>
                      </c:pt>
                      <c:pt idx="176">
                        <c:v>197</c:v>
                      </c:pt>
                      <c:pt idx="177">
                        <c:v>212</c:v>
                      </c:pt>
                      <c:pt idx="178">
                        <c:v>187</c:v>
                      </c:pt>
                      <c:pt idx="179">
                        <c:v>192</c:v>
                      </c:pt>
                      <c:pt idx="180">
                        <c:v>171</c:v>
                      </c:pt>
                      <c:pt idx="181">
                        <c:v>200</c:v>
                      </c:pt>
                      <c:pt idx="182">
                        <c:v>218</c:v>
                      </c:pt>
                      <c:pt idx="183">
                        <c:v>232</c:v>
                      </c:pt>
                      <c:pt idx="184">
                        <c:v>187</c:v>
                      </c:pt>
                      <c:pt idx="185">
                        <c:v>201</c:v>
                      </c:pt>
                      <c:pt idx="186">
                        <c:v>223</c:v>
                      </c:pt>
                      <c:pt idx="187">
                        <c:v>242</c:v>
                      </c:pt>
                      <c:pt idx="188">
                        <c:v>200</c:v>
                      </c:pt>
                      <c:pt idx="189">
                        <c:v>183</c:v>
                      </c:pt>
                      <c:pt idx="190">
                        <c:v>196</c:v>
                      </c:pt>
                      <c:pt idx="191">
                        <c:v>178</c:v>
                      </c:pt>
                      <c:pt idx="192">
                        <c:v>190</c:v>
                      </c:pt>
                      <c:pt idx="193">
                        <c:v>191</c:v>
                      </c:pt>
                      <c:pt idx="194">
                        <c:v>198</c:v>
                      </c:pt>
                      <c:pt idx="195">
                        <c:v>191</c:v>
                      </c:pt>
                      <c:pt idx="196">
                        <c:v>181</c:v>
                      </c:pt>
                      <c:pt idx="197">
                        <c:v>186</c:v>
                      </c:pt>
                      <c:pt idx="198">
                        <c:v>203</c:v>
                      </c:pt>
                      <c:pt idx="199">
                        <c:v>173</c:v>
                      </c:pt>
                      <c:pt idx="200">
                        <c:v>210</c:v>
                      </c:pt>
                      <c:pt idx="201">
                        <c:v>178</c:v>
                      </c:pt>
                      <c:pt idx="202">
                        <c:v>180</c:v>
                      </c:pt>
                      <c:pt idx="203">
                        <c:v>198</c:v>
                      </c:pt>
                      <c:pt idx="204">
                        <c:v>205</c:v>
                      </c:pt>
                      <c:pt idx="205">
                        <c:v>171</c:v>
                      </c:pt>
                      <c:pt idx="206">
                        <c:v>196</c:v>
                      </c:pt>
                      <c:pt idx="207">
                        <c:v>186</c:v>
                      </c:pt>
                      <c:pt idx="208">
                        <c:v>207</c:v>
                      </c:pt>
                      <c:pt idx="209">
                        <c:v>193</c:v>
                      </c:pt>
                      <c:pt idx="210">
                        <c:v>210</c:v>
                      </c:pt>
                      <c:pt idx="211">
                        <c:v>199</c:v>
                      </c:pt>
                      <c:pt idx="212">
                        <c:v>210</c:v>
                      </c:pt>
                      <c:pt idx="213">
                        <c:v>175</c:v>
                      </c:pt>
                      <c:pt idx="214">
                        <c:v>207</c:v>
                      </c:pt>
                      <c:pt idx="215">
                        <c:v>197</c:v>
                      </c:pt>
                      <c:pt idx="216">
                        <c:v>216</c:v>
                      </c:pt>
                      <c:pt idx="217">
                        <c:v>238</c:v>
                      </c:pt>
                      <c:pt idx="218">
                        <c:v>202</c:v>
                      </c:pt>
                      <c:pt idx="219">
                        <c:v>186</c:v>
                      </c:pt>
                      <c:pt idx="220">
                        <c:v>219</c:v>
                      </c:pt>
                      <c:pt idx="221">
                        <c:v>213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223</c:v>
                      </c:pt>
                      <c:pt idx="225">
                        <c:v>189</c:v>
                      </c:pt>
                      <c:pt idx="226">
                        <c:v>198</c:v>
                      </c:pt>
                      <c:pt idx="227">
                        <c:v>186</c:v>
                      </c:pt>
                      <c:pt idx="228">
                        <c:v>207</c:v>
                      </c:pt>
                      <c:pt idx="229">
                        <c:v>185</c:v>
                      </c:pt>
                      <c:pt idx="230">
                        <c:v>197</c:v>
                      </c:pt>
                      <c:pt idx="231">
                        <c:v>190</c:v>
                      </c:pt>
                      <c:pt idx="232">
                        <c:v>182</c:v>
                      </c:pt>
                      <c:pt idx="233">
                        <c:v>192</c:v>
                      </c:pt>
                      <c:pt idx="234">
                        <c:v>196</c:v>
                      </c:pt>
                      <c:pt idx="235">
                        <c:v>208</c:v>
                      </c:pt>
                      <c:pt idx="236">
                        <c:v>225</c:v>
                      </c:pt>
                      <c:pt idx="237">
                        <c:v>195</c:v>
                      </c:pt>
                      <c:pt idx="238">
                        <c:v>210</c:v>
                      </c:pt>
                      <c:pt idx="239">
                        <c:v>200</c:v>
                      </c:pt>
                      <c:pt idx="240">
                        <c:v>205</c:v>
                      </c:pt>
                      <c:pt idx="241">
                        <c:v>208</c:v>
                      </c:pt>
                      <c:pt idx="242">
                        <c:v>222</c:v>
                      </c:pt>
                      <c:pt idx="243">
                        <c:v>205</c:v>
                      </c:pt>
                      <c:pt idx="244">
                        <c:v>199</c:v>
                      </c:pt>
                      <c:pt idx="245">
                        <c:v>182</c:v>
                      </c:pt>
                      <c:pt idx="246">
                        <c:v>213</c:v>
                      </c:pt>
                      <c:pt idx="247">
                        <c:v>220</c:v>
                      </c:pt>
                      <c:pt idx="248">
                        <c:v>202</c:v>
                      </c:pt>
                      <c:pt idx="249">
                        <c:v>219</c:v>
                      </c:pt>
                      <c:pt idx="250">
                        <c:v>218</c:v>
                      </c:pt>
                      <c:pt idx="251">
                        <c:v>188</c:v>
                      </c:pt>
                      <c:pt idx="252">
                        <c:v>196</c:v>
                      </c:pt>
                      <c:pt idx="253">
                        <c:v>205</c:v>
                      </c:pt>
                      <c:pt idx="254">
                        <c:v>177</c:v>
                      </c:pt>
                      <c:pt idx="255">
                        <c:v>176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8C6-457E-8857-16452398FD7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262</c:v>
                      </c:pt>
                      <c:pt idx="1">
                        <c:v>237</c:v>
                      </c:pt>
                      <c:pt idx="2">
                        <c:v>235</c:v>
                      </c:pt>
                      <c:pt idx="3">
                        <c:v>246</c:v>
                      </c:pt>
                      <c:pt idx="4">
                        <c:v>258</c:v>
                      </c:pt>
                      <c:pt idx="5">
                        <c:v>276</c:v>
                      </c:pt>
                      <c:pt idx="6">
                        <c:v>282</c:v>
                      </c:pt>
                      <c:pt idx="7">
                        <c:v>285</c:v>
                      </c:pt>
                      <c:pt idx="8">
                        <c:v>295</c:v>
                      </c:pt>
                      <c:pt idx="9">
                        <c:v>268</c:v>
                      </c:pt>
                      <c:pt idx="10">
                        <c:v>269</c:v>
                      </c:pt>
                      <c:pt idx="11">
                        <c:v>272</c:v>
                      </c:pt>
                      <c:pt idx="12">
                        <c:v>236</c:v>
                      </c:pt>
                      <c:pt idx="13">
                        <c:v>303</c:v>
                      </c:pt>
                      <c:pt idx="14">
                        <c:v>269</c:v>
                      </c:pt>
                      <c:pt idx="15">
                        <c:v>306</c:v>
                      </c:pt>
                      <c:pt idx="16">
                        <c:v>279</c:v>
                      </c:pt>
                      <c:pt idx="17">
                        <c:v>273</c:v>
                      </c:pt>
                      <c:pt idx="18">
                        <c:v>286</c:v>
                      </c:pt>
                      <c:pt idx="19">
                        <c:v>265</c:v>
                      </c:pt>
                      <c:pt idx="20">
                        <c:v>284</c:v>
                      </c:pt>
                      <c:pt idx="21">
                        <c:v>262</c:v>
                      </c:pt>
                      <c:pt idx="22">
                        <c:v>260</c:v>
                      </c:pt>
                      <c:pt idx="23">
                        <c:v>294</c:v>
                      </c:pt>
                      <c:pt idx="24">
                        <c:v>290</c:v>
                      </c:pt>
                      <c:pt idx="25">
                        <c:v>288</c:v>
                      </c:pt>
                      <c:pt idx="26">
                        <c:v>278</c:v>
                      </c:pt>
                      <c:pt idx="27">
                        <c:v>282</c:v>
                      </c:pt>
                      <c:pt idx="28">
                        <c:v>280</c:v>
                      </c:pt>
                      <c:pt idx="29">
                        <c:v>273</c:v>
                      </c:pt>
                      <c:pt idx="30">
                        <c:v>277</c:v>
                      </c:pt>
                      <c:pt idx="31">
                        <c:v>255</c:v>
                      </c:pt>
                      <c:pt idx="32">
                        <c:v>247</c:v>
                      </c:pt>
                      <c:pt idx="33">
                        <c:v>253</c:v>
                      </c:pt>
                      <c:pt idx="34">
                        <c:v>278</c:v>
                      </c:pt>
                      <c:pt idx="35">
                        <c:v>239</c:v>
                      </c:pt>
                      <c:pt idx="36">
                        <c:v>245</c:v>
                      </c:pt>
                      <c:pt idx="37">
                        <c:v>285</c:v>
                      </c:pt>
                      <c:pt idx="38">
                        <c:v>231</c:v>
                      </c:pt>
                      <c:pt idx="39">
                        <c:v>244</c:v>
                      </c:pt>
                      <c:pt idx="40">
                        <c:v>209</c:v>
                      </c:pt>
                      <c:pt idx="41">
                        <c:v>226</c:v>
                      </c:pt>
                      <c:pt idx="42">
                        <c:v>225</c:v>
                      </c:pt>
                      <c:pt idx="43">
                        <c:v>239</c:v>
                      </c:pt>
                      <c:pt idx="44">
                        <c:v>226</c:v>
                      </c:pt>
                      <c:pt idx="45">
                        <c:v>220</c:v>
                      </c:pt>
                      <c:pt idx="46">
                        <c:v>219</c:v>
                      </c:pt>
                      <c:pt idx="47">
                        <c:v>214</c:v>
                      </c:pt>
                      <c:pt idx="48">
                        <c:v>235</c:v>
                      </c:pt>
                      <c:pt idx="49">
                        <c:v>239</c:v>
                      </c:pt>
                      <c:pt idx="50">
                        <c:v>245</c:v>
                      </c:pt>
                      <c:pt idx="51">
                        <c:v>235</c:v>
                      </c:pt>
                      <c:pt idx="52">
                        <c:v>234</c:v>
                      </c:pt>
                      <c:pt idx="53">
                        <c:v>199</c:v>
                      </c:pt>
                      <c:pt idx="54">
                        <c:v>228</c:v>
                      </c:pt>
                      <c:pt idx="55">
                        <c:v>230</c:v>
                      </c:pt>
                      <c:pt idx="56">
                        <c:v>241</c:v>
                      </c:pt>
                      <c:pt idx="57">
                        <c:v>241</c:v>
                      </c:pt>
                      <c:pt idx="58">
                        <c:v>212</c:v>
                      </c:pt>
                      <c:pt idx="59">
                        <c:v>224</c:v>
                      </c:pt>
                      <c:pt idx="60">
                        <c:v>233</c:v>
                      </c:pt>
                      <c:pt idx="61">
                        <c:v>195</c:v>
                      </c:pt>
                      <c:pt idx="62">
                        <c:v>227</c:v>
                      </c:pt>
                      <c:pt idx="63">
                        <c:v>216</c:v>
                      </c:pt>
                      <c:pt idx="64">
                        <c:v>228</c:v>
                      </c:pt>
                      <c:pt idx="65">
                        <c:v>218</c:v>
                      </c:pt>
                      <c:pt idx="66">
                        <c:v>228</c:v>
                      </c:pt>
                      <c:pt idx="67">
                        <c:v>212</c:v>
                      </c:pt>
                      <c:pt idx="68">
                        <c:v>199</c:v>
                      </c:pt>
                      <c:pt idx="69">
                        <c:v>214</c:v>
                      </c:pt>
                      <c:pt idx="70">
                        <c:v>218</c:v>
                      </c:pt>
                      <c:pt idx="71">
                        <c:v>190</c:v>
                      </c:pt>
                      <c:pt idx="72">
                        <c:v>224</c:v>
                      </c:pt>
                      <c:pt idx="73">
                        <c:v>192</c:v>
                      </c:pt>
                      <c:pt idx="74">
                        <c:v>205</c:v>
                      </c:pt>
                      <c:pt idx="75">
                        <c:v>211</c:v>
                      </c:pt>
                      <c:pt idx="76">
                        <c:v>225</c:v>
                      </c:pt>
                      <c:pt idx="77">
                        <c:v>233</c:v>
                      </c:pt>
                      <c:pt idx="78">
                        <c:v>224</c:v>
                      </c:pt>
                      <c:pt idx="79">
                        <c:v>201</c:v>
                      </c:pt>
                      <c:pt idx="80">
                        <c:v>213</c:v>
                      </c:pt>
                      <c:pt idx="81">
                        <c:v>189</c:v>
                      </c:pt>
                      <c:pt idx="82">
                        <c:v>215</c:v>
                      </c:pt>
                      <c:pt idx="83">
                        <c:v>198</c:v>
                      </c:pt>
                      <c:pt idx="84">
                        <c:v>226</c:v>
                      </c:pt>
                      <c:pt idx="85">
                        <c:v>217</c:v>
                      </c:pt>
                      <c:pt idx="86">
                        <c:v>217</c:v>
                      </c:pt>
                      <c:pt idx="87">
                        <c:v>242</c:v>
                      </c:pt>
                      <c:pt idx="88">
                        <c:v>218</c:v>
                      </c:pt>
                      <c:pt idx="89">
                        <c:v>183</c:v>
                      </c:pt>
                      <c:pt idx="90">
                        <c:v>223</c:v>
                      </c:pt>
                      <c:pt idx="91">
                        <c:v>198</c:v>
                      </c:pt>
                      <c:pt idx="92">
                        <c:v>218</c:v>
                      </c:pt>
                      <c:pt idx="93">
                        <c:v>202</c:v>
                      </c:pt>
                      <c:pt idx="94">
                        <c:v>193</c:v>
                      </c:pt>
                      <c:pt idx="95">
                        <c:v>191</c:v>
                      </c:pt>
                      <c:pt idx="96">
                        <c:v>207</c:v>
                      </c:pt>
                      <c:pt idx="97">
                        <c:v>205</c:v>
                      </c:pt>
                      <c:pt idx="98">
                        <c:v>222</c:v>
                      </c:pt>
                      <c:pt idx="99">
                        <c:v>196</c:v>
                      </c:pt>
                      <c:pt idx="100">
                        <c:v>192</c:v>
                      </c:pt>
                      <c:pt idx="101">
                        <c:v>202</c:v>
                      </c:pt>
                      <c:pt idx="102">
                        <c:v>201</c:v>
                      </c:pt>
                      <c:pt idx="103">
                        <c:v>198</c:v>
                      </c:pt>
                      <c:pt idx="104">
                        <c:v>193</c:v>
                      </c:pt>
                      <c:pt idx="105">
                        <c:v>199</c:v>
                      </c:pt>
                      <c:pt idx="106">
                        <c:v>215</c:v>
                      </c:pt>
                      <c:pt idx="107">
                        <c:v>195</c:v>
                      </c:pt>
                      <c:pt idx="108">
                        <c:v>206</c:v>
                      </c:pt>
                      <c:pt idx="109">
                        <c:v>194</c:v>
                      </c:pt>
                      <c:pt idx="110">
                        <c:v>196</c:v>
                      </c:pt>
                      <c:pt idx="111">
                        <c:v>205</c:v>
                      </c:pt>
                      <c:pt idx="112">
                        <c:v>195</c:v>
                      </c:pt>
                      <c:pt idx="113">
                        <c:v>194</c:v>
                      </c:pt>
                      <c:pt idx="114">
                        <c:v>214</c:v>
                      </c:pt>
                      <c:pt idx="115">
                        <c:v>198</c:v>
                      </c:pt>
                      <c:pt idx="116">
                        <c:v>217</c:v>
                      </c:pt>
                      <c:pt idx="117">
                        <c:v>188</c:v>
                      </c:pt>
                      <c:pt idx="118">
                        <c:v>220</c:v>
                      </c:pt>
                      <c:pt idx="119">
                        <c:v>230</c:v>
                      </c:pt>
                      <c:pt idx="120">
                        <c:v>217</c:v>
                      </c:pt>
                      <c:pt idx="121">
                        <c:v>197</c:v>
                      </c:pt>
                      <c:pt idx="122">
                        <c:v>217</c:v>
                      </c:pt>
                      <c:pt idx="123">
                        <c:v>214</c:v>
                      </c:pt>
                      <c:pt idx="124">
                        <c:v>193</c:v>
                      </c:pt>
                      <c:pt idx="125">
                        <c:v>233</c:v>
                      </c:pt>
                      <c:pt idx="126">
                        <c:v>198</c:v>
                      </c:pt>
                      <c:pt idx="127">
                        <c:v>175</c:v>
                      </c:pt>
                      <c:pt idx="128">
                        <c:v>207</c:v>
                      </c:pt>
                      <c:pt idx="129">
                        <c:v>220</c:v>
                      </c:pt>
                      <c:pt idx="130">
                        <c:v>169</c:v>
                      </c:pt>
                      <c:pt idx="131">
                        <c:v>214</c:v>
                      </c:pt>
                      <c:pt idx="132">
                        <c:v>205</c:v>
                      </c:pt>
                      <c:pt idx="133">
                        <c:v>213</c:v>
                      </c:pt>
                      <c:pt idx="134">
                        <c:v>192</c:v>
                      </c:pt>
                      <c:pt idx="135">
                        <c:v>202</c:v>
                      </c:pt>
                      <c:pt idx="136">
                        <c:v>210</c:v>
                      </c:pt>
                      <c:pt idx="137">
                        <c:v>188</c:v>
                      </c:pt>
                      <c:pt idx="138">
                        <c:v>181</c:v>
                      </c:pt>
                      <c:pt idx="139">
                        <c:v>190</c:v>
                      </c:pt>
                      <c:pt idx="140">
                        <c:v>223</c:v>
                      </c:pt>
                      <c:pt idx="141">
                        <c:v>190</c:v>
                      </c:pt>
                      <c:pt idx="142">
                        <c:v>191</c:v>
                      </c:pt>
                      <c:pt idx="143">
                        <c:v>220</c:v>
                      </c:pt>
                      <c:pt idx="144">
                        <c:v>193</c:v>
                      </c:pt>
                      <c:pt idx="145">
                        <c:v>170</c:v>
                      </c:pt>
                      <c:pt idx="146">
                        <c:v>190</c:v>
                      </c:pt>
                      <c:pt idx="147">
                        <c:v>200</c:v>
                      </c:pt>
                      <c:pt idx="148">
                        <c:v>211</c:v>
                      </c:pt>
                      <c:pt idx="149">
                        <c:v>223</c:v>
                      </c:pt>
                      <c:pt idx="150">
                        <c:v>198</c:v>
                      </c:pt>
                      <c:pt idx="151">
                        <c:v>204</c:v>
                      </c:pt>
                      <c:pt idx="152">
                        <c:v>194</c:v>
                      </c:pt>
                      <c:pt idx="153">
                        <c:v>172</c:v>
                      </c:pt>
                      <c:pt idx="154">
                        <c:v>191</c:v>
                      </c:pt>
                      <c:pt idx="155">
                        <c:v>219</c:v>
                      </c:pt>
                      <c:pt idx="156">
                        <c:v>190</c:v>
                      </c:pt>
                      <c:pt idx="157">
                        <c:v>183</c:v>
                      </c:pt>
                      <c:pt idx="158">
                        <c:v>214</c:v>
                      </c:pt>
                      <c:pt idx="159">
                        <c:v>182</c:v>
                      </c:pt>
                      <c:pt idx="160">
                        <c:v>240</c:v>
                      </c:pt>
                      <c:pt idx="161">
                        <c:v>193</c:v>
                      </c:pt>
                      <c:pt idx="162">
                        <c:v>183</c:v>
                      </c:pt>
                      <c:pt idx="163">
                        <c:v>177</c:v>
                      </c:pt>
                      <c:pt idx="164">
                        <c:v>219</c:v>
                      </c:pt>
                      <c:pt idx="165">
                        <c:v>165</c:v>
                      </c:pt>
                      <c:pt idx="166">
                        <c:v>196</c:v>
                      </c:pt>
                      <c:pt idx="167">
                        <c:v>232</c:v>
                      </c:pt>
                      <c:pt idx="168">
                        <c:v>204</c:v>
                      </c:pt>
                      <c:pt idx="169">
                        <c:v>176</c:v>
                      </c:pt>
                      <c:pt idx="170">
                        <c:v>179</c:v>
                      </c:pt>
                      <c:pt idx="171">
                        <c:v>174</c:v>
                      </c:pt>
                      <c:pt idx="172">
                        <c:v>217</c:v>
                      </c:pt>
                      <c:pt idx="173">
                        <c:v>207</c:v>
                      </c:pt>
                      <c:pt idx="174">
                        <c:v>185</c:v>
                      </c:pt>
                      <c:pt idx="175">
                        <c:v>194</c:v>
                      </c:pt>
                      <c:pt idx="176">
                        <c:v>201</c:v>
                      </c:pt>
                      <c:pt idx="177">
                        <c:v>206</c:v>
                      </c:pt>
                      <c:pt idx="178">
                        <c:v>194</c:v>
                      </c:pt>
                      <c:pt idx="179">
                        <c:v>203</c:v>
                      </c:pt>
                      <c:pt idx="180">
                        <c:v>180</c:v>
                      </c:pt>
                      <c:pt idx="181">
                        <c:v>195</c:v>
                      </c:pt>
                      <c:pt idx="182">
                        <c:v>200</c:v>
                      </c:pt>
                      <c:pt idx="183">
                        <c:v>215</c:v>
                      </c:pt>
                      <c:pt idx="184">
                        <c:v>202</c:v>
                      </c:pt>
                      <c:pt idx="185">
                        <c:v>167</c:v>
                      </c:pt>
                      <c:pt idx="186">
                        <c:v>191</c:v>
                      </c:pt>
                      <c:pt idx="187">
                        <c:v>178</c:v>
                      </c:pt>
                      <c:pt idx="188">
                        <c:v>181</c:v>
                      </c:pt>
                      <c:pt idx="189">
                        <c:v>169</c:v>
                      </c:pt>
                      <c:pt idx="190">
                        <c:v>206</c:v>
                      </c:pt>
                      <c:pt idx="191">
                        <c:v>172</c:v>
                      </c:pt>
                      <c:pt idx="192">
                        <c:v>181</c:v>
                      </c:pt>
                      <c:pt idx="193">
                        <c:v>182</c:v>
                      </c:pt>
                      <c:pt idx="194">
                        <c:v>172</c:v>
                      </c:pt>
                      <c:pt idx="195">
                        <c:v>191</c:v>
                      </c:pt>
                      <c:pt idx="196">
                        <c:v>182</c:v>
                      </c:pt>
                      <c:pt idx="197">
                        <c:v>181</c:v>
                      </c:pt>
                      <c:pt idx="198">
                        <c:v>188</c:v>
                      </c:pt>
                      <c:pt idx="199">
                        <c:v>191</c:v>
                      </c:pt>
                      <c:pt idx="200">
                        <c:v>184</c:v>
                      </c:pt>
                      <c:pt idx="201">
                        <c:v>182</c:v>
                      </c:pt>
                      <c:pt idx="202">
                        <c:v>203</c:v>
                      </c:pt>
                      <c:pt idx="203">
                        <c:v>215</c:v>
                      </c:pt>
                      <c:pt idx="204">
                        <c:v>181</c:v>
                      </c:pt>
                      <c:pt idx="205">
                        <c:v>171</c:v>
                      </c:pt>
                      <c:pt idx="206">
                        <c:v>198</c:v>
                      </c:pt>
                      <c:pt idx="207">
                        <c:v>132</c:v>
                      </c:pt>
                      <c:pt idx="208">
                        <c:v>210</c:v>
                      </c:pt>
                      <c:pt idx="209">
                        <c:v>222</c:v>
                      </c:pt>
                      <c:pt idx="210">
                        <c:v>189</c:v>
                      </c:pt>
                      <c:pt idx="211">
                        <c:v>200</c:v>
                      </c:pt>
                      <c:pt idx="212">
                        <c:v>201</c:v>
                      </c:pt>
                      <c:pt idx="213">
                        <c:v>211</c:v>
                      </c:pt>
                      <c:pt idx="214">
                        <c:v>181</c:v>
                      </c:pt>
                      <c:pt idx="215">
                        <c:v>187</c:v>
                      </c:pt>
                      <c:pt idx="216">
                        <c:v>197</c:v>
                      </c:pt>
                      <c:pt idx="217">
                        <c:v>154</c:v>
                      </c:pt>
                      <c:pt idx="218">
                        <c:v>200</c:v>
                      </c:pt>
                      <c:pt idx="219">
                        <c:v>178</c:v>
                      </c:pt>
                      <c:pt idx="220">
                        <c:v>178</c:v>
                      </c:pt>
                      <c:pt idx="221">
                        <c:v>189</c:v>
                      </c:pt>
                      <c:pt idx="222">
                        <c:v>181</c:v>
                      </c:pt>
                      <c:pt idx="223">
                        <c:v>178</c:v>
                      </c:pt>
                      <c:pt idx="224">
                        <c:v>184</c:v>
                      </c:pt>
                      <c:pt idx="225">
                        <c:v>182</c:v>
                      </c:pt>
                      <c:pt idx="226">
                        <c:v>190</c:v>
                      </c:pt>
                      <c:pt idx="227">
                        <c:v>168</c:v>
                      </c:pt>
                      <c:pt idx="228">
                        <c:v>197</c:v>
                      </c:pt>
                      <c:pt idx="229">
                        <c:v>180</c:v>
                      </c:pt>
                      <c:pt idx="230">
                        <c:v>183</c:v>
                      </c:pt>
                      <c:pt idx="231">
                        <c:v>178</c:v>
                      </c:pt>
                      <c:pt idx="232">
                        <c:v>198</c:v>
                      </c:pt>
                      <c:pt idx="233">
                        <c:v>180</c:v>
                      </c:pt>
                      <c:pt idx="234">
                        <c:v>164</c:v>
                      </c:pt>
                      <c:pt idx="235">
                        <c:v>169</c:v>
                      </c:pt>
                      <c:pt idx="236">
                        <c:v>215</c:v>
                      </c:pt>
                      <c:pt idx="237">
                        <c:v>179</c:v>
                      </c:pt>
                      <c:pt idx="238">
                        <c:v>197</c:v>
                      </c:pt>
                      <c:pt idx="239">
                        <c:v>172</c:v>
                      </c:pt>
                      <c:pt idx="240">
                        <c:v>219</c:v>
                      </c:pt>
                      <c:pt idx="241">
                        <c:v>178</c:v>
                      </c:pt>
                      <c:pt idx="242">
                        <c:v>203</c:v>
                      </c:pt>
                      <c:pt idx="243">
                        <c:v>186</c:v>
                      </c:pt>
                      <c:pt idx="244">
                        <c:v>199</c:v>
                      </c:pt>
                      <c:pt idx="245">
                        <c:v>189</c:v>
                      </c:pt>
                      <c:pt idx="246">
                        <c:v>201</c:v>
                      </c:pt>
                      <c:pt idx="247">
                        <c:v>193</c:v>
                      </c:pt>
                      <c:pt idx="248">
                        <c:v>199</c:v>
                      </c:pt>
                      <c:pt idx="249">
                        <c:v>178</c:v>
                      </c:pt>
                      <c:pt idx="250">
                        <c:v>175</c:v>
                      </c:pt>
                      <c:pt idx="251">
                        <c:v>193</c:v>
                      </c:pt>
                      <c:pt idx="252">
                        <c:v>184</c:v>
                      </c:pt>
                      <c:pt idx="253">
                        <c:v>172</c:v>
                      </c:pt>
                      <c:pt idx="254">
                        <c:v>200</c:v>
                      </c:pt>
                      <c:pt idx="255">
                        <c:v>183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8C6-457E-8857-16452398FD7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208</c:v>
                      </c:pt>
                      <c:pt idx="1">
                        <c:v>243</c:v>
                      </c:pt>
                      <c:pt idx="2">
                        <c:v>215</c:v>
                      </c:pt>
                      <c:pt idx="3">
                        <c:v>231</c:v>
                      </c:pt>
                      <c:pt idx="4">
                        <c:v>226</c:v>
                      </c:pt>
                      <c:pt idx="5">
                        <c:v>221</c:v>
                      </c:pt>
                      <c:pt idx="6">
                        <c:v>208</c:v>
                      </c:pt>
                      <c:pt idx="7">
                        <c:v>205</c:v>
                      </c:pt>
                      <c:pt idx="8">
                        <c:v>218</c:v>
                      </c:pt>
                      <c:pt idx="9">
                        <c:v>235</c:v>
                      </c:pt>
                      <c:pt idx="10">
                        <c:v>229</c:v>
                      </c:pt>
                      <c:pt idx="11">
                        <c:v>227</c:v>
                      </c:pt>
                      <c:pt idx="12">
                        <c:v>203</c:v>
                      </c:pt>
                      <c:pt idx="13">
                        <c:v>200</c:v>
                      </c:pt>
                      <c:pt idx="14">
                        <c:v>217</c:v>
                      </c:pt>
                      <c:pt idx="15">
                        <c:v>224</c:v>
                      </c:pt>
                      <c:pt idx="16">
                        <c:v>252</c:v>
                      </c:pt>
                      <c:pt idx="17">
                        <c:v>239</c:v>
                      </c:pt>
                      <c:pt idx="18">
                        <c:v>247</c:v>
                      </c:pt>
                      <c:pt idx="19">
                        <c:v>221</c:v>
                      </c:pt>
                      <c:pt idx="20">
                        <c:v>243</c:v>
                      </c:pt>
                      <c:pt idx="21">
                        <c:v>237</c:v>
                      </c:pt>
                      <c:pt idx="22">
                        <c:v>237</c:v>
                      </c:pt>
                      <c:pt idx="23">
                        <c:v>227</c:v>
                      </c:pt>
                      <c:pt idx="24">
                        <c:v>225</c:v>
                      </c:pt>
                      <c:pt idx="25">
                        <c:v>229</c:v>
                      </c:pt>
                      <c:pt idx="26">
                        <c:v>245</c:v>
                      </c:pt>
                      <c:pt idx="27">
                        <c:v>233</c:v>
                      </c:pt>
                      <c:pt idx="28">
                        <c:v>241</c:v>
                      </c:pt>
                      <c:pt idx="29">
                        <c:v>202</c:v>
                      </c:pt>
                      <c:pt idx="30">
                        <c:v>220</c:v>
                      </c:pt>
                      <c:pt idx="31">
                        <c:v>248</c:v>
                      </c:pt>
                      <c:pt idx="32">
                        <c:v>235</c:v>
                      </c:pt>
                      <c:pt idx="33">
                        <c:v>241</c:v>
                      </c:pt>
                      <c:pt idx="34">
                        <c:v>231</c:v>
                      </c:pt>
                      <c:pt idx="35">
                        <c:v>229</c:v>
                      </c:pt>
                      <c:pt idx="36">
                        <c:v>211</c:v>
                      </c:pt>
                      <c:pt idx="37">
                        <c:v>229</c:v>
                      </c:pt>
                      <c:pt idx="38">
                        <c:v>215</c:v>
                      </c:pt>
                      <c:pt idx="39">
                        <c:v>235</c:v>
                      </c:pt>
                      <c:pt idx="40">
                        <c:v>224</c:v>
                      </c:pt>
                      <c:pt idx="41">
                        <c:v>196</c:v>
                      </c:pt>
                      <c:pt idx="42">
                        <c:v>206</c:v>
                      </c:pt>
                      <c:pt idx="43">
                        <c:v>204</c:v>
                      </c:pt>
                      <c:pt idx="44">
                        <c:v>216</c:v>
                      </c:pt>
                      <c:pt idx="45">
                        <c:v>202</c:v>
                      </c:pt>
                      <c:pt idx="46">
                        <c:v>223</c:v>
                      </c:pt>
                      <c:pt idx="47">
                        <c:v>207</c:v>
                      </c:pt>
                      <c:pt idx="48">
                        <c:v>200</c:v>
                      </c:pt>
                      <c:pt idx="49">
                        <c:v>216</c:v>
                      </c:pt>
                      <c:pt idx="50">
                        <c:v>216</c:v>
                      </c:pt>
                      <c:pt idx="51">
                        <c:v>196</c:v>
                      </c:pt>
                      <c:pt idx="52">
                        <c:v>242</c:v>
                      </c:pt>
                      <c:pt idx="53">
                        <c:v>205</c:v>
                      </c:pt>
                      <c:pt idx="54">
                        <c:v>228</c:v>
                      </c:pt>
                      <c:pt idx="55">
                        <c:v>208</c:v>
                      </c:pt>
                      <c:pt idx="56">
                        <c:v>233</c:v>
                      </c:pt>
                      <c:pt idx="57">
                        <c:v>221</c:v>
                      </c:pt>
                      <c:pt idx="58">
                        <c:v>222</c:v>
                      </c:pt>
                      <c:pt idx="59">
                        <c:v>230</c:v>
                      </c:pt>
                      <c:pt idx="60">
                        <c:v>251</c:v>
                      </c:pt>
                      <c:pt idx="61">
                        <c:v>231</c:v>
                      </c:pt>
                      <c:pt idx="62">
                        <c:v>222</c:v>
                      </c:pt>
                      <c:pt idx="63">
                        <c:v>199</c:v>
                      </c:pt>
                      <c:pt idx="64">
                        <c:v>215</c:v>
                      </c:pt>
                      <c:pt idx="65">
                        <c:v>202</c:v>
                      </c:pt>
                      <c:pt idx="66">
                        <c:v>225</c:v>
                      </c:pt>
                      <c:pt idx="67">
                        <c:v>227</c:v>
                      </c:pt>
                      <c:pt idx="68">
                        <c:v>208</c:v>
                      </c:pt>
                      <c:pt idx="69">
                        <c:v>217</c:v>
                      </c:pt>
                      <c:pt idx="70">
                        <c:v>225</c:v>
                      </c:pt>
                      <c:pt idx="71">
                        <c:v>205</c:v>
                      </c:pt>
                      <c:pt idx="72">
                        <c:v>213</c:v>
                      </c:pt>
                      <c:pt idx="73">
                        <c:v>194</c:v>
                      </c:pt>
                      <c:pt idx="74">
                        <c:v>215</c:v>
                      </c:pt>
                      <c:pt idx="75">
                        <c:v>210</c:v>
                      </c:pt>
                      <c:pt idx="76">
                        <c:v>192</c:v>
                      </c:pt>
                      <c:pt idx="77">
                        <c:v>220</c:v>
                      </c:pt>
                      <c:pt idx="78">
                        <c:v>190</c:v>
                      </c:pt>
                      <c:pt idx="79">
                        <c:v>220</c:v>
                      </c:pt>
                      <c:pt idx="80">
                        <c:v>236</c:v>
                      </c:pt>
                      <c:pt idx="81">
                        <c:v>190</c:v>
                      </c:pt>
                      <c:pt idx="82">
                        <c:v>214</c:v>
                      </c:pt>
                      <c:pt idx="83">
                        <c:v>197</c:v>
                      </c:pt>
                      <c:pt idx="84">
                        <c:v>228</c:v>
                      </c:pt>
                      <c:pt idx="85">
                        <c:v>203</c:v>
                      </c:pt>
                      <c:pt idx="86">
                        <c:v>213</c:v>
                      </c:pt>
                      <c:pt idx="87">
                        <c:v>211</c:v>
                      </c:pt>
                      <c:pt idx="88">
                        <c:v>195</c:v>
                      </c:pt>
                      <c:pt idx="89">
                        <c:v>161</c:v>
                      </c:pt>
                      <c:pt idx="90">
                        <c:v>193</c:v>
                      </c:pt>
                      <c:pt idx="91">
                        <c:v>248</c:v>
                      </c:pt>
                      <c:pt idx="92">
                        <c:v>191</c:v>
                      </c:pt>
                      <c:pt idx="93">
                        <c:v>213</c:v>
                      </c:pt>
                      <c:pt idx="94">
                        <c:v>216</c:v>
                      </c:pt>
                      <c:pt idx="95">
                        <c:v>210</c:v>
                      </c:pt>
                      <c:pt idx="96">
                        <c:v>194</c:v>
                      </c:pt>
                      <c:pt idx="97">
                        <c:v>200</c:v>
                      </c:pt>
                      <c:pt idx="98">
                        <c:v>219</c:v>
                      </c:pt>
                      <c:pt idx="99">
                        <c:v>220</c:v>
                      </c:pt>
                      <c:pt idx="100">
                        <c:v>192</c:v>
                      </c:pt>
                      <c:pt idx="101">
                        <c:v>223</c:v>
                      </c:pt>
                      <c:pt idx="102">
                        <c:v>212</c:v>
                      </c:pt>
                      <c:pt idx="103">
                        <c:v>197</c:v>
                      </c:pt>
                      <c:pt idx="104">
                        <c:v>179</c:v>
                      </c:pt>
                      <c:pt idx="105">
                        <c:v>198</c:v>
                      </c:pt>
                      <c:pt idx="106">
                        <c:v>233</c:v>
                      </c:pt>
                      <c:pt idx="107">
                        <c:v>193</c:v>
                      </c:pt>
                      <c:pt idx="108">
                        <c:v>185</c:v>
                      </c:pt>
                      <c:pt idx="109">
                        <c:v>204</c:v>
                      </c:pt>
                      <c:pt idx="110">
                        <c:v>206</c:v>
                      </c:pt>
                      <c:pt idx="111">
                        <c:v>198</c:v>
                      </c:pt>
                      <c:pt idx="112">
                        <c:v>211</c:v>
                      </c:pt>
                      <c:pt idx="113">
                        <c:v>215</c:v>
                      </c:pt>
                      <c:pt idx="114">
                        <c:v>231</c:v>
                      </c:pt>
                      <c:pt idx="115">
                        <c:v>217</c:v>
                      </c:pt>
                      <c:pt idx="116">
                        <c:v>216</c:v>
                      </c:pt>
                      <c:pt idx="117">
                        <c:v>180</c:v>
                      </c:pt>
                      <c:pt idx="118">
                        <c:v>192</c:v>
                      </c:pt>
                      <c:pt idx="119">
                        <c:v>191</c:v>
                      </c:pt>
                      <c:pt idx="120">
                        <c:v>202</c:v>
                      </c:pt>
                      <c:pt idx="121">
                        <c:v>183</c:v>
                      </c:pt>
                      <c:pt idx="122">
                        <c:v>202</c:v>
                      </c:pt>
                      <c:pt idx="123">
                        <c:v>206</c:v>
                      </c:pt>
                      <c:pt idx="124">
                        <c:v>175</c:v>
                      </c:pt>
                      <c:pt idx="125">
                        <c:v>215</c:v>
                      </c:pt>
                      <c:pt idx="126">
                        <c:v>215</c:v>
                      </c:pt>
                      <c:pt idx="127">
                        <c:v>189</c:v>
                      </c:pt>
                      <c:pt idx="128">
                        <c:v>210</c:v>
                      </c:pt>
                      <c:pt idx="129">
                        <c:v>189</c:v>
                      </c:pt>
                      <c:pt idx="130">
                        <c:v>217</c:v>
                      </c:pt>
                      <c:pt idx="131">
                        <c:v>206</c:v>
                      </c:pt>
                      <c:pt idx="132">
                        <c:v>177</c:v>
                      </c:pt>
                      <c:pt idx="133">
                        <c:v>202</c:v>
                      </c:pt>
                      <c:pt idx="134">
                        <c:v>188</c:v>
                      </c:pt>
                      <c:pt idx="135">
                        <c:v>232</c:v>
                      </c:pt>
                      <c:pt idx="136">
                        <c:v>190</c:v>
                      </c:pt>
                      <c:pt idx="137">
                        <c:v>196</c:v>
                      </c:pt>
                      <c:pt idx="138">
                        <c:v>194</c:v>
                      </c:pt>
                      <c:pt idx="139">
                        <c:v>196</c:v>
                      </c:pt>
                      <c:pt idx="140">
                        <c:v>206</c:v>
                      </c:pt>
                      <c:pt idx="141">
                        <c:v>220</c:v>
                      </c:pt>
                      <c:pt idx="142">
                        <c:v>209</c:v>
                      </c:pt>
                      <c:pt idx="143">
                        <c:v>174</c:v>
                      </c:pt>
                      <c:pt idx="144">
                        <c:v>207</c:v>
                      </c:pt>
                      <c:pt idx="145">
                        <c:v>205</c:v>
                      </c:pt>
                      <c:pt idx="146">
                        <c:v>180</c:v>
                      </c:pt>
                      <c:pt idx="147">
                        <c:v>188</c:v>
                      </c:pt>
                      <c:pt idx="148">
                        <c:v>201</c:v>
                      </c:pt>
                      <c:pt idx="149">
                        <c:v>155</c:v>
                      </c:pt>
                      <c:pt idx="150">
                        <c:v>169</c:v>
                      </c:pt>
                      <c:pt idx="151">
                        <c:v>204</c:v>
                      </c:pt>
                      <c:pt idx="152">
                        <c:v>185</c:v>
                      </c:pt>
                      <c:pt idx="153">
                        <c:v>165</c:v>
                      </c:pt>
                      <c:pt idx="154">
                        <c:v>205</c:v>
                      </c:pt>
                      <c:pt idx="155">
                        <c:v>221</c:v>
                      </c:pt>
                      <c:pt idx="156">
                        <c:v>220</c:v>
                      </c:pt>
                      <c:pt idx="157">
                        <c:v>189</c:v>
                      </c:pt>
                      <c:pt idx="158">
                        <c:v>200</c:v>
                      </c:pt>
                      <c:pt idx="159">
                        <c:v>202</c:v>
                      </c:pt>
                      <c:pt idx="160">
                        <c:v>175</c:v>
                      </c:pt>
                      <c:pt idx="161">
                        <c:v>174</c:v>
                      </c:pt>
                      <c:pt idx="162">
                        <c:v>179</c:v>
                      </c:pt>
                      <c:pt idx="163">
                        <c:v>179</c:v>
                      </c:pt>
                      <c:pt idx="164">
                        <c:v>205</c:v>
                      </c:pt>
                      <c:pt idx="165">
                        <c:v>188</c:v>
                      </c:pt>
                      <c:pt idx="166">
                        <c:v>194</c:v>
                      </c:pt>
                      <c:pt idx="167">
                        <c:v>176</c:v>
                      </c:pt>
                      <c:pt idx="168">
                        <c:v>230</c:v>
                      </c:pt>
                      <c:pt idx="169">
                        <c:v>215</c:v>
                      </c:pt>
                      <c:pt idx="170">
                        <c:v>194</c:v>
                      </c:pt>
                      <c:pt idx="171">
                        <c:v>199</c:v>
                      </c:pt>
                      <c:pt idx="172">
                        <c:v>172</c:v>
                      </c:pt>
                      <c:pt idx="173">
                        <c:v>212</c:v>
                      </c:pt>
                      <c:pt idx="174">
                        <c:v>194</c:v>
                      </c:pt>
                      <c:pt idx="175">
                        <c:v>192</c:v>
                      </c:pt>
                      <c:pt idx="176">
                        <c:v>187</c:v>
                      </c:pt>
                      <c:pt idx="177">
                        <c:v>188</c:v>
                      </c:pt>
                      <c:pt idx="178">
                        <c:v>183</c:v>
                      </c:pt>
                      <c:pt idx="179">
                        <c:v>190</c:v>
                      </c:pt>
                      <c:pt idx="180">
                        <c:v>199</c:v>
                      </c:pt>
                      <c:pt idx="181">
                        <c:v>175</c:v>
                      </c:pt>
                      <c:pt idx="182">
                        <c:v>178</c:v>
                      </c:pt>
                      <c:pt idx="183">
                        <c:v>200</c:v>
                      </c:pt>
                      <c:pt idx="184">
                        <c:v>218</c:v>
                      </c:pt>
                      <c:pt idx="185">
                        <c:v>197</c:v>
                      </c:pt>
                      <c:pt idx="186">
                        <c:v>194</c:v>
                      </c:pt>
                      <c:pt idx="187">
                        <c:v>192</c:v>
                      </c:pt>
                      <c:pt idx="188">
                        <c:v>211</c:v>
                      </c:pt>
                      <c:pt idx="189">
                        <c:v>207</c:v>
                      </c:pt>
                      <c:pt idx="190">
                        <c:v>194</c:v>
                      </c:pt>
                      <c:pt idx="191">
                        <c:v>189</c:v>
                      </c:pt>
                      <c:pt idx="192">
                        <c:v>195</c:v>
                      </c:pt>
                      <c:pt idx="193">
                        <c:v>202</c:v>
                      </c:pt>
                      <c:pt idx="194">
                        <c:v>205</c:v>
                      </c:pt>
                      <c:pt idx="195">
                        <c:v>175</c:v>
                      </c:pt>
                      <c:pt idx="196">
                        <c:v>199</c:v>
                      </c:pt>
                      <c:pt idx="197">
                        <c:v>223</c:v>
                      </c:pt>
                      <c:pt idx="198">
                        <c:v>207</c:v>
                      </c:pt>
                      <c:pt idx="199">
                        <c:v>192</c:v>
                      </c:pt>
                      <c:pt idx="200">
                        <c:v>202</c:v>
                      </c:pt>
                      <c:pt idx="201">
                        <c:v>191</c:v>
                      </c:pt>
                      <c:pt idx="202">
                        <c:v>180</c:v>
                      </c:pt>
                      <c:pt idx="203">
                        <c:v>195</c:v>
                      </c:pt>
                      <c:pt idx="204">
                        <c:v>180</c:v>
                      </c:pt>
                      <c:pt idx="205">
                        <c:v>195</c:v>
                      </c:pt>
                      <c:pt idx="206">
                        <c:v>200</c:v>
                      </c:pt>
                      <c:pt idx="207">
                        <c:v>189</c:v>
                      </c:pt>
                      <c:pt idx="208">
                        <c:v>162</c:v>
                      </c:pt>
                      <c:pt idx="209">
                        <c:v>180</c:v>
                      </c:pt>
                      <c:pt idx="210">
                        <c:v>222</c:v>
                      </c:pt>
                      <c:pt idx="211">
                        <c:v>189</c:v>
                      </c:pt>
                      <c:pt idx="212">
                        <c:v>176</c:v>
                      </c:pt>
                      <c:pt idx="213">
                        <c:v>199</c:v>
                      </c:pt>
                      <c:pt idx="214">
                        <c:v>171</c:v>
                      </c:pt>
                      <c:pt idx="215">
                        <c:v>193</c:v>
                      </c:pt>
                      <c:pt idx="216">
                        <c:v>198</c:v>
                      </c:pt>
                      <c:pt idx="217">
                        <c:v>202</c:v>
                      </c:pt>
                      <c:pt idx="218">
                        <c:v>219</c:v>
                      </c:pt>
                      <c:pt idx="219">
                        <c:v>176</c:v>
                      </c:pt>
                      <c:pt idx="220">
                        <c:v>211</c:v>
                      </c:pt>
                      <c:pt idx="221">
                        <c:v>201</c:v>
                      </c:pt>
                      <c:pt idx="222">
                        <c:v>196</c:v>
                      </c:pt>
                      <c:pt idx="223">
                        <c:v>214</c:v>
                      </c:pt>
                      <c:pt idx="224">
                        <c:v>220</c:v>
                      </c:pt>
                      <c:pt idx="225">
                        <c:v>198</c:v>
                      </c:pt>
                      <c:pt idx="226">
                        <c:v>200</c:v>
                      </c:pt>
                      <c:pt idx="227">
                        <c:v>214</c:v>
                      </c:pt>
                      <c:pt idx="228">
                        <c:v>179</c:v>
                      </c:pt>
                      <c:pt idx="229">
                        <c:v>188</c:v>
                      </c:pt>
                      <c:pt idx="230">
                        <c:v>175</c:v>
                      </c:pt>
                      <c:pt idx="231">
                        <c:v>181</c:v>
                      </c:pt>
                      <c:pt idx="232">
                        <c:v>183</c:v>
                      </c:pt>
                      <c:pt idx="233">
                        <c:v>207</c:v>
                      </c:pt>
                      <c:pt idx="234">
                        <c:v>176</c:v>
                      </c:pt>
                      <c:pt idx="235">
                        <c:v>191</c:v>
                      </c:pt>
                      <c:pt idx="236">
                        <c:v>197</c:v>
                      </c:pt>
                      <c:pt idx="237">
                        <c:v>190</c:v>
                      </c:pt>
                      <c:pt idx="238">
                        <c:v>183</c:v>
                      </c:pt>
                      <c:pt idx="239">
                        <c:v>204</c:v>
                      </c:pt>
                      <c:pt idx="240">
                        <c:v>174</c:v>
                      </c:pt>
                      <c:pt idx="241">
                        <c:v>197</c:v>
                      </c:pt>
                      <c:pt idx="242">
                        <c:v>177</c:v>
                      </c:pt>
                      <c:pt idx="243">
                        <c:v>184</c:v>
                      </c:pt>
                      <c:pt idx="244">
                        <c:v>172</c:v>
                      </c:pt>
                      <c:pt idx="245">
                        <c:v>205</c:v>
                      </c:pt>
                      <c:pt idx="246">
                        <c:v>173</c:v>
                      </c:pt>
                      <c:pt idx="247">
                        <c:v>181</c:v>
                      </c:pt>
                      <c:pt idx="248">
                        <c:v>173</c:v>
                      </c:pt>
                      <c:pt idx="249">
                        <c:v>191</c:v>
                      </c:pt>
                      <c:pt idx="250">
                        <c:v>211</c:v>
                      </c:pt>
                      <c:pt idx="251">
                        <c:v>189</c:v>
                      </c:pt>
                      <c:pt idx="252">
                        <c:v>206</c:v>
                      </c:pt>
                      <c:pt idx="253">
                        <c:v>197</c:v>
                      </c:pt>
                      <c:pt idx="254">
                        <c:v>179</c:v>
                      </c:pt>
                      <c:pt idx="255">
                        <c:v>203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8C6-457E-8857-16452398FD7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Istanbul!$E$2:$E$257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286</c:v>
                      </c:pt>
                      <c:pt idx="1">
                        <c:v>296</c:v>
                      </c:pt>
                      <c:pt idx="2">
                        <c:v>273</c:v>
                      </c:pt>
                      <c:pt idx="3">
                        <c:v>278</c:v>
                      </c:pt>
                      <c:pt idx="4">
                        <c:v>273</c:v>
                      </c:pt>
                      <c:pt idx="5">
                        <c:v>277</c:v>
                      </c:pt>
                      <c:pt idx="6">
                        <c:v>269</c:v>
                      </c:pt>
                      <c:pt idx="7">
                        <c:v>274</c:v>
                      </c:pt>
                      <c:pt idx="8">
                        <c:v>294</c:v>
                      </c:pt>
                      <c:pt idx="9">
                        <c:v>299</c:v>
                      </c:pt>
                      <c:pt idx="10">
                        <c:v>295</c:v>
                      </c:pt>
                      <c:pt idx="11">
                        <c:v>266</c:v>
                      </c:pt>
                      <c:pt idx="12">
                        <c:v>282</c:v>
                      </c:pt>
                      <c:pt idx="13">
                        <c:v>247</c:v>
                      </c:pt>
                      <c:pt idx="14">
                        <c:v>254</c:v>
                      </c:pt>
                      <c:pt idx="15">
                        <c:v>263</c:v>
                      </c:pt>
                      <c:pt idx="16">
                        <c:v>282</c:v>
                      </c:pt>
                      <c:pt idx="17">
                        <c:v>275</c:v>
                      </c:pt>
                      <c:pt idx="18">
                        <c:v>258</c:v>
                      </c:pt>
                      <c:pt idx="19">
                        <c:v>262</c:v>
                      </c:pt>
                      <c:pt idx="20">
                        <c:v>230</c:v>
                      </c:pt>
                      <c:pt idx="21">
                        <c:v>257</c:v>
                      </c:pt>
                      <c:pt idx="22">
                        <c:v>268</c:v>
                      </c:pt>
                      <c:pt idx="23">
                        <c:v>261</c:v>
                      </c:pt>
                      <c:pt idx="24">
                        <c:v>270</c:v>
                      </c:pt>
                      <c:pt idx="25">
                        <c:v>267</c:v>
                      </c:pt>
                      <c:pt idx="26">
                        <c:v>248</c:v>
                      </c:pt>
                      <c:pt idx="27">
                        <c:v>229</c:v>
                      </c:pt>
                      <c:pt idx="28">
                        <c:v>224</c:v>
                      </c:pt>
                      <c:pt idx="29">
                        <c:v>215</c:v>
                      </c:pt>
                      <c:pt idx="30">
                        <c:v>244</c:v>
                      </c:pt>
                      <c:pt idx="31">
                        <c:v>211</c:v>
                      </c:pt>
                      <c:pt idx="32">
                        <c:v>236</c:v>
                      </c:pt>
                      <c:pt idx="33">
                        <c:v>212</c:v>
                      </c:pt>
                      <c:pt idx="34">
                        <c:v>249</c:v>
                      </c:pt>
                      <c:pt idx="35">
                        <c:v>227</c:v>
                      </c:pt>
                      <c:pt idx="36">
                        <c:v>214</c:v>
                      </c:pt>
                      <c:pt idx="37">
                        <c:v>246</c:v>
                      </c:pt>
                      <c:pt idx="38">
                        <c:v>255</c:v>
                      </c:pt>
                      <c:pt idx="39">
                        <c:v>224</c:v>
                      </c:pt>
                      <c:pt idx="40">
                        <c:v>237</c:v>
                      </c:pt>
                      <c:pt idx="41">
                        <c:v>205</c:v>
                      </c:pt>
                      <c:pt idx="42">
                        <c:v>185</c:v>
                      </c:pt>
                      <c:pt idx="43">
                        <c:v>246</c:v>
                      </c:pt>
                      <c:pt idx="44">
                        <c:v>209</c:v>
                      </c:pt>
                      <c:pt idx="45">
                        <c:v>237</c:v>
                      </c:pt>
                      <c:pt idx="46">
                        <c:v>229</c:v>
                      </c:pt>
                      <c:pt idx="47">
                        <c:v>212</c:v>
                      </c:pt>
                      <c:pt idx="48">
                        <c:v>190</c:v>
                      </c:pt>
                      <c:pt idx="49">
                        <c:v>229</c:v>
                      </c:pt>
                      <c:pt idx="50">
                        <c:v>220</c:v>
                      </c:pt>
                      <c:pt idx="51">
                        <c:v>229</c:v>
                      </c:pt>
                      <c:pt idx="52">
                        <c:v>233</c:v>
                      </c:pt>
                      <c:pt idx="53">
                        <c:v>208</c:v>
                      </c:pt>
                      <c:pt idx="54">
                        <c:v>214</c:v>
                      </c:pt>
                      <c:pt idx="55">
                        <c:v>203</c:v>
                      </c:pt>
                      <c:pt idx="56">
                        <c:v>190</c:v>
                      </c:pt>
                      <c:pt idx="57">
                        <c:v>198</c:v>
                      </c:pt>
                      <c:pt idx="58">
                        <c:v>240</c:v>
                      </c:pt>
                      <c:pt idx="59">
                        <c:v>203</c:v>
                      </c:pt>
                      <c:pt idx="60">
                        <c:v>232</c:v>
                      </c:pt>
                      <c:pt idx="61">
                        <c:v>203</c:v>
                      </c:pt>
                      <c:pt idx="62">
                        <c:v>211</c:v>
                      </c:pt>
                      <c:pt idx="63">
                        <c:v>187</c:v>
                      </c:pt>
                      <c:pt idx="64">
                        <c:v>234</c:v>
                      </c:pt>
                      <c:pt idx="65">
                        <c:v>213</c:v>
                      </c:pt>
                      <c:pt idx="66">
                        <c:v>203</c:v>
                      </c:pt>
                      <c:pt idx="67">
                        <c:v>213</c:v>
                      </c:pt>
                      <c:pt idx="68">
                        <c:v>227</c:v>
                      </c:pt>
                      <c:pt idx="69">
                        <c:v>190</c:v>
                      </c:pt>
                      <c:pt idx="70">
                        <c:v>189</c:v>
                      </c:pt>
                      <c:pt idx="71">
                        <c:v>211</c:v>
                      </c:pt>
                      <c:pt idx="72">
                        <c:v>202</c:v>
                      </c:pt>
                      <c:pt idx="73">
                        <c:v>216</c:v>
                      </c:pt>
                      <c:pt idx="74">
                        <c:v>197</c:v>
                      </c:pt>
                      <c:pt idx="75">
                        <c:v>236</c:v>
                      </c:pt>
                      <c:pt idx="76">
                        <c:v>204</c:v>
                      </c:pt>
                      <c:pt idx="77">
                        <c:v>194</c:v>
                      </c:pt>
                      <c:pt idx="78">
                        <c:v>241</c:v>
                      </c:pt>
                      <c:pt idx="79">
                        <c:v>230</c:v>
                      </c:pt>
                      <c:pt idx="80">
                        <c:v>203</c:v>
                      </c:pt>
                      <c:pt idx="81">
                        <c:v>207</c:v>
                      </c:pt>
                      <c:pt idx="82">
                        <c:v>212</c:v>
                      </c:pt>
                      <c:pt idx="83">
                        <c:v>210</c:v>
                      </c:pt>
                      <c:pt idx="84">
                        <c:v>185</c:v>
                      </c:pt>
                      <c:pt idx="85">
                        <c:v>219</c:v>
                      </c:pt>
                      <c:pt idx="86">
                        <c:v>192</c:v>
                      </c:pt>
                      <c:pt idx="87">
                        <c:v>211</c:v>
                      </c:pt>
                      <c:pt idx="88">
                        <c:v>193</c:v>
                      </c:pt>
                      <c:pt idx="89">
                        <c:v>212</c:v>
                      </c:pt>
                      <c:pt idx="90">
                        <c:v>173</c:v>
                      </c:pt>
                      <c:pt idx="91">
                        <c:v>231</c:v>
                      </c:pt>
                      <c:pt idx="92">
                        <c:v>217</c:v>
                      </c:pt>
                      <c:pt idx="93">
                        <c:v>210</c:v>
                      </c:pt>
                      <c:pt idx="94">
                        <c:v>182</c:v>
                      </c:pt>
                      <c:pt idx="95">
                        <c:v>209</c:v>
                      </c:pt>
                      <c:pt idx="96">
                        <c:v>183</c:v>
                      </c:pt>
                      <c:pt idx="97">
                        <c:v>212</c:v>
                      </c:pt>
                      <c:pt idx="98">
                        <c:v>205</c:v>
                      </c:pt>
                      <c:pt idx="99">
                        <c:v>243</c:v>
                      </c:pt>
                      <c:pt idx="100">
                        <c:v>209</c:v>
                      </c:pt>
                      <c:pt idx="101">
                        <c:v>213</c:v>
                      </c:pt>
                      <c:pt idx="102">
                        <c:v>199</c:v>
                      </c:pt>
                      <c:pt idx="103">
                        <c:v>226</c:v>
                      </c:pt>
                      <c:pt idx="104">
                        <c:v>204</c:v>
                      </c:pt>
                      <c:pt idx="105">
                        <c:v>195</c:v>
                      </c:pt>
                      <c:pt idx="106">
                        <c:v>232</c:v>
                      </c:pt>
                      <c:pt idx="107">
                        <c:v>188</c:v>
                      </c:pt>
                      <c:pt idx="108">
                        <c:v>204</c:v>
                      </c:pt>
                      <c:pt idx="109">
                        <c:v>195</c:v>
                      </c:pt>
                      <c:pt idx="110">
                        <c:v>191</c:v>
                      </c:pt>
                      <c:pt idx="111">
                        <c:v>201</c:v>
                      </c:pt>
                      <c:pt idx="112">
                        <c:v>188</c:v>
                      </c:pt>
                      <c:pt idx="113">
                        <c:v>201</c:v>
                      </c:pt>
                      <c:pt idx="114">
                        <c:v>216</c:v>
                      </c:pt>
                      <c:pt idx="115">
                        <c:v>180</c:v>
                      </c:pt>
                      <c:pt idx="116">
                        <c:v>218</c:v>
                      </c:pt>
                      <c:pt idx="117">
                        <c:v>215</c:v>
                      </c:pt>
                      <c:pt idx="118">
                        <c:v>190</c:v>
                      </c:pt>
                      <c:pt idx="119">
                        <c:v>209</c:v>
                      </c:pt>
                      <c:pt idx="120">
                        <c:v>187</c:v>
                      </c:pt>
                      <c:pt idx="121">
                        <c:v>220</c:v>
                      </c:pt>
                      <c:pt idx="122">
                        <c:v>179</c:v>
                      </c:pt>
                      <c:pt idx="123">
                        <c:v>188</c:v>
                      </c:pt>
                      <c:pt idx="124">
                        <c:v>182</c:v>
                      </c:pt>
                      <c:pt idx="125">
                        <c:v>185</c:v>
                      </c:pt>
                      <c:pt idx="126">
                        <c:v>219</c:v>
                      </c:pt>
                      <c:pt idx="127">
                        <c:v>189</c:v>
                      </c:pt>
                      <c:pt idx="128">
                        <c:v>214</c:v>
                      </c:pt>
                      <c:pt idx="129">
                        <c:v>182</c:v>
                      </c:pt>
                      <c:pt idx="130">
                        <c:v>161</c:v>
                      </c:pt>
                      <c:pt idx="131">
                        <c:v>207</c:v>
                      </c:pt>
                      <c:pt idx="132">
                        <c:v>201</c:v>
                      </c:pt>
                      <c:pt idx="133">
                        <c:v>187</c:v>
                      </c:pt>
                      <c:pt idx="134">
                        <c:v>220</c:v>
                      </c:pt>
                      <c:pt idx="135">
                        <c:v>190</c:v>
                      </c:pt>
                      <c:pt idx="136">
                        <c:v>186</c:v>
                      </c:pt>
                      <c:pt idx="137">
                        <c:v>180</c:v>
                      </c:pt>
                      <c:pt idx="138">
                        <c:v>182</c:v>
                      </c:pt>
                      <c:pt idx="139">
                        <c:v>194</c:v>
                      </c:pt>
                      <c:pt idx="140">
                        <c:v>202</c:v>
                      </c:pt>
                      <c:pt idx="141">
                        <c:v>208</c:v>
                      </c:pt>
                      <c:pt idx="142">
                        <c:v>221</c:v>
                      </c:pt>
                      <c:pt idx="143">
                        <c:v>197</c:v>
                      </c:pt>
                      <c:pt idx="144">
                        <c:v>182</c:v>
                      </c:pt>
                      <c:pt idx="145">
                        <c:v>214</c:v>
                      </c:pt>
                      <c:pt idx="146">
                        <c:v>193</c:v>
                      </c:pt>
                      <c:pt idx="147">
                        <c:v>188</c:v>
                      </c:pt>
                      <c:pt idx="148">
                        <c:v>219</c:v>
                      </c:pt>
                      <c:pt idx="149">
                        <c:v>202</c:v>
                      </c:pt>
                      <c:pt idx="150">
                        <c:v>190</c:v>
                      </c:pt>
                      <c:pt idx="151">
                        <c:v>179</c:v>
                      </c:pt>
                      <c:pt idx="152">
                        <c:v>208</c:v>
                      </c:pt>
                      <c:pt idx="153">
                        <c:v>171</c:v>
                      </c:pt>
                      <c:pt idx="154">
                        <c:v>183</c:v>
                      </c:pt>
                      <c:pt idx="155">
                        <c:v>172</c:v>
                      </c:pt>
                      <c:pt idx="156">
                        <c:v>168</c:v>
                      </c:pt>
                      <c:pt idx="157">
                        <c:v>179</c:v>
                      </c:pt>
                      <c:pt idx="158">
                        <c:v>190</c:v>
                      </c:pt>
                      <c:pt idx="159">
                        <c:v>178</c:v>
                      </c:pt>
                      <c:pt idx="160">
                        <c:v>188</c:v>
                      </c:pt>
                      <c:pt idx="161">
                        <c:v>191</c:v>
                      </c:pt>
                      <c:pt idx="162">
                        <c:v>178</c:v>
                      </c:pt>
                      <c:pt idx="163">
                        <c:v>198</c:v>
                      </c:pt>
                      <c:pt idx="164">
                        <c:v>209</c:v>
                      </c:pt>
                      <c:pt idx="165">
                        <c:v>164</c:v>
                      </c:pt>
                      <c:pt idx="166">
                        <c:v>199</c:v>
                      </c:pt>
                      <c:pt idx="167">
                        <c:v>177</c:v>
                      </c:pt>
                      <c:pt idx="168">
                        <c:v>169</c:v>
                      </c:pt>
                      <c:pt idx="169">
                        <c:v>178</c:v>
                      </c:pt>
                      <c:pt idx="170">
                        <c:v>220</c:v>
                      </c:pt>
                      <c:pt idx="171">
                        <c:v>166</c:v>
                      </c:pt>
                      <c:pt idx="172">
                        <c:v>166</c:v>
                      </c:pt>
                      <c:pt idx="173">
                        <c:v>186</c:v>
                      </c:pt>
                      <c:pt idx="174">
                        <c:v>205</c:v>
                      </c:pt>
                      <c:pt idx="175">
                        <c:v>203</c:v>
                      </c:pt>
                      <c:pt idx="176">
                        <c:v>192</c:v>
                      </c:pt>
                      <c:pt idx="177">
                        <c:v>174</c:v>
                      </c:pt>
                      <c:pt idx="178">
                        <c:v>202</c:v>
                      </c:pt>
                      <c:pt idx="179">
                        <c:v>212</c:v>
                      </c:pt>
                      <c:pt idx="180">
                        <c:v>190</c:v>
                      </c:pt>
                      <c:pt idx="181">
                        <c:v>222</c:v>
                      </c:pt>
                      <c:pt idx="182">
                        <c:v>250</c:v>
                      </c:pt>
                      <c:pt idx="183">
                        <c:v>261</c:v>
                      </c:pt>
                      <c:pt idx="184">
                        <c:v>220</c:v>
                      </c:pt>
                      <c:pt idx="185">
                        <c:v>192</c:v>
                      </c:pt>
                      <c:pt idx="186">
                        <c:v>197</c:v>
                      </c:pt>
                      <c:pt idx="187">
                        <c:v>198</c:v>
                      </c:pt>
                      <c:pt idx="188">
                        <c:v>182</c:v>
                      </c:pt>
                      <c:pt idx="189">
                        <c:v>186</c:v>
                      </c:pt>
                      <c:pt idx="190">
                        <c:v>219</c:v>
                      </c:pt>
                      <c:pt idx="191">
                        <c:v>196</c:v>
                      </c:pt>
                      <c:pt idx="192">
                        <c:v>183</c:v>
                      </c:pt>
                      <c:pt idx="193">
                        <c:v>194</c:v>
                      </c:pt>
                      <c:pt idx="194">
                        <c:v>204</c:v>
                      </c:pt>
                      <c:pt idx="195">
                        <c:v>193</c:v>
                      </c:pt>
                      <c:pt idx="196">
                        <c:v>191</c:v>
                      </c:pt>
                      <c:pt idx="197">
                        <c:v>144</c:v>
                      </c:pt>
                      <c:pt idx="198">
                        <c:v>190</c:v>
                      </c:pt>
                      <c:pt idx="199">
                        <c:v>172</c:v>
                      </c:pt>
                      <c:pt idx="200">
                        <c:v>204</c:v>
                      </c:pt>
                      <c:pt idx="201">
                        <c:v>152</c:v>
                      </c:pt>
                      <c:pt idx="202">
                        <c:v>172</c:v>
                      </c:pt>
                      <c:pt idx="203">
                        <c:v>185</c:v>
                      </c:pt>
                      <c:pt idx="204">
                        <c:v>189</c:v>
                      </c:pt>
                      <c:pt idx="205">
                        <c:v>189</c:v>
                      </c:pt>
                      <c:pt idx="206">
                        <c:v>193</c:v>
                      </c:pt>
                      <c:pt idx="207">
                        <c:v>208</c:v>
                      </c:pt>
                      <c:pt idx="208">
                        <c:v>172</c:v>
                      </c:pt>
                      <c:pt idx="209">
                        <c:v>187</c:v>
                      </c:pt>
                      <c:pt idx="210">
                        <c:v>166</c:v>
                      </c:pt>
                      <c:pt idx="211">
                        <c:v>185</c:v>
                      </c:pt>
                      <c:pt idx="212">
                        <c:v>182</c:v>
                      </c:pt>
                      <c:pt idx="213">
                        <c:v>197</c:v>
                      </c:pt>
                      <c:pt idx="214">
                        <c:v>199</c:v>
                      </c:pt>
                      <c:pt idx="215">
                        <c:v>186</c:v>
                      </c:pt>
                      <c:pt idx="216">
                        <c:v>169</c:v>
                      </c:pt>
                      <c:pt idx="217">
                        <c:v>149</c:v>
                      </c:pt>
                      <c:pt idx="218">
                        <c:v>175</c:v>
                      </c:pt>
                      <c:pt idx="219">
                        <c:v>213</c:v>
                      </c:pt>
                      <c:pt idx="220">
                        <c:v>195</c:v>
                      </c:pt>
                      <c:pt idx="221">
                        <c:v>186</c:v>
                      </c:pt>
                      <c:pt idx="222">
                        <c:v>166</c:v>
                      </c:pt>
                      <c:pt idx="223">
                        <c:v>175</c:v>
                      </c:pt>
                      <c:pt idx="224">
                        <c:v>186</c:v>
                      </c:pt>
                      <c:pt idx="225">
                        <c:v>167</c:v>
                      </c:pt>
                      <c:pt idx="226">
                        <c:v>172</c:v>
                      </c:pt>
                      <c:pt idx="227">
                        <c:v>194</c:v>
                      </c:pt>
                      <c:pt idx="228">
                        <c:v>172</c:v>
                      </c:pt>
                      <c:pt idx="229">
                        <c:v>204</c:v>
                      </c:pt>
                      <c:pt idx="230">
                        <c:v>203</c:v>
                      </c:pt>
                      <c:pt idx="231">
                        <c:v>154</c:v>
                      </c:pt>
                      <c:pt idx="232">
                        <c:v>208</c:v>
                      </c:pt>
                      <c:pt idx="233">
                        <c:v>200</c:v>
                      </c:pt>
                      <c:pt idx="234">
                        <c:v>172</c:v>
                      </c:pt>
                      <c:pt idx="235">
                        <c:v>180</c:v>
                      </c:pt>
                      <c:pt idx="236">
                        <c:v>184</c:v>
                      </c:pt>
                      <c:pt idx="237">
                        <c:v>161</c:v>
                      </c:pt>
                      <c:pt idx="238">
                        <c:v>169</c:v>
                      </c:pt>
                      <c:pt idx="239">
                        <c:v>218</c:v>
                      </c:pt>
                      <c:pt idx="240">
                        <c:v>201</c:v>
                      </c:pt>
                      <c:pt idx="241">
                        <c:v>172</c:v>
                      </c:pt>
                      <c:pt idx="242">
                        <c:v>139</c:v>
                      </c:pt>
                      <c:pt idx="243">
                        <c:v>141</c:v>
                      </c:pt>
                      <c:pt idx="244">
                        <c:v>161</c:v>
                      </c:pt>
                      <c:pt idx="245">
                        <c:v>172</c:v>
                      </c:pt>
                      <c:pt idx="246">
                        <c:v>207</c:v>
                      </c:pt>
                      <c:pt idx="247">
                        <c:v>192</c:v>
                      </c:pt>
                      <c:pt idx="248">
                        <c:v>180</c:v>
                      </c:pt>
                      <c:pt idx="249">
                        <c:v>174</c:v>
                      </c:pt>
                      <c:pt idx="250">
                        <c:v>182</c:v>
                      </c:pt>
                      <c:pt idx="251">
                        <c:v>183</c:v>
                      </c:pt>
                      <c:pt idx="252">
                        <c:v>190</c:v>
                      </c:pt>
                      <c:pt idx="253">
                        <c:v>197</c:v>
                      </c:pt>
                      <c:pt idx="254">
                        <c:v>220</c:v>
                      </c:pt>
                      <c:pt idx="255">
                        <c:v>196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8C6-457E-8857-16452398FD7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Istanbul!$F$2:$F$257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252</c:v>
                      </c:pt>
                      <c:pt idx="1">
                        <c:v>258.66666666666669</c:v>
                      </c:pt>
                      <c:pt idx="2">
                        <c:v>241</c:v>
                      </c:pt>
                      <c:pt idx="3">
                        <c:v>251.66666666666666</c:v>
                      </c:pt>
                      <c:pt idx="4">
                        <c:v>252.33333333333334</c:v>
                      </c:pt>
                      <c:pt idx="5">
                        <c:v>258</c:v>
                      </c:pt>
                      <c:pt idx="6">
                        <c:v>253</c:v>
                      </c:pt>
                      <c:pt idx="7">
                        <c:v>254.66666666666666</c:v>
                      </c:pt>
                      <c:pt idx="8">
                        <c:v>269</c:v>
                      </c:pt>
                      <c:pt idx="9">
                        <c:v>267.33333333333331</c:v>
                      </c:pt>
                      <c:pt idx="10">
                        <c:v>264.33333333333331</c:v>
                      </c:pt>
                      <c:pt idx="11">
                        <c:v>255</c:v>
                      </c:pt>
                      <c:pt idx="12">
                        <c:v>240.33333333333334</c:v>
                      </c:pt>
                      <c:pt idx="13">
                        <c:v>250</c:v>
                      </c:pt>
                      <c:pt idx="14">
                        <c:v>246.66666666666666</c:v>
                      </c:pt>
                      <c:pt idx="15">
                        <c:v>264.33333333333331</c:v>
                      </c:pt>
                      <c:pt idx="16">
                        <c:v>271</c:v>
                      </c:pt>
                      <c:pt idx="17">
                        <c:v>262.33333333333331</c:v>
                      </c:pt>
                      <c:pt idx="18">
                        <c:v>263.66666666666669</c:v>
                      </c:pt>
                      <c:pt idx="19">
                        <c:v>249.33333333333334</c:v>
                      </c:pt>
                      <c:pt idx="20">
                        <c:v>252.33333333333334</c:v>
                      </c:pt>
                      <c:pt idx="21">
                        <c:v>252</c:v>
                      </c:pt>
                      <c:pt idx="22">
                        <c:v>255</c:v>
                      </c:pt>
                      <c:pt idx="23">
                        <c:v>260.66666666666669</c:v>
                      </c:pt>
                      <c:pt idx="24">
                        <c:v>261.66666666666669</c:v>
                      </c:pt>
                      <c:pt idx="25">
                        <c:v>261.33333333333331</c:v>
                      </c:pt>
                      <c:pt idx="26">
                        <c:v>257</c:v>
                      </c:pt>
                      <c:pt idx="27">
                        <c:v>248</c:v>
                      </c:pt>
                      <c:pt idx="28">
                        <c:v>248.33333333333334</c:v>
                      </c:pt>
                      <c:pt idx="29">
                        <c:v>230</c:v>
                      </c:pt>
                      <c:pt idx="30">
                        <c:v>247</c:v>
                      </c:pt>
                      <c:pt idx="31">
                        <c:v>238</c:v>
                      </c:pt>
                      <c:pt idx="32">
                        <c:v>239.33333333333334</c:v>
                      </c:pt>
                      <c:pt idx="33">
                        <c:v>235.33333333333334</c:v>
                      </c:pt>
                      <c:pt idx="34">
                        <c:v>252.66666666666666</c:v>
                      </c:pt>
                      <c:pt idx="35">
                        <c:v>231.66666666666666</c:v>
                      </c:pt>
                      <c:pt idx="36">
                        <c:v>223.33333333333334</c:v>
                      </c:pt>
                      <c:pt idx="37">
                        <c:v>253.33333333333334</c:v>
                      </c:pt>
                      <c:pt idx="38">
                        <c:v>233.66666666666666</c:v>
                      </c:pt>
                      <c:pt idx="39">
                        <c:v>234.33333333333334</c:v>
                      </c:pt>
                      <c:pt idx="40">
                        <c:v>223.33333333333334</c:v>
                      </c:pt>
                      <c:pt idx="41">
                        <c:v>209</c:v>
                      </c:pt>
                      <c:pt idx="42">
                        <c:v>205.33333333333334</c:v>
                      </c:pt>
                      <c:pt idx="43">
                        <c:v>229.66666666666666</c:v>
                      </c:pt>
                      <c:pt idx="44">
                        <c:v>217</c:v>
                      </c:pt>
                      <c:pt idx="45">
                        <c:v>219.66666666666666</c:v>
                      </c:pt>
                      <c:pt idx="46">
                        <c:v>223.66666666666666</c:v>
                      </c:pt>
                      <c:pt idx="47">
                        <c:v>211</c:v>
                      </c:pt>
                      <c:pt idx="48">
                        <c:v>208.33333333333334</c:v>
                      </c:pt>
                      <c:pt idx="49">
                        <c:v>228</c:v>
                      </c:pt>
                      <c:pt idx="50">
                        <c:v>227</c:v>
                      </c:pt>
                      <c:pt idx="51">
                        <c:v>220</c:v>
                      </c:pt>
                      <c:pt idx="52">
                        <c:v>236.33333333333334</c:v>
                      </c:pt>
                      <c:pt idx="53">
                        <c:v>204</c:v>
                      </c:pt>
                      <c:pt idx="54">
                        <c:v>223.33333333333334</c:v>
                      </c:pt>
                      <c:pt idx="55">
                        <c:v>213.66666666666666</c:v>
                      </c:pt>
                      <c:pt idx="56">
                        <c:v>221.33333333333334</c:v>
                      </c:pt>
                      <c:pt idx="57">
                        <c:v>220</c:v>
                      </c:pt>
                      <c:pt idx="58">
                        <c:v>224.66666666666666</c:v>
                      </c:pt>
                      <c:pt idx="59">
                        <c:v>219</c:v>
                      </c:pt>
                      <c:pt idx="60">
                        <c:v>238.66666666666666</c:v>
                      </c:pt>
                      <c:pt idx="61">
                        <c:v>209.66666666666666</c:v>
                      </c:pt>
                      <c:pt idx="62">
                        <c:v>220</c:v>
                      </c:pt>
                      <c:pt idx="63">
                        <c:v>200.66666666666666</c:v>
                      </c:pt>
                      <c:pt idx="64">
                        <c:v>225.66666666666666</c:v>
                      </c:pt>
                      <c:pt idx="65">
                        <c:v>211</c:v>
                      </c:pt>
                      <c:pt idx="66">
                        <c:v>218.66666666666666</c:v>
                      </c:pt>
                      <c:pt idx="67">
                        <c:v>217.33333333333334</c:v>
                      </c:pt>
                      <c:pt idx="68">
                        <c:v>211.33333333333334</c:v>
                      </c:pt>
                      <c:pt idx="69">
                        <c:v>207</c:v>
                      </c:pt>
                      <c:pt idx="70">
                        <c:v>210.66666666666666</c:v>
                      </c:pt>
                      <c:pt idx="71">
                        <c:v>202</c:v>
                      </c:pt>
                      <c:pt idx="72">
                        <c:v>213</c:v>
                      </c:pt>
                      <c:pt idx="73">
                        <c:v>200.66666666666666</c:v>
                      </c:pt>
                      <c:pt idx="74">
                        <c:v>205.66666666666666</c:v>
                      </c:pt>
                      <c:pt idx="75">
                        <c:v>219</c:v>
                      </c:pt>
                      <c:pt idx="76">
                        <c:v>207</c:v>
                      </c:pt>
                      <c:pt idx="77">
                        <c:v>215.66666666666666</c:v>
                      </c:pt>
                      <c:pt idx="78">
                        <c:v>218.33333333333334</c:v>
                      </c:pt>
                      <c:pt idx="79">
                        <c:v>217</c:v>
                      </c:pt>
                      <c:pt idx="80">
                        <c:v>217.33333333333334</c:v>
                      </c:pt>
                      <c:pt idx="81">
                        <c:v>195.33333333333334</c:v>
                      </c:pt>
                      <c:pt idx="82">
                        <c:v>213.66666666666666</c:v>
                      </c:pt>
                      <c:pt idx="83">
                        <c:v>201.66666666666666</c:v>
                      </c:pt>
                      <c:pt idx="84">
                        <c:v>213</c:v>
                      </c:pt>
                      <c:pt idx="85">
                        <c:v>213</c:v>
                      </c:pt>
                      <c:pt idx="86">
                        <c:v>207.33333333333334</c:v>
                      </c:pt>
                      <c:pt idx="87">
                        <c:v>221.33333333333334</c:v>
                      </c:pt>
                      <c:pt idx="88">
                        <c:v>202</c:v>
                      </c:pt>
                      <c:pt idx="89">
                        <c:v>185.33333333333334</c:v>
                      </c:pt>
                      <c:pt idx="90">
                        <c:v>196.33333333333334</c:v>
                      </c:pt>
                      <c:pt idx="91">
                        <c:v>225.66666666666666</c:v>
                      </c:pt>
                      <c:pt idx="92">
                        <c:v>208.66666666666666</c:v>
                      </c:pt>
                      <c:pt idx="93">
                        <c:v>208.33333333333334</c:v>
                      </c:pt>
                      <c:pt idx="94">
                        <c:v>197</c:v>
                      </c:pt>
                      <c:pt idx="95">
                        <c:v>203.33333333333334</c:v>
                      </c:pt>
                      <c:pt idx="96">
                        <c:v>194.66666666666666</c:v>
                      </c:pt>
                      <c:pt idx="97">
                        <c:v>205.66666666666666</c:v>
                      </c:pt>
                      <c:pt idx="98">
                        <c:v>215.33333333333334</c:v>
                      </c:pt>
                      <c:pt idx="99">
                        <c:v>219.66666666666666</c:v>
                      </c:pt>
                      <c:pt idx="100">
                        <c:v>197.66666666666666</c:v>
                      </c:pt>
                      <c:pt idx="101">
                        <c:v>212.66666666666666</c:v>
                      </c:pt>
                      <c:pt idx="102">
                        <c:v>204</c:v>
                      </c:pt>
                      <c:pt idx="103">
                        <c:v>207</c:v>
                      </c:pt>
                      <c:pt idx="104">
                        <c:v>192</c:v>
                      </c:pt>
                      <c:pt idx="105">
                        <c:v>197.33333333333334</c:v>
                      </c:pt>
                      <c:pt idx="106">
                        <c:v>226.66666666666666</c:v>
                      </c:pt>
                      <c:pt idx="107">
                        <c:v>192</c:v>
                      </c:pt>
                      <c:pt idx="108">
                        <c:v>198.33333333333334</c:v>
                      </c:pt>
                      <c:pt idx="109">
                        <c:v>197.66666666666666</c:v>
                      </c:pt>
                      <c:pt idx="110">
                        <c:v>197.66666666666666</c:v>
                      </c:pt>
                      <c:pt idx="111">
                        <c:v>201.33333333333334</c:v>
                      </c:pt>
                      <c:pt idx="112">
                        <c:v>198</c:v>
                      </c:pt>
                      <c:pt idx="113">
                        <c:v>203.33333333333334</c:v>
                      </c:pt>
                      <c:pt idx="114">
                        <c:v>220.33333333333334</c:v>
                      </c:pt>
                      <c:pt idx="115">
                        <c:v>198.33333333333334</c:v>
                      </c:pt>
                      <c:pt idx="116">
                        <c:v>217</c:v>
                      </c:pt>
                      <c:pt idx="117">
                        <c:v>194.33333333333334</c:v>
                      </c:pt>
                      <c:pt idx="118">
                        <c:v>200.66666666666666</c:v>
                      </c:pt>
                      <c:pt idx="119">
                        <c:v>210</c:v>
                      </c:pt>
                      <c:pt idx="120">
                        <c:v>202</c:v>
                      </c:pt>
                      <c:pt idx="121">
                        <c:v>200</c:v>
                      </c:pt>
                      <c:pt idx="122">
                        <c:v>199.33333333333334</c:v>
                      </c:pt>
                      <c:pt idx="123">
                        <c:v>202.66666666666666</c:v>
                      </c:pt>
                      <c:pt idx="124">
                        <c:v>183.33333333333334</c:v>
                      </c:pt>
                      <c:pt idx="125">
                        <c:v>211</c:v>
                      </c:pt>
                      <c:pt idx="126">
                        <c:v>210.66666666666666</c:v>
                      </c:pt>
                      <c:pt idx="127">
                        <c:v>184.33333333333334</c:v>
                      </c:pt>
                      <c:pt idx="128">
                        <c:v>210.33333333333334</c:v>
                      </c:pt>
                      <c:pt idx="129">
                        <c:v>197</c:v>
                      </c:pt>
                      <c:pt idx="130">
                        <c:v>182.33333333333334</c:v>
                      </c:pt>
                      <c:pt idx="131">
                        <c:v>209</c:v>
                      </c:pt>
                      <c:pt idx="132">
                        <c:v>194.33333333333334</c:v>
                      </c:pt>
                      <c:pt idx="133">
                        <c:v>200.66666666666666</c:v>
                      </c:pt>
                      <c:pt idx="134">
                        <c:v>200</c:v>
                      </c:pt>
                      <c:pt idx="135">
                        <c:v>208</c:v>
                      </c:pt>
                      <c:pt idx="136">
                        <c:v>195.33333333333334</c:v>
                      </c:pt>
                      <c:pt idx="137">
                        <c:v>188</c:v>
                      </c:pt>
                      <c:pt idx="138">
                        <c:v>185.66666666666666</c:v>
                      </c:pt>
                      <c:pt idx="139">
                        <c:v>193.33333333333334</c:v>
                      </c:pt>
                      <c:pt idx="140">
                        <c:v>210.33333333333334</c:v>
                      </c:pt>
                      <c:pt idx="141">
                        <c:v>206</c:v>
                      </c:pt>
                      <c:pt idx="142">
                        <c:v>207</c:v>
                      </c:pt>
                      <c:pt idx="143">
                        <c:v>197</c:v>
                      </c:pt>
                      <c:pt idx="144">
                        <c:v>194</c:v>
                      </c:pt>
                      <c:pt idx="145">
                        <c:v>196.33333333333334</c:v>
                      </c:pt>
                      <c:pt idx="146">
                        <c:v>187.66666666666666</c:v>
                      </c:pt>
                      <c:pt idx="147">
                        <c:v>192</c:v>
                      </c:pt>
                      <c:pt idx="148">
                        <c:v>210.33333333333334</c:v>
                      </c:pt>
                      <c:pt idx="149">
                        <c:v>193.33333333333334</c:v>
                      </c:pt>
                      <c:pt idx="150">
                        <c:v>185.66666666666666</c:v>
                      </c:pt>
                      <c:pt idx="151">
                        <c:v>195.66666666666666</c:v>
                      </c:pt>
                      <c:pt idx="152">
                        <c:v>195.66666666666666</c:v>
                      </c:pt>
                      <c:pt idx="153">
                        <c:v>169.33333333333334</c:v>
                      </c:pt>
                      <c:pt idx="154">
                        <c:v>193</c:v>
                      </c:pt>
                      <c:pt idx="155">
                        <c:v>204</c:v>
                      </c:pt>
                      <c:pt idx="156">
                        <c:v>192.66666666666666</c:v>
                      </c:pt>
                      <c:pt idx="157">
                        <c:v>183.66666666666666</c:v>
                      </c:pt>
                      <c:pt idx="158">
                        <c:v>201.33333333333334</c:v>
                      </c:pt>
                      <c:pt idx="159">
                        <c:v>187.33333333333334</c:v>
                      </c:pt>
                      <c:pt idx="160">
                        <c:v>201</c:v>
                      </c:pt>
                      <c:pt idx="161">
                        <c:v>186</c:v>
                      </c:pt>
                      <c:pt idx="162">
                        <c:v>180</c:v>
                      </c:pt>
                      <c:pt idx="163">
                        <c:v>184.66666666666666</c:v>
                      </c:pt>
                      <c:pt idx="164">
                        <c:v>211</c:v>
                      </c:pt>
                      <c:pt idx="165">
                        <c:v>172.33333333333334</c:v>
                      </c:pt>
                      <c:pt idx="166">
                        <c:v>196.33333333333334</c:v>
                      </c:pt>
                      <c:pt idx="167">
                        <c:v>195</c:v>
                      </c:pt>
                      <c:pt idx="168">
                        <c:v>201</c:v>
                      </c:pt>
                      <c:pt idx="169">
                        <c:v>189.66666666666666</c:v>
                      </c:pt>
                      <c:pt idx="170">
                        <c:v>197.66666666666666</c:v>
                      </c:pt>
                      <c:pt idx="171">
                        <c:v>179.66666666666666</c:v>
                      </c:pt>
                      <c:pt idx="172">
                        <c:v>185</c:v>
                      </c:pt>
                      <c:pt idx="173">
                        <c:v>201.66666666666666</c:v>
                      </c:pt>
                      <c:pt idx="174">
                        <c:v>194.66666666666666</c:v>
                      </c:pt>
                      <c:pt idx="175">
                        <c:v>196.33333333333334</c:v>
                      </c:pt>
                      <c:pt idx="176">
                        <c:v>193.33333333333334</c:v>
                      </c:pt>
                      <c:pt idx="177">
                        <c:v>189.33333333333334</c:v>
                      </c:pt>
                      <c:pt idx="178">
                        <c:v>193</c:v>
                      </c:pt>
                      <c:pt idx="179">
                        <c:v>201.66666666666666</c:v>
                      </c:pt>
                      <c:pt idx="180">
                        <c:v>189.66666666666666</c:v>
                      </c:pt>
                      <c:pt idx="181">
                        <c:v>197.33333333333334</c:v>
                      </c:pt>
                      <c:pt idx="182">
                        <c:v>209.33333333333334</c:v>
                      </c:pt>
                      <c:pt idx="183">
                        <c:v>225.33333333333334</c:v>
                      </c:pt>
                      <c:pt idx="184">
                        <c:v>213.33333333333334</c:v>
                      </c:pt>
                      <c:pt idx="185">
                        <c:v>185.33333333333334</c:v>
                      </c:pt>
                      <c:pt idx="186">
                        <c:v>194</c:v>
                      </c:pt>
                      <c:pt idx="187">
                        <c:v>189.33333333333334</c:v>
                      </c:pt>
                      <c:pt idx="188">
                        <c:v>191.33333333333334</c:v>
                      </c:pt>
                      <c:pt idx="189">
                        <c:v>187.33333333333334</c:v>
                      </c:pt>
                      <c:pt idx="190">
                        <c:v>206.33333333333334</c:v>
                      </c:pt>
                      <c:pt idx="191">
                        <c:v>185.66666666666666</c:v>
                      </c:pt>
                      <c:pt idx="192">
                        <c:v>186.33333333333334</c:v>
                      </c:pt>
                      <c:pt idx="193">
                        <c:v>192.66666666666666</c:v>
                      </c:pt>
                      <c:pt idx="194">
                        <c:v>193.66666666666666</c:v>
                      </c:pt>
                      <c:pt idx="195">
                        <c:v>186.33333333333334</c:v>
                      </c:pt>
                      <c:pt idx="196">
                        <c:v>190.66666666666666</c:v>
                      </c:pt>
                      <c:pt idx="197">
                        <c:v>182.66666666666666</c:v>
                      </c:pt>
                      <c:pt idx="198">
                        <c:v>195</c:v>
                      </c:pt>
                      <c:pt idx="199">
                        <c:v>185</c:v>
                      </c:pt>
                      <c:pt idx="200">
                        <c:v>196.66666666666666</c:v>
                      </c:pt>
                      <c:pt idx="201">
                        <c:v>175</c:v>
                      </c:pt>
                      <c:pt idx="202">
                        <c:v>185</c:v>
                      </c:pt>
                      <c:pt idx="203">
                        <c:v>198.33333333333334</c:v>
                      </c:pt>
                      <c:pt idx="204">
                        <c:v>183.33333333333334</c:v>
                      </c:pt>
                      <c:pt idx="205">
                        <c:v>185</c:v>
                      </c:pt>
                      <c:pt idx="206">
                        <c:v>197</c:v>
                      </c:pt>
                      <c:pt idx="207">
                        <c:v>176.33333333333334</c:v>
                      </c:pt>
                      <c:pt idx="208">
                        <c:v>181.33333333333334</c:v>
                      </c:pt>
                      <c:pt idx="209">
                        <c:v>196.33333333333334</c:v>
                      </c:pt>
                      <c:pt idx="210">
                        <c:v>192.33333333333334</c:v>
                      </c:pt>
                      <c:pt idx="211">
                        <c:v>191.33333333333334</c:v>
                      </c:pt>
                      <c:pt idx="212">
                        <c:v>186.33333333333334</c:v>
                      </c:pt>
                      <c:pt idx="213">
                        <c:v>202.33333333333334</c:v>
                      </c:pt>
                      <c:pt idx="214">
                        <c:v>183.66666666666666</c:v>
                      </c:pt>
                      <c:pt idx="215">
                        <c:v>188.66666666666666</c:v>
                      </c:pt>
                      <c:pt idx="216">
                        <c:v>188</c:v>
                      </c:pt>
                      <c:pt idx="217">
                        <c:v>168.33333333333334</c:v>
                      </c:pt>
                      <c:pt idx="218">
                        <c:v>198</c:v>
                      </c:pt>
                      <c:pt idx="219">
                        <c:v>189</c:v>
                      </c:pt>
                      <c:pt idx="220">
                        <c:v>194.66666666666666</c:v>
                      </c:pt>
                      <c:pt idx="221">
                        <c:v>192</c:v>
                      </c:pt>
                      <c:pt idx="222">
                        <c:v>181</c:v>
                      </c:pt>
                      <c:pt idx="223">
                        <c:v>189</c:v>
                      </c:pt>
                      <c:pt idx="224">
                        <c:v>196.66666666666666</c:v>
                      </c:pt>
                      <c:pt idx="225">
                        <c:v>182.33333333333334</c:v>
                      </c:pt>
                      <c:pt idx="226">
                        <c:v>187.33333333333334</c:v>
                      </c:pt>
                      <c:pt idx="227">
                        <c:v>192</c:v>
                      </c:pt>
                      <c:pt idx="228">
                        <c:v>182.66666666666666</c:v>
                      </c:pt>
                      <c:pt idx="229">
                        <c:v>190.66666666666666</c:v>
                      </c:pt>
                      <c:pt idx="230">
                        <c:v>187</c:v>
                      </c:pt>
                      <c:pt idx="231">
                        <c:v>171</c:v>
                      </c:pt>
                      <c:pt idx="232">
                        <c:v>196.33333333333334</c:v>
                      </c:pt>
                      <c:pt idx="233">
                        <c:v>195.66666666666666</c:v>
                      </c:pt>
                      <c:pt idx="234">
                        <c:v>170.66666666666666</c:v>
                      </c:pt>
                      <c:pt idx="235">
                        <c:v>180</c:v>
                      </c:pt>
                      <c:pt idx="236">
                        <c:v>198.66666666666666</c:v>
                      </c:pt>
                      <c:pt idx="237">
                        <c:v>176.66666666666666</c:v>
                      </c:pt>
                      <c:pt idx="238">
                        <c:v>183</c:v>
                      </c:pt>
                      <c:pt idx="239">
                        <c:v>198</c:v>
                      </c:pt>
                      <c:pt idx="240">
                        <c:v>198</c:v>
                      </c:pt>
                      <c:pt idx="241">
                        <c:v>182.33333333333334</c:v>
                      </c:pt>
                      <c:pt idx="242">
                        <c:v>173</c:v>
                      </c:pt>
                      <c:pt idx="243">
                        <c:v>170.33333333333334</c:v>
                      </c:pt>
                      <c:pt idx="244">
                        <c:v>177.33333333333334</c:v>
                      </c:pt>
                      <c:pt idx="245">
                        <c:v>188.66666666666666</c:v>
                      </c:pt>
                      <c:pt idx="246">
                        <c:v>193.66666666666666</c:v>
                      </c:pt>
                      <c:pt idx="247">
                        <c:v>188.66666666666666</c:v>
                      </c:pt>
                      <c:pt idx="248">
                        <c:v>184</c:v>
                      </c:pt>
                      <c:pt idx="249">
                        <c:v>181</c:v>
                      </c:pt>
                      <c:pt idx="250">
                        <c:v>189.33333333333334</c:v>
                      </c:pt>
                      <c:pt idx="251">
                        <c:v>188.33333333333334</c:v>
                      </c:pt>
                      <c:pt idx="252">
                        <c:v>193.33333333333334</c:v>
                      </c:pt>
                      <c:pt idx="253">
                        <c:v>188.66666666666666</c:v>
                      </c:pt>
                      <c:pt idx="254">
                        <c:v>199.66666666666666</c:v>
                      </c:pt>
                      <c:pt idx="255">
                        <c:v>194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8C6-457E-8857-16452398FD7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Istanbul!$G$2:$G$257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-24</c:v>
                      </c:pt>
                      <c:pt idx="1">
                        <c:v>-48.666666666666686</c:v>
                      </c:pt>
                      <c:pt idx="2">
                        <c:v>21</c:v>
                      </c:pt>
                      <c:pt idx="3">
                        <c:v>5.3333333333333428</c:v>
                      </c:pt>
                      <c:pt idx="4">
                        <c:v>-7.3333333333333428</c:v>
                      </c:pt>
                      <c:pt idx="5">
                        <c:v>6</c:v>
                      </c:pt>
                      <c:pt idx="6">
                        <c:v>-19</c:v>
                      </c:pt>
                      <c:pt idx="7">
                        <c:v>5.3333333333333428</c:v>
                      </c:pt>
                      <c:pt idx="8">
                        <c:v>-24</c:v>
                      </c:pt>
                      <c:pt idx="9">
                        <c:v>-14.333333333333314</c:v>
                      </c:pt>
                      <c:pt idx="10">
                        <c:v>19.666666666666686</c:v>
                      </c:pt>
                      <c:pt idx="11">
                        <c:v>-28</c:v>
                      </c:pt>
                      <c:pt idx="12">
                        <c:v>-2.3333333333333428</c:v>
                      </c:pt>
                      <c:pt idx="13">
                        <c:v>22</c:v>
                      </c:pt>
                      <c:pt idx="14">
                        <c:v>11.333333333333343</c:v>
                      </c:pt>
                      <c:pt idx="15">
                        <c:v>-5.3333333333333144</c:v>
                      </c:pt>
                      <c:pt idx="16">
                        <c:v>5</c:v>
                      </c:pt>
                      <c:pt idx="17">
                        <c:v>3.6666666666666856</c:v>
                      </c:pt>
                      <c:pt idx="18">
                        <c:v>-17.666666666666686</c:v>
                      </c:pt>
                      <c:pt idx="19">
                        <c:v>3.6666666666666572</c:v>
                      </c:pt>
                      <c:pt idx="20">
                        <c:v>17.666666666666657</c:v>
                      </c:pt>
                      <c:pt idx="21">
                        <c:v>-7</c:v>
                      </c:pt>
                      <c:pt idx="22">
                        <c:v>16</c:v>
                      </c:pt>
                      <c:pt idx="23">
                        <c:v>-16.666666666666686</c:v>
                      </c:pt>
                      <c:pt idx="24">
                        <c:v>2.3333333333333144</c:v>
                      </c:pt>
                      <c:pt idx="25">
                        <c:v>-3.3333333333333144</c:v>
                      </c:pt>
                      <c:pt idx="26">
                        <c:v>16</c:v>
                      </c:pt>
                      <c:pt idx="27">
                        <c:v>21</c:v>
                      </c:pt>
                      <c:pt idx="28">
                        <c:v>0.66666666666665719</c:v>
                      </c:pt>
                      <c:pt idx="29">
                        <c:v>-4</c:v>
                      </c:pt>
                      <c:pt idx="30">
                        <c:v>12</c:v>
                      </c:pt>
                      <c:pt idx="31">
                        <c:v>-16</c:v>
                      </c:pt>
                      <c:pt idx="32">
                        <c:v>3.6666666666666572</c:v>
                      </c:pt>
                      <c:pt idx="33">
                        <c:v>7.6666666666666572</c:v>
                      </c:pt>
                      <c:pt idx="34">
                        <c:v>-23.666666666666657</c:v>
                      </c:pt>
                      <c:pt idx="35">
                        <c:v>16.333333333333343</c:v>
                      </c:pt>
                      <c:pt idx="36">
                        <c:v>-3.3333333333333428</c:v>
                      </c:pt>
                      <c:pt idx="37">
                        <c:v>-23.333333333333343</c:v>
                      </c:pt>
                      <c:pt idx="38">
                        <c:v>-5.6666666666666572</c:v>
                      </c:pt>
                      <c:pt idx="39">
                        <c:v>-29.333333333333343</c:v>
                      </c:pt>
                      <c:pt idx="40">
                        <c:v>24.666666666666657</c:v>
                      </c:pt>
                      <c:pt idx="41">
                        <c:v>32</c:v>
                      </c:pt>
                      <c:pt idx="42">
                        <c:v>29.666666666666657</c:v>
                      </c:pt>
                      <c:pt idx="43">
                        <c:v>-6.6666666666666572</c:v>
                      </c:pt>
                      <c:pt idx="44">
                        <c:v>9</c:v>
                      </c:pt>
                      <c:pt idx="45">
                        <c:v>-2.6666666666666572</c:v>
                      </c:pt>
                      <c:pt idx="46">
                        <c:v>-18.666666666666657</c:v>
                      </c:pt>
                      <c:pt idx="47">
                        <c:v>8</c:v>
                      </c:pt>
                      <c:pt idx="48">
                        <c:v>2.6666666666666572</c:v>
                      </c:pt>
                      <c:pt idx="49">
                        <c:v>7</c:v>
                      </c:pt>
                      <c:pt idx="50">
                        <c:v>-29</c:v>
                      </c:pt>
                      <c:pt idx="51">
                        <c:v>0</c:v>
                      </c:pt>
                      <c:pt idx="52">
                        <c:v>-60.333333333333343</c:v>
                      </c:pt>
                      <c:pt idx="53">
                        <c:v>-9</c:v>
                      </c:pt>
                      <c:pt idx="54">
                        <c:v>12.666666666666657</c:v>
                      </c:pt>
                      <c:pt idx="55">
                        <c:v>-5.6666666666666572</c:v>
                      </c:pt>
                      <c:pt idx="56">
                        <c:v>-23.333333333333343</c:v>
                      </c:pt>
                      <c:pt idx="57">
                        <c:v>26</c:v>
                      </c:pt>
                      <c:pt idx="58">
                        <c:v>-18.666666666666657</c:v>
                      </c:pt>
                      <c:pt idx="59">
                        <c:v>-24</c:v>
                      </c:pt>
                      <c:pt idx="60">
                        <c:v>-6.6666666666666572</c:v>
                      </c:pt>
                      <c:pt idx="61">
                        <c:v>-0.66666666666665719</c:v>
                      </c:pt>
                      <c:pt idx="62">
                        <c:v>2</c:v>
                      </c:pt>
                      <c:pt idx="63">
                        <c:v>3.3333333333333428</c:v>
                      </c:pt>
                      <c:pt idx="64">
                        <c:v>-19.666666666666657</c:v>
                      </c:pt>
                      <c:pt idx="65">
                        <c:v>-18</c:v>
                      </c:pt>
                      <c:pt idx="66">
                        <c:v>11.333333333333343</c:v>
                      </c:pt>
                      <c:pt idx="67">
                        <c:v>-21.333333333333343</c:v>
                      </c:pt>
                      <c:pt idx="68">
                        <c:v>-8.3333333333333428</c:v>
                      </c:pt>
                      <c:pt idx="69">
                        <c:v>17</c:v>
                      </c:pt>
                      <c:pt idx="70">
                        <c:v>26.333333333333343</c:v>
                      </c:pt>
                      <c:pt idx="71">
                        <c:v>16</c:v>
                      </c:pt>
                      <c:pt idx="72">
                        <c:v>-9</c:v>
                      </c:pt>
                      <c:pt idx="73">
                        <c:v>6.3333333333333428</c:v>
                      </c:pt>
                      <c:pt idx="74">
                        <c:v>48.333333333333343</c:v>
                      </c:pt>
                      <c:pt idx="75">
                        <c:v>-4</c:v>
                      </c:pt>
                      <c:pt idx="76">
                        <c:v>65</c:v>
                      </c:pt>
                      <c:pt idx="77">
                        <c:v>50.333333333333343</c:v>
                      </c:pt>
                      <c:pt idx="78">
                        <c:v>62.666666666666657</c:v>
                      </c:pt>
                      <c:pt idx="79">
                        <c:v>0</c:v>
                      </c:pt>
                      <c:pt idx="80">
                        <c:v>32.666666666666657</c:v>
                      </c:pt>
                      <c:pt idx="81">
                        <c:v>54.666666666666657</c:v>
                      </c:pt>
                      <c:pt idx="82">
                        <c:v>22.333333333333343</c:v>
                      </c:pt>
                      <c:pt idx="83">
                        <c:v>31.333333333333343</c:v>
                      </c:pt>
                      <c:pt idx="84">
                        <c:v>30</c:v>
                      </c:pt>
                      <c:pt idx="85">
                        <c:v>61</c:v>
                      </c:pt>
                      <c:pt idx="86">
                        <c:v>61.666666666666657</c:v>
                      </c:pt>
                      <c:pt idx="87">
                        <c:v>65.666666666666657</c:v>
                      </c:pt>
                      <c:pt idx="88">
                        <c:v>96</c:v>
                      </c:pt>
                      <c:pt idx="89">
                        <c:v>108.66666666666666</c:v>
                      </c:pt>
                      <c:pt idx="90">
                        <c:v>115.66666666666666</c:v>
                      </c:pt>
                      <c:pt idx="91">
                        <c:v>88.333333333333343</c:v>
                      </c:pt>
                      <c:pt idx="92">
                        <c:v>120.33333333333334</c:v>
                      </c:pt>
                      <c:pt idx="93">
                        <c:v>118.66666666666666</c:v>
                      </c:pt>
                      <c:pt idx="94">
                        <c:v>149</c:v>
                      </c:pt>
                      <c:pt idx="95">
                        <c:v>112.66666666666666</c:v>
                      </c:pt>
                      <c:pt idx="96">
                        <c:v>137.33333333333334</c:v>
                      </c:pt>
                      <c:pt idx="97">
                        <c:v>135.33333333333334</c:v>
                      </c:pt>
                      <c:pt idx="98">
                        <c:v>107.66666666666666</c:v>
                      </c:pt>
                      <c:pt idx="99">
                        <c:v>114.33333333333334</c:v>
                      </c:pt>
                      <c:pt idx="100">
                        <c:v>122.33333333333334</c:v>
                      </c:pt>
                      <c:pt idx="101">
                        <c:v>78.333333333333343</c:v>
                      </c:pt>
                      <c:pt idx="102">
                        <c:v>110</c:v>
                      </c:pt>
                      <c:pt idx="103">
                        <c:v>131</c:v>
                      </c:pt>
                      <c:pt idx="104">
                        <c:v>112</c:v>
                      </c:pt>
                      <c:pt idx="105">
                        <c:v>95.666666666666657</c:v>
                      </c:pt>
                      <c:pt idx="106">
                        <c:v>64.333333333333343</c:v>
                      </c:pt>
                      <c:pt idx="107">
                        <c:v>94</c:v>
                      </c:pt>
                      <c:pt idx="108">
                        <c:v>96.666666666666657</c:v>
                      </c:pt>
                      <c:pt idx="109">
                        <c:v>98.333333333333343</c:v>
                      </c:pt>
                      <c:pt idx="110">
                        <c:v>79.333333333333343</c:v>
                      </c:pt>
                      <c:pt idx="111">
                        <c:v>92.666666666666657</c:v>
                      </c:pt>
                      <c:pt idx="112">
                        <c:v>61</c:v>
                      </c:pt>
                      <c:pt idx="113">
                        <c:v>104.66666666666666</c:v>
                      </c:pt>
                      <c:pt idx="114">
                        <c:v>70.666666666666657</c:v>
                      </c:pt>
                      <c:pt idx="115">
                        <c:v>38.666666666666657</c:v>
                      </c:pt>
                      <c:pt idx="116">
                        <c:v>52</c:v>
                      </c:pt>
                      <c:pt idx="117">
                        <c:v>78.666666666666657</c:v>
                      </c:pt>
                      <c:pt idx="118">
                        <c:v>97.333333333333343</c:v>
                      </c:pt>
                      <c:pt idx="119">
                        <c:v>51</c:v>
                      </c:pt>
                      <c:pt idx="120">
                        <c:v>76</c:v>
                      </c:pt>
                      <c:pt idx="121">
                        <c:v>33</c:v>
                      </c:pt>
                      <c:pt idx="122">
                        <c:v>17.666666666666657</c:v>
                      </c:pt>
                      <c:pt idx="123">
                        <c:v>47.333333333333343</c:v>
                      </c:pt>
                      <c:pt idx="124">
                        <c:v>59.666666666666657</c:v>
                      </c:pt>
                      <c:pt idx="125">
                        <c:v>48</c:v>
                      </c:pt>
                      <c:pt idx="126">
                        <c:v>17.333333333333343</c:v>
                      </c:pt>
                      <c:pt idx="127">
                        <c:v>84.666666666666657</c:v>
                      </c:pt>
                      <c:pt idx="128">
                        <c:v>10.666666666666657</c:v>
                      </c:pt>
                      <c:pt idx="129">
                        <c:v>27</c:v>
                      </c:pt>
                      <c:pt idx="130">
                        <c:v>82.666666666666657</c:v>
                      </c:pt>
                      <c:pt idx="131">
                        <c:v>38</c:v>
                      </c:pt>
                      <c:pt idx="132">
                        <c:v>54.666666666666657</c:v>
                      </c:pt>
                      <c:pt idx="133">
                        <c:v>0.33333333333334281</c:v>
                      </c:pt>
                      <c:pt idx="134">
                        <c:v>10</c:v>
                      </c:pt>
                      <c:pt idx="135">
                        <c:v>-6</c:v>
                      </c:pt>
                      <c:pt idx="136">
                        <c:v>9.6666666666666572</c:v>
                      </c:pt>
                      <c:pt idx="137">
                        <c:v>43</c:v>
                      </c:pt>
                      <c:pt idx="138">
                        <c:v>8.3333333333333428</c:v>
                      </c:pt>
                      <c:pt idx="139">
                        <c:v>44.666666666666657</c:v>
                      </c:pt>
                      <c:pt idx="140">
                        <c:v>-22.333333333333343</c:v>
                      </c:pt>
                      <c:pt idx="141">
                        <c:v>10</c:v>
                      </c:pt>
                      <c:pt idx="142">
                        <c:v>16</c:v>
                      </c:pt>
                      <c:pt idx="143">
                        <c:v>-13</c:v>
                      </c:pt>
                      <c:pt idx="144">
                        <c:v>7</c:v>
                      </c:pt>
                      <c:pt idx="145">
                        <c:v>-5.3333333333333428</c:v>
                      </c:pt>
                      <c:pt idx="146">
                        <c:v>31.333333333333343</c:v>
                      </c:pt>
                      <c:pt idx="147">
                        <c:v>-7</c:v>
                      </c:pt>
                      <c:pt idx="148">
                        <c:v>6.6666666666666572</c:v>
                      </c:pt>
                      <c:pt idx="149">
                        <c:v>-19.333333333333343</c:v>
                      </c:pt>
                      <c:pt idx="150">
                        <c:v>20.333333333333343</c:v>
                      </c:pt>
                      <c:pt idx="151">
                        <c:v>-13.666666666666657</c:v>
                      </c:pt>
                      <c:pt idx="152">
                        <c:v>27.333333333333343</c:v>
                      </c:pt>
                      <c:pt idx="153">
                        <c:v>53.666666666666657</c:v>
                      </c:pt>
                      <c:pt idx="154">
                        <c:v>-9</c:v>
                      </c:pt>
                      <c:pt idx="155">
                        <c:v>13</c:v>
                      </c:pt>
                      <c:pt idx="156">
                        <c:v>-1.6666666666666572</c:v>
                      </c:pt>
                      <c:pt idx="157">
                        <c:v>25.333333333333343</c:v>
                      </c:pt>
                      <c:pt idx="158">
                        <c:v>19.666666666666657</c:v>
                      </c:pt>
                      <c:pt idx="159">
                        <c:v>34.666666666666657</c:v>
                      </c:pt>
                      <c:pt idx="160">
                        <c:v>14</c:v>
                      </c:pt>
                      <c:pt idx="161">
                        <c:v>33</c:v>
                      </c:pt>
                      <c:pt idx="162">
                        <c:v>37</c:v>
                      </c:pt>
                      <c:pt idx="163">
                        <c:v>2.3333333333333428</c:v>
                      </c:pt>
                      <c:pt idx="164">
                        <c:v>-13</c:v>
                      </c:pt>
                      <c:pt idx="165">
                        <c:v>25.666666666666657</c:v>
                      </c:pt>
                      <c:pt idx="166">
                        <c:v>29.666666666666657</c:v>
                      </c:pt>
                      <c:pt idx="167">
                        <c:v>2</c:v>
                      </c:pt>
                      <c:pt idx="168">
                        <c:v>15</c:v>
                      </c:pt>
                      <c:pt idx="169">
                        <c:v>-8.6666666666666572</c:v>
                      </c:pt>
                      <c:pt idx="170">
                        <c:v>6.3333333333333428</c:v>
                      </c:pt>
                      <c:pt idx="171">
                        <c:v>29.333333333333343</c:v>
                      </c:pt>
                      <c:pt idx="172">
                        <c:v>5</c:v>
                      </c:pt>
                      <c:pt idx="173">
                        <c:v>13.333333333333343</c:v>
                      </c:pt>
                      <c:pt idx="174">
                        <c:v>-28.666666666666657</c:v>
                      </c:pt>
                      <c:pt idx="175">
                        <c:v>-8.3333333333333428</c:v>
                      </c:pt>
                      <c:pt idx="176">
                        <c:v>3.6666666666666572</c:v>
                      </c:pt>
                      <c:pt idx="177">
                        <c:v>22.666666666666657</c:v>
                      </c:pt>
                      <c:pt idx="178">
                        <c:v>-6</c:v>
                      </c:pt>
                      <c:pt idx="179">
                        <c:v>-9.6666666666666572</c:v>
                      </c:pt>
                      <c:pt idx="180">
                        <c:v>-18.666666666666657</c:v>
                      </c:pt>
                      <c:pt idx="181">
                        <c:v>2.6666666666666572</c:v>
                      </c:pt>
                      <c:pt idx="182">
                        <c:v>8.6666666666666572</c:v>
                      </c:pt>
                      <c:pt idx="183">
                        <c:v>6.6666666666666572</c:v>
                      </c:pt>
                      <c:pt idx="184">
                        <c:v>-26.333333333333343</c:v>
                      </c:pt>
                      <c:pt idx="185">
                        <c:v>15.666666666666657</c:v>
                      </c:pt>
                      <c:pt idx="186">
                        <c:v>29</c:v>
                      </c:pt>
                      <c:pt idx="187">
                        <c:v>52.666666666666657</c:v>
                      </c:pt>
                      <c:pt idx="188">
                        <c:v>8.6666666666666572</c:v>
                      </c:pt>
                      <c:pt idx="189">
                        <c:v>-4.3333333333333428</c:v>
                      </c:pt>
                      <c:pt idx="190">
                        <c:v>-10.333333333333343</c:v>
                      </c:pt>
                      <c:pt idx="191">
                        <c:v>-7.6666666666666572</c:v>
                      </c:pt>
                      <c:pt idx="192">
                        <c:v>3.6666666666666572</c:v>
                      </c:pt>
                      <c:pt idx="193">
                        <c:v>-1.6666666666666572</c:v>
                      </c:pt>
                      <c:pt idx="194">
                        <c:v>4.3333333333333428</c:v>
                      </c:pt>
                      <c:pt idx="195">
                        <c:v>4.6666666666666572</c:v>
                      </c:pt>
                      <c:pt idx="196">
                        <c:v>-9.6666666666666572</c:v>
                      </c:pt>
                      <c:pt idx="197">
                        <c:v>3.3333333333333428</c:v>
                      </c:pt>
                      <c:pt idx="198">
                        <c:v>8</c:v>
                      </c:pt>
                      <c:pt idx="199">
                        <c:v>-12</c:v>
                      </c:pt>
                      <c:pt idx="200">
                        <c:v>13.333333333333343</c:v>
                      </c:pt>
                      <c:pt idx="201">
                        <c:v>3</c:v>
                      </c:pt>
                      <c:pt idx="202">
                        <c:v>-5</c:v>
                      </c:pt>
                      <c:pt idx="203">
                        <c:v>-0.33333333333334281</c:v>
                      </c:pt>
                      <c:pt idx="204">
                        <c:v>21.666666666666657</c:v>
                      </c:pt>
                      <c:pt idx="205">
                        <c:v>-14</c:v>
                      </c:pt>
                      <c:pt idx="206">
                        <c:v>-1</c:v>
                      </c:pt>
                      <c:pt idx="207">
                        <c:v>9.6666666666666572</c:v>
                      </c:pt>
                      <c:pt idx="208">
                        <c:v>25.666666666666657</c:v>
                      </c:pt>
                      <c:pt idx="209">
                        <c:v>-3.3333333333333428</c:v>
                      </c:pt>
                      <c:pt idx="210">
                        <c:v>17.666666666666657</c:v>
                      </c:pt>
                      <c:pt idx="211">
                        <c:v>7.6666666666666572</c:v>
                      </c:pt>
                      <c:pt idx="212">
                        <c:v>23.666666666666657</c:v>
                      </c:pt>
                      <c:pt idx="213">
                        <c:v>-27.333333333333343</c:v>
                      </c:pt>
                      <c:pt idx="214">
                        <c:v>23.333333333333343</c:v>
                      </c:pt>
                      <c:pt idx="215">
                        <c:v>8.3333333333333428</c:v>
                      </c:pt>
                      <c:pt idx="216">
                        <c:v>28</c:v>
                      </c:pt>
                      <c:pt idx="217">
                        <c:v>69.666666666666657</c:v>
                      </c:pt>
                      <c:pt idx="218">
                        <c:v>4</c:v>
                      </c:pt>
                      <c:pt idx="219">
                        <c:v>-3</c:v>
                      </c:pt>
                      <c:pt idx="220">
                        <c:v>24.333333333333343</c:v>
                      </c:pt>
                      <c:pt idx="221">
                        <c:v>21</c:v>
                      </c:pt>
                      <c:pt idx="222">
                        <c:v>41</c:v>
                      </c:pt>
                      <c:pt idx="223">
                        <c:v>34</c:v>
                      </c:pt>
                      <c:pt idx="224">
                        <c:v>26.333333333333343</c:v>
                      </c:pt>
                      <c:pt idx="225">
                        <c:v>6.6666666666666572</c:v>
                      </c:pt>
                      <c:pt idx="226">
                        <c:v>10.666666666666657</c:v>
                      </c:pt>
                      <c:pt idx="227">
                        <c:v>-6</c:v>
                      </c:pt>
                      <c:pt idx="228">
                        <c:v>24.333333333333343</c:v>
                      </c:pt>
                      <c:pt idx="229">
                        <c:v>-5.6666666666666572</c:v>
                      </c:pt>
                      <c:pt idx="230">
                        <c:v>10</c:v>
                      </c:pt>
                      <c:pt idx="231">
                        <c:v>19</c:v>
                      </c:pt>
                      <c:pt idx="232">
                        <c:v>-14.333333333333343</c:v>
                      </c:pt>
                      <c:pt idx="233">
                        <c:v>-3.6666666666666572</c:v>
                      </c:pt>
                      <c:pt idx="234">
                        <c:v>25.333333333333343</c:v>
                      </c:pt>
                      <c:pt idx="235">
                        <c:v>28</c:v>
                      </c:pt>
                      <c:pt idx="236">
                        <c:v>26.333333333333343</c:v>
                      </c:pt>
                      <c:pt idx="237">
                        <c:v>18.333333333333343</c:v>
                      </c:pt>
                      <c:pt idx="238">
                        <c:v>27</c:v>
                      </c:pt>
                      <c:pt idx="239">
                        <c:v>2</c:v>
                      </c:pt>
                      <c:pt idx="240">
                        <c:v>7</c:v>
                      </c:pt>
                      <c:pt idx="241">
                        <c:v>25.666666666666657</c:v>
                      </c:pt>
                      <c:pt idx="242">
                        <c:v>49</c:v>
                      </c:pt>
                      <c:pt idx="243">
                        <c:v>34.666666666666657</c:v>
                      </c:pt>
                      <c:pt idx="244">
                        <c:v>21.666666666666657</c:v>
                      </c:pt>
                      <c:pt idx="245">
                        <c:v>-6.6666666666666572</c:v>
                      </c:pt>
                      <c:pt idx="246">
                        <c:v>19.333333333333343</c:v>
                      </c:pt>
                      <c:pt idx="247">
                        <c:v>31.333333333333343</c:v>
                      </c:pt>
                      <c:pt idx="248">
                        <c:v>18</c:v>
                      </c:pt>
                      <c:pt idx="249">
                        <c:v>38</c:v>
                      </c:pt>
                      <c:pt idx="250">
                        <c:v>28.666666666666657</c:v>
                      </c:pt>
                      <c:pt idx="251">
                        <c:v>-0.33333333333334281</c:v>
                      </c:pt>
                      <c:pt idx="252">
                        <c:v>2.6666666666666572</c:v>
                      </c:pt>
                      <c:pt idx="253">
                        <c:v>16.333333333333343</c:v>
                      </c:pt>
                      <c:pt idx="254">
                        <c:v>-22.666666666666657</c:v>
                      </c:pt>
                      <c:pt idx="255">
                        <c:v>-18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8C6-457E-8857-16452398FD7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Istanbul!$I$2:$I$257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6">
                        <c:v>256.57142857142856</c:v>
                      </c:pt>
                      <c:pt idx="7">
                        <c:v>259.85714285714283</c:v>
                      </c:pt>
                      <c:pt idx="8">
                        <c:v>268.14285714285717</c:v>
                      </c:pt>
                      <c:pt idx="9">
                        <c:v>272.85714285714283</c:v>
                      </c:pt>
                      <c:pt idx="10">
                        <c:v>276.14285714285717</c:v>
                      </c:pt>
                      <c:pt idx="11">
                        <c:v>278.14285714285717</c:v>
                      </c:pt>
                      <c:pt idx="12">
                        <c:v>272.42857142857144</c:v>
                      </c:pt>
                      <c:pt idx="13">
                        <c:v>275.42857142857144</c:v>
                      </c:pt>
                      <c:pt idx="14">
                        <c:v>273.14285714285717</c:v>
                      </c:pt>
                      <c:pt idx="15">
                        <c:v>274.71428571428572</c:v>
                      </c:pt>
                      <c:pt idx="16">
                        <c:v>276.28571428571428</c:v>
                      </c:pt>
                      <c:pt idx="17">
                        <c:v>276.85714285714283</c:v>
                      </c:pt>
                      <c:pt idx="18">
                        <c:v>278.85714285714283</c:v>
                      </c:pt>
                      <c:pt idx="19">
                        <c:v>283</c:v>
                      </c:pt>
                      <c:pt idx="20">
                        <c:v>280.28571428571428</c:v>
                      </c:pt>
                      <c:pt idx="21">
                        <c:v>279.28571428571428</c:v>
                      </c:pt>
                      <c:pt idx="22">
                        <c:v>272.71428571428572</c:v>
                      </c:pt>
                      <c:pt idx="23">
                        <c:v>274.85714285714283</c:v>
                      </c:pt>
                      <c:pt idx="24">
                        <c:v>277.28571428571428</c:v>
                      </c:pt>
                      <c:pt idx="25">
                        <c:v>277.57142857142856</c:v>
                      </c:pt>
                      <c:pt idx="26">
                        <c:v>279.42857142857144</c:v>
                      </c:pt>
                      <c:pt idx="27">
                        <c:v>279.14285714285717</c:v>
                      </c:pt>
                      <c:pt idx="28">
                        <c:v>281.71428571428572</c:v>
                      </c:pt>
                      <c:pt idx="29">
                        <c:v>283.57142857142856</c:v>
                      </c:pt>
                      <c:pt idx="30">
                        <c:v>281.14285714285717</c:v>
                      </c:pt>
                      <c:pt idx="31">
                        <c:v>276.14285714285717</c:v>
                      </c:pt>
                      <c:pt idx="32">
                        <c:v>270.28571428571428</c:v>
                      </c:pt>
                      <c:pt idx="33">
                        <c:v>266.71428571428572</c:v>
                      </c:pt>
                      <c:pt idx="34">
                        <c:v>266.14285714285717</c:v>
                      </c:pt>
                      <c:pt idx="35">
                        <c:v>260.28571428571428</c:v>
                      </c:pt>
                      <c:pt idx="36">
                        <c:v>256.28571428571428</c:v>
                      </c:pt>
                      <c:pt idx="37">
                        <c:v>257.42857142857144</c:v>
                      </c:pt>
                      <c:pt idx="38">
                        <c:v>254</c:v>
                      </c:pt>
                      <c:pt idx="39">
                        <c:v>253.57142857142858</c:v>
                      </c:pt>
                      <c:pt idx="40">
                        <c:v>247.28571428571428</c:v>
                      </c:pt>
                      <c:pt idx="41">
                        <c:v>239.85714285714286</c:v>
                      </c:pt>
                      <c:pt idx="42">
                        <c:v>237.85714285714286</c:v>
                      </c:pt>
                      <c:pt idx="43">
                        <c:v>237</c:v>
                      </c:pt>
                      <c:pt idx="44">
                        <c:v>228.57142857142858</c:v>
                      </c:pt>
                      <c:pt idx="45">
                        <c:v>227</c:v>
                      </c:pt>
                      <c:pt idx="46">
                        <c:v>223.42857142857142</c:v>
                      </c:pt>
                      <c:pt idx="47">
                        <c:v>224.14285714285714</c:v>
                      </c:pt>
                      <c:pt idx="48">
                        <c:v>225.42857142857142</c:v>
                      </c:pt>
                      <c:pt idx="49">
                        <c:v>227.42857142857142</c:v>
                      </c:pt>
                      <c:pt idx="50">
                        <c:v>228.28571428571428</c:v>
                      </c:pt>
                      <c:pt idx="51">
                        <c:v>229.57142857142858</c:v>
                      </c:pt>
                      <c:pt idx="52">
                        <c:v>231.57142857142858</c:v>
                      </c:pt>
                      <c:pt idx="53">
                        <c:v>228.71428571428572</c:v>
                      </c:pt>
                      <c:pt idx="54">
                        <c:v>230.71428571428572</c:v>
                      </c:pt>
                      <c:pt idx="55">
                        <c:v>230</c:v>
                      </c:pt>
                      <c:pt idx="56">
                        <c:v>230.28571428571428</c:v>
                      </c:pt>
                      <c:pt idx="57">
                        <c:v>229.71428571428572</c:v>
                      </c:pt>
                      <c:pt idx="58">
                        <c:v>226.42857142857142</c:v>
                      </c:pt>
                      <c:pt idx="59">
                        <c:v>225</c:v>
                      </c:pt>
                      <c:pt idx="60">
                        <c:v>229.85714285714286</c:v>
                      </c:pt>
                      <c:pt idx="61">
                        <c:v>225.14285714285714</c:v>
                      </c:pt>
                      <c:pt idx="62">
                        <c:v>224.71428571428572</c:v>
                      </c:pt>
                      <c:pt idx="63">
                        <c:v>221.14285714285714</c:v>
                      </c:pt>
                      <c:pt idx="64">
                        <c:v>219.28571428571428</c:v>
                      </c:pt>
                      <c:pt idx="65">
                        <c:v>220.14285714285714</c:v>
                      </c:pt>
                      <c:pt idx="66">
                        <c:v>220.71428571428572</c:v>
                      </c:pt>
                      <c:pt idx="67">
                        <c:v>217.71428571428572</c:v>
                      </c:pt>
                      <c:pt idx="68">
                        <c:v>218.28571428571428</c:v>
                      </c:pt>
                      <c:pt idx="69">
                        <c:v>216.42857142857142</c:v>
                      </c:pt>
                      <c:pt idx="70">
                        <c:v>216.71428571428572</c:v>
                      </c:pt>
                      <c:pt idx="71">
                        <c:v>211.28571428571428</c:v>
                      </c:pt>
                      <c:pt idx="72">
                        <c:v>212.14285714285714</c:v>
                      </c:pt>
                      <c:pt idx="73">
                        <c:v>207</c:v>
                      </c:pt>
                      <c:pt idx="74">
                        <c:v>206</c:v>
                      </c:pt>
                      <c:pt idx="75">
                        <c:v>207.71428571428572</c:v>
                      </c:pt>
                      <c:pt idx="76">
                        <c:v>209.28571428571428</c:v>
                      </c:pt>
                      <c:pt idx="77">
                        <c:v>211.42857142857142</c:v>
                      </c:pt>
                      <c:pt idx="78">
                        <c:v>216.28571428571428</c:v>
                      </c:pt>
                      <c:pt idx="79">
                        <c:v>213</c:v>
                      </c:pt>
                      <c:pt idx="80">
                        <c:v>216</c:v>
                      </c:pt>
                      <c:pt idx="81">
                        <c:v>213.71428571428572</c:v>
                      </c:pt>
                      <c:pt idx="82">
                        <c:v>214.28571428571428</c:v>
                      </c:pt>
                      <c:pt idx="83">
                        <c:v>210.42857142857142</c:v>
                      </c:pt>
                      <c:pt idx="84">
                        <c:v>209.42857142857142</c:v>
                      </c:pt>
                      <c:pt idx="85">
                        <c:v>208.42857142857142</c:v>
                      </c:pt>
                      <c:pt idx="86">
                        <c:v>210.71428571428572</c:v>
                      </c:pt>
                      <c:pt idx="87">
                        <c:v>214.85714285714286</c:v>
                      </c:pt>
                      <c:pt idx="88">
                        <c:v>219</c:v>
                      </c:pt>
                      <c:pt idx="89">
                        <c:v>214.42857142857142</c:v>
                      </c:pt>
                      <c:pt idx="90">
                        <c:v>218</c:v>
                      </c:pt>
                      <c:pt idx="91">
                        <c:v>214</c:v>
                      </c:pt>
                      <c:pt idx="92">
                        <c:v>214.14285714285714</c:v>
                      </c:pt>
                      <c:pt idx="93">
                        <c:v>212</c:v>
                      </c:pt>
                      <c:pt idx="94">
                        <c:v>205</c:v>
                      </c:pt>
                      <c:pt idx="95">
                        <c:v>201.14285714285714</c:v>
                      </c:pt>
                      <c:pt idx="96">
                        <c:v>204.57142857142858</c:v>
                      </c:pt>
                      <c:pt idx="97">
                        <c:v>202</c:v>
                      </c:pt>
                      <c:pt idx="98">
                        <c:v>205.42857142857142</c:v>
                      </c:pt>
                      <c:pt idx="99">
                        <c:v>202.28571428571428</c:v>
                      </c:pt>
                      <c:pt idx="100">
                        <c:v>200.85714285714286</c:v>
                      </c:pt>
                      <c:pt idx="101">
                        <c:v>202.14285714285714</c:v>
                      </c:pt>
                      <c:pt idx="102">
                        <c:v>203.57142857142858</c:v>
                      </c:pt>
                      <c:pt idx="103">
                        <c:v>202.28571428571428</c:v>
                      </c:pt>
                      <c:pt idx="104">
                        <c:v>200.57142857142858</c:v>
                      </c:pt>
                      <c:pt idx="105">
                        <c:v>197.28571428571428</c:v>
                      </c:pt>
                      <c:pt idx="106">
                        <c:v>200</c:v>
                      </c:pt>
                      <c:pt idx="107">
                        <c:v>200.42857142857142</c:v>
                      </c:pt>
                      <c:pt idx="108">
                        <c:v>201</c:v>
                      </c:pt>
                      <c:pt idx="109">
                        <c:v>200</c:v>
                      </c:pt>
                      <c:pt idx="110">
                        <c:v>199.71428571428572</c:v>
                      </c:pt>
                      <c:pt idx="111">
                        <c:v>201.42857142857142</c:v>
                      </c:pt>
                      <c:pt idx="112">
                        <c:v>200.85714285714286</c:v>
                      </c:pt>
                      <c:pt idx="113">
                        <c:v>197.85714285714286</c:v>
                      </c:pt>
                      <c:pt idx="114">
                        <c:v>200.57142857142858</c:v>
                      </c:pt>
                      <c:pt idx="115">
                        <c:v>199.42857142857142</c:v>
                      </c:pt>
                      <c:pt idx="116">
                        <c:v>202.71428571428572</c:v>
                      </c:pt>
                      <c:pt idx="117">
                        <c:v>201.57142857142858</c:v>
                      </c:pt>
                      <c:pt idx="118">
                        <c:v>203.71428571428572</c:v>
                      </c:pt>
                      <c:pt idx="119">
                        <c:v>208.71428571428572</c:v>
                      </c:pt>
                      <c:pt idx="120">
                        <c:v>212</c:v>
                      </c:pt>
                      <c:pt idx="121">
                        <c:v>209.57142857142858</c:v>
                      </c:pt>
                      <c:pt idx="122">
                        <c:v>212.28571428571428</c:v>
                      </c:pt>
                      <c:pt idx="123">
                        <c:v>211.85714285714286</c:v>
                      </c:pt>
                      <c:pt idx="124">
                        <c:v>212.57142857142858</c:v>
                      </c:pt>
                      <c:pt idx="125">
                        <c:v>214.42857142857142</c:v>
                      </c:pt>
                      <c:pt idx="126">
                        <c:v>209.85714285714286</c:v>
                      </c:pt>
                      <c:pt idx="127">
                        <c:v>203.85714285714286</c:v>
                      </c:pt>
                      <c:pt idx="128">
                        <c:v>205.28571428571428</c:v>
                      </c:pt>
                      <c:pt idx="129">
                        <c:v>205.71428571428572</c:v>
                      </c:pt>
                      <c:pt idx="130">
                        <c:v>199.28571428571428</c:v>
                      </c:pt>
                      <c:pt idx="131">
                        <c:v>202.28571428571428</c:v>
                      </c:pt>
                      <c:pt idx="132">
                        <c:v>198.28571428571428</c:v>
                      </c:pt>
                      <c:pt idx="133">
                        <c:v>200.42857142857142</c:v>
                      </c:pt>
                      <c:pt idx="134">
                        <c:v>202.85714285714286</c:v>
                      </c:pt>
                      <c:pt idx="135">
                        <c:v>202.14285714285714</c:v>
                      </c:pt>
                      <c:pt idx="136">
                        <c:v>200.71428571428572</c:v>
                      </c:pt>
                      <c:pt idx="137">
                        <c:v>203.42857142857142</c:v>
                      </c:pt>
                      <c:pt idx="138">
                        <c:v>198.71428571428572</c:v>
                      </c:pt>
                      <c:pt idx="139">
                        <c:v>196.57142857142858</c:v>
                      </c:pt>
                      <c:pt idx="140">
                        <c:v>198</c:v>
                      </c:pt>
                      <c:pt idx="141">
                        <c:v>197.71428571428572</c:v>
                      </c:pt>
                      <c:pt idx="142">
                        <c:v>196.14285714285714</c:v>
                      </c:pt>
                      <c:pt idx="143">
                        <c:v>197.57142857142858</c:v>
                      </c:pt>
                      <c:pt idx="144">
                        <c:v>198.28571428571428</c:v>
                      </c:pt>
                      <c:pt idx="145">
                        <c:v>196.71428571428572</c:v>
                      </c:pt>
                      <c:pt idx="146">
                        <c:v>196.71428571428572</c:v>
                      </c:pt>
                      <c:pt idx="147">
                        <c:v>193.42857142857142</c:v>
                      </c:pt>
                      <c:pt idx="148">
                        <c:v>196.42857142857142</c:v>
                      </c:pt>
                      <c:pt idx="149">
                        <c:v>201</c:v>
                      </c:pt>
                      <c:pt idx="150">
                        <c:v>197.85714285714286</c:v>
                      </c:pt>
                      <c:pt idx="151">
                        <c:v>199.42857142857142</c:v>
                      </c:pt>
                      <c:pt idx="152">
                        <c:v>202.85714285714286</c:v>
                      </c:pt>
                      <c:pt idx="153">
                        <c:v>200.28571428571428</c:v>
                      </c:pt>
                      <c:pt idx="154">
                        <c:v>199</c:v>
                      </c:pt>
                      <c:pt idx="155">
                        <c:v>200.14285714285714</c:v>
                      </c:pt>
                      <c:pt idx="156">
                        <c:v>195.42857142857142</c:v>
                      </c:pt>
                      <c:pt idx="157">
                        <c:v>193.28571428571428</c:v>
                      </c:pt>
                      <c:pt idx="158">
                        <c:v>194.71428571428572</c:v>
                      </c:pt>
                      <c:pt idx="159">
                        <c:v>193</c:v>
                      </c:pt>
                      <c:pt idx="160">
                        <c:v>202.71428571428572</c:v>
                      </c:pt>
                      <c:pt idx="161">
                        <c:v>203</c:v>
                      </c:pt>
                      <c:pt idx="162">
                        <c:v>197.85714285714286</c:v>
                      </c:pt>
                      <c:pt idx="163">
                        <c:v>196</c:v>
                      </c:pt>
                      <c:pt idx="164">
                        <c:v>201.14285714285714</c:v>
                      </c:pt>
                      <c:pt idx="165">
                        <c:v>194.14285714285714</c:v>
                      </c:pt>
                      <c:pt idx="166">
                        <c:v>196.14285714285714</c:v>
                      </c:pt>
                      <c:pt idx="167">
                        <c:v>195</c:v>
                      </c:pt>
                      <c:pt idx="168">
                        <c:v>196.57142857142858</c:v>
                      </c:pt>
                      <c:pt idx="169">
                        <c:v>195.57142857142858</c:v>
                      </c:pt>
                      <c:pt idx="170">
                        <c:v>195.85714285714286</c:v>
                      </c:pt>
                      <c:pt idx="171">
                        <c:v>189.42857142857142</c:v>
                      </c:pt>
                      <c:pt idx="172">
                        <c:v>196.85714285714286</c:v>
                      </c:pt>
                      <c:pt idx="173">
                        <c:v>198.42857142857142</c:v>
                      </c:pt>
                      <c:pt idx="174">
                        <c:v>191.71428571428572</c:v>
                      </c:pt>
                      <c:pt idx="175">
                        <c:v>190.28571428571428</c:v>
                      </c:pt>
                      <c:pt idx="176">
                        <c:v>193.85714285714286</c:v>
                      </c:pt>
                      <c:pt idx="177">
                        <c:v>197.71428571428572</c:v>
                      </c:pt>
                      <c:pt idx="178">
                        <c:v>200.57142857142858</c:v>
                      </c:pt>
                      <c:pt idx="179">
                        <c:v>198.57142857142858</c:v>
                      </c:pt>
                      <c:pt idx="180">
                        <c:v>194.71428571428572</c:v>
                      </c:pt>
                      <c:pt idx="181">
                        <c:v>196.14285714285714</c:v>
                      </c:pt>
                      <c:pt idx="182">
                        <c:v>197</c:v>
                      </c:pt>
                      <c:pt idx="183">
                        <c:v>199</c:v>
                      </c:pt>
                      <c:pt idx="184">
                        <c:v>198.42857142857142</c:v>
                      </c:pt>
                      <c:pt idx="185">
                        <c:v>194.57142857142858</c:v>
                      </c:pt>
                      <c:pt idx="186">
                        <c:v>192.85714285714286</c:v>
                      </c:pt>
                      <c:pt idx="187">
                        <c:v>192.57142857142858</c:v>
                      </c:pt>
                      <c:pt idx="188">
                        <c:v>190.57142857142858</c:v>
                      </c:pt>
                      <c:pt idx="189">
                        <c:v>186.14285714285714</c:v>
                      </c:pt>
                      <c:pt idx="190">
                        <c:v>184.85714285714286</c:v>
                      </c:pt>
                      <c:pt idx="191">
                        <c:v>180.57142857142858</c:v>
                      </c:pt>
                      <c:pt idx="192">
                        <c:v>182.57142857142858</c:v>
                      </c:pt>
                      <c:pt idx="193">
                        <c:v>181.28571428571428</c:v>
                      </c:pt>
                      <c:pt idx="194">
                        <c:v>180.42857142857142</c:v>
                      </c:pt>
                      <c:pt idx="195">
                        <c:v>181.85714285714286</c:v>
                      </c:pt>
                      <c:pt idx="196">
                        <c:v>183.71428571428572</c:v>
                      </c:pt>
                      <c:pt idx="197">
                        <c:v>180.14285714285714</c:v>
                      </c:pt>
                      <c:pt idx="198">
                        <c:v>182.42857142857142</c:v>
                      </c:pt>
                      <c:pt idx="199">
                        <c:v>183.85714285714286</c:v>
                      </c:pt>
                      <c:pt idx="200">
                        <c:v>184.14285714285714</c:v>
                      </c:pt>
                      <c:pt idx="201">
                        <c:v>185.57142857142858</c:v>
                      </c:pt>
                      <c:pt idx="202">
                        <c:v>187.28571428571428</c:v>
                      </c:pt>
                      <c:pt idx="203">
                        <c:v>192</c:v>
                      </c:pt>
                      <c:pt idx="204">
                        <c:v>192</c:v>
                      </c:pt>
                      <c:pt idx="205">
                        <c:v>189.57142857142858</c:v>
                      </c:pt>
                      <c:pt idx="206">
                        <c:v>190.57142857142858</c:v>
                      </c:pt>
                      <c:pt idx="207">
                        <c:v>183.14285714285714</c:v>
                      </c:pt>
                      <c:pt idx="208">
                        <c:v>187.14285714285714</c:v>
                      </c:pt>
                      <c:pt idx="209">
                        <c:v>189.85714285714286</c:v>
                      </c:pt>
                      <c:pt idx="210">
                        <c:v>186.14285714285714</c:v>
                      </c:pt>
                      <c:pt idx="211">
                        <c:v>188.85714285714286</c:v>
                      </c:pt>
                      <c:pt idx="212">
                        <c:v>193.14285714285714</c:v>
                      </c:pt>
                      <c:pt idx="213">
                        <c:v>195</c:v>
                      </c:pt>
                      <c:pt idx="214">
                        <c:v>202</c:v>
                      </c:pt>
                      <c:pt idx="215">
                        <c:v>198.71428571428572</c:v>
                      </c:pt>
                      <c:pt idx="216">
                        <c:v>195.14285714285714</c:v>
                      </c:pt>
                      <c:pt idx="217">
                        <c:v>190.14285714285714</c:v>
                      </c:pt>
                      <c:pt idx="218">
                        <c:v>190.14285714285714</c:v>
                      </c:pt>
                      <c:pt idx="219">
                        <c:v>186.85714285714286</c:v>
                      </c:pt>
                      <c:pt idx="220">
                        <c:v>182.14285714285714</c:v>
                      </c:pt>
                      <c:pt idx="221">
                        <c:v>183.28571428571428</c:v>
                      </c:pt>
                      <c:pt idx="222">
                        <c:v>182.42857142857142</c:v>
                      </c:pt>
                      <c:pt idx="223">
                        <c:v>179.71428571428572</c:v>
                      </c:pt>
                      <c:pt idx="224">
                        <c:v>184</c:v>
                      </c:pt>
                      <c:pt idx="225">
                        <c:v>181.42857142857142</c:v>
                      </c:pt>
                      <c:pt idx="226">
                        <c:v>183.14285714285714</c:v>
                      </c:pt>
                      <c:pt idx="227">
                        <c:v>181.71428571428572</c:v>
                      </c:pt>
                      <c:pt idx="228">
                        <c:v>182.85714285714286</c:v>
                      </c:pt>
                      <c:pt idx="229">
                        <c:v>182.71428571428572</c:v>
                      </c:pt>
                      <c:pt idx="230">
                        <c:v>183.42857142857142</c:v>
                      </c:pt>
                      <c:pt idx="231">
                        <c:v>182.57142857142858</c:v>
                      </c:pt>
                      <c:pt idx="232">
                        <c:v>184.85714285714286</c:v>
                      </c:pt>
                      <c:pt idx="233">
                        <c:v>183.42857142857142</c:v>
                      </c:pt>
                      <c:pt idx="234">
                        <c:v>182.85714285714286</c:v>
                      </c:pt>
                      <c:pt idx="235">
                        <c:v>178.85714285714286</c:v>
                      </c:pt>
                      <c:pt idx="236">
                        <c:v>183.85714285714286</c:v>
                      </c:pt>
                      <c:pt idx="237">
                        <c:v>183.28571428571428</c:v>
                      </c:pt>
                      <c:pt idx="238">
                        <c:v>186</c:v>
                      </c:pt>
                      <c:pt idx="239">
                        <c:v>182.28571428571428</c:v>
                      </c:pt>
                      <c:pt idx="240">
                        <c:v>187.85714285714286</c:v>
                      </c:pt>
                      <c:pt idx="241">
                        <c:v>189.85714285714286</c:v>
                      </c:pt>
                      <c:pt idx="242">
                        <c:v>194.71428571428572</c:v>
                      </c:pt>
                      <c:pt idx="243">
                        <c:v>190.57142857142858</c:v>
                      </c:pt>
                      <c:pt idx="244">
                        <c:v>193.42857142857142</c:v>
                      </c:pt>
                      <c:pt idx="245">
                        <c:v>192.28571428571428</c:v>
                      </c:pt>
                      <c:pt idx="246">
                        <c:v>196.42857142857142</c:v>
                      </c:pt>
                      <c:pt idx="247">
                        <c:v>192.71428571428572</c:v>
                      </c:pt>
                      <c:pt idx="248">
                        <c:v>195.71428571428572</c:v>
                      </c:pt>
                      <c:pt idx="249">
                        <c:v>192.14285714285714</c:v>
                      </c:pt>
                      <c:pt idx="250">
                        <c:v>190.57142857142858</c:v>
                      </c:pt>
                      <c:pt idx="251">
                        <c:v>189.71428571428572</c:v>
                      </c:pt>
                      <c:pt idx="252">
                        <c:v>189</c:v>
                      </c:pt>
                      <c:pt idx="253">
                        <c:v>184.85714285714286</c:v>
                      </c:pt>
                      <c:pt idx="254">
                        <c:v>185.85714285714286</c:v>
                      </c:pt>
                      <c:pt idx="255">
                        <c:v>183.57142857142858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8C6-457E-8857-16452398FD7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Istanbul!$J$2:$J$257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6">
                        <c:v>221.71428571428572</c:v>
                      </c:pt>
                      <c:pt idx="7">
                        <c:v>221.28571428571428</c:v>
                      </c:pt>
                      <c:pt idx="8">
                        <c:v>217.71428571428572</c:v>
                      </c:pt>
                      <c:pt idx="9">
                        <c:v>220.57142857142858</c:v>
                      </c:pt>
                      <c:pt idx="10">
                        <c:v>220.28571428571428</c:v>
                      </c:pt>
                      <c:pt idx="11">
                        <c:v>220.42857142857142</c:v>
                      </c:pt>
                      <c:pt idx="12">
                        <c:v>217.85714285714286</c:v>
                      </c:pt>
                      <c:pt idx="13">
                        <c:v>216.71428571428572</c:v>
                      </c:pt>
                      <c:pt idx="14">
                        <c:v>218.42857142857142</c:v>
                      </c:pt>
                      <c:pt idx="15">
                        <c:v>219.28571428571428</c:v>
                      </c:pt>
                      <c:pt idx="16">
                        <c:v>221.71428571428572</c:v>
                      </c:pt>
                      <c:pt idx="17">
                        <c:v>223.14285714285714</c:v>
                      </c:pt>
                      <c:pt idx="18">
                        <c:v>226</c:v>
                      </c:pt>
                      <c:pt idx="19">
                        <c:v>228.57142857142858</c:v>
                      </c:pt>
                      <c:pt idx="20">
                        <c:v>234.71428571428572</c:v>
                      </c:pt>
                      <c:pt idx="21">
                        <c:v>237.57142857142858</c:v>
                      </c:pt>
                      <c:pt idx="22">
                        <c:v>239.42857142857142</c:v>
                      </c:pt>
                      <c:pt idx="23">
                        <c:v>235.85714285714286</c:v>
                      </c:pt>
                      <c:pt idx="24">
                        <c:v>233.85714285714286</c:v>
                      </c:pt>
                      <c:pt idx="25">
                        <c:v>231.28571428571428</c:v>
                      </c:pt>
                      <c:pt idx="26">
                        <c:v>234.71428571428572</c:v>
                      </c:pt>
                      <c:pt idx="27">
                        <c:v>233.28571428571428</c:v>
                      </c:pt>
                      <c:pt idx="28">
                        <c:v>233.85714285714286</c:v>
                      </c:pt>
                      <c:pt idx="29">
                        <c:v>228.85714285714286</c:v>
                      </c:pt>
                      <c:pt idx="30">
                        <c:v>227.85714285714286</c:v>
                      </c:pt>
                      <c:pt idx="31">
                        <c:v>231.14285714285714</c:v>
                      </c:pt>
                      <c:pt idx="32">
                        <c:v>232</c:v>
                      </c:pt>
                      <c:pt idx="33">
                        <c:v>231.42857142857142</c:v>
                      </c:pt>
                      <c:pt idx="34">
                        <c:v>231.14285714285714</c:v>
                      </c:pt>
                      <c:pt idx="35">
                        <c:v>229.42857142857142</c:v>
                      </c:pt>
                      <c:pt idx="36">
                        <c:v>230.71428571428572</c:v>
                      </c:pt>
                      <c:pt idx="37">
                        <c:v>232</c:v>
                      </c:pt>
                      <c:pt idx="38">
                        <c:v>227.28571428571428</c:v>
                      </c:pt>
                      <c:pt idx="39">
                        <c:v>227.28571428571428</c:v>
                      </c:pt>
                      <c:pt idx="40">
                        <c:v>224.85714285714286</c:v>
                      </c:pt>
                      <c:pt idx="41">
                        <c:v>219.85714285714286</c:v>
                      </c:pt>
                      <c:pt idx="42">
                        <c:v>216.57142857142858</c:v>
                      </c:pt>
                      <c:pt idx="43">
                        <c:v>215.57142857142858</c:v>
                      </c:pt>
                      <c:pt idx="44">
                        <c:v>213.71428571428572</c:v>
                      </c:pt>
                      <c:pt idx="45">
                        <c:v>211.85714285714286</c:v>
                      </c:pt>
                      <c:pt idx="46">
                        <c:v>210.14285714285714</c:v>
                      </c:pt>
                      <c:pt idx="47">
                        <c:v>207.71428571428572</c:v>
                      </c:pt>
                      <c:pt idx="48">
                        <c:v>208.28571428571428</c:v>
                      </c:pt>
                      <c:pt idx="49">
                        <c:v>209.71428571428572</c:v>
                      </c:pt>
                      <c:pt idx="50">
                        <c:v>211.42857142857142</c:v>
                      </c:pt>
                      <c:pt idx="51">
                        <c:v>208.57142857142858</c:v>
                      </c:pt>
                      <c:pt idx="52">
                        <c:v>214.28571428571428</c:v>
                      </c:pt>
                      <c:pt idx="53">
                        <c:v>211.71428571428572</c:v>
                      </c:pt>
                      <c:pt idx="54">
                        <c:v>214.71428571428572</c:v>
                      </c:pt>
                      <c:pt idx="55">
                        <c:v>215.85714285714286</c:v>
                      </c:pt>
                      <c:pt idx="56">
                        <c:v>218.28571428571428</c:v>
                      </c:pt>
                      <c:pt idx="57">
                        <c:v>219</c:v>
                      </c:pt>
                      <c:pt idx="58">
                        <c:v>222.71428571428572</c:v>
                      </c:pt>
                      <c:pt idx="59">
                        <c:v>221</c:v>
                      </c:pt>
                      <c:pt idx="60">
                        <c:v>227.57142857142858</c:v>
                      </c:pt>
                      <c:pt idx="61">
                        <c:v>228</c:v>
                      </c:pt>
                      <c:pt idx="62">
                        <c:v>230</c:v>
                      </c:pt>
                      <c:pt idx="63">
                        <c:v>225.14285714285714</c:v>
                      </c:pt>
                      <c:pt idx="64">
                        <c:v>224.28571428571428</c:v>
                      </c:pt>
                      <c:pt idx="65">
                        <c:v>221.42857142857142</c:v>
                      </c:pt>
                      <c:pt idx="66">
                        <c:v>220.71428571428572</c:v>
                      </c:pt>
                      <c:pt idx="67">
                        <c:v>217.28571428571428</c:v>
                      </c:pt>
                      <c:pt idx="68">
                        <c:v>214</c:v>
                      </c:pt>
                      <c:pt idx="69">
                        <c:v>213.28571428571428</c:v>
                      </c:pt>
                      <c:pt idx="70">
                        <c:v>217</c:v>
                      </c:pt>
                      <c:pt idx="71">
                        <c:v>215.57142857142858</c:v>
                      </c:pt>
                      <c:pt idx="72">
                        <c:v>217.14285714285714</c:v>
                      </c:pt>
                      <c:pt idx="73">
                        <c:v>212.71428571428572</c:v>
                      </c:pt>
                      <c:pt idx="74">
                        <c:v>211</c:v>
                      </c:pt>
                      <c:pt idx="75">
                        <c:v>211.28571428571428</c:v>
                      </c:pt>
                      <c:pt idx="76">
                        <c:v>207.71428571428572</c:v>
                      </c:pt>
                      <c:pt idx="77">
                        <c:v>207</c:v>
                      </c:pt>
                      <c:pt idx="78">
                        <c:v>204.85714285714286</c:v>
                      </c:pt>
                      <c:pt idx="79">
                        <c:v>205.85714285714286</c:v>
                      </c:pt>
                      <c:pt idx="80">
                        <c:v>211.85714285714286</c:v>
                      </c:pt>
                      <c:pt idx="81">
                        <c:v>208.28571428571428</c:v>
                      </c:pt>
                      <c:pt idx="82">
                        <c:v>208.85714285714286</c:v>
                      </c:pt>
                      <c:pt idx="83">
                        <c:v>209.57142857142858</c:v>
                      </c:pt>
                      <c:pt idx="84">
                        <c:v>210.71428571428572</c:v>
                      </c:pt>
                      <c:pt idx="85">
                        <c:v>212.57142857142858</c:v>
                      </c:pt>
                      <c:pt idx="86">
                        <c:v>211.57142857142858</c:v>
                      </c:pt>
                      <c:pt idx="87">
                        <c:v>208</c:v>
                      </c:pt>
                      <c:pt idx="88">
                        <c:v>208.71428571428572</c:v>
                      </c:pt>
                      <c:pt idx="89">
                        <c:v>201.14285714285714</c:v>
                      </c:pt>
                      <c:pt idx="90">
                        <c:v>200.57142857142858</c:v>
                      </c:pt>
                      <c:pt idx="91">
                        <c:v>203.42857142857142</c:v>
                      </c:pt>
                      <c:pt idx="92">
                        <c:v>201.71428571428572</c:v>
                      </c:pt>
                      <c:pt idx="93">
                        <c:v>201.71428571428572</c:v>
                      </c:pt>
                      <c:pt idx="94">
                        <c:v>202.42857142857142</c:v>
                      </c:pt>
                      <c:pt idx="95">
                        <c:v>204.57142857142858</c:v>
                      </c:pt>
                      <c:pt idx="96">
                        <c:v>209.28571428571428</c:v>
                      </c:pt>
                      <c:pt idx="97">
                        <c:v>210.28571428571428</c:v>
                      </c:pt>
                      <c:pt idx="98">
                        <c:v>206.14285714285714</c:v>
                      </c:pt>
                      <c:pt idx="99">
                        <c:v>210.28571428571428</c:v>
                      </c:pt>
                      <c:pt idx="100">
                        <c:v>207.28571428571428</c:v>
                      </c:pt>
                      <c:pt idx="101">
                        <c:v>208.28571428571428</c:v>
                      </c:pt>
                      <c:pt idx="102">
                        <c:v>208.57142857142858</c:v>
                      </c:pt>
                      <c:pt idx="103">
                        <c:v>209</c:v>
                      </c:pt>
                      <c:pt idx="104">
                        <c:v>206</c:v>
                      </c:pt>
                      <c:pt idx="105">
                        <c:v>203</c:v>
                      </c:pt>
                      <c:pt idx="106">
                        <c:v>204.85714285714286</c:v>
                      </c:pt>
                      <c:pt idx="107">
                        <c:v>205</c:v>
                      </c:pt>
                      <c:pt idx="108">
                        <c:v>199.57142857142858</c:v>
                      </c:pt>
                      <c:pt idx="109">
                        <c:v>198.42857142857142</c:v>
                      </c:pt>
                      <c:pt idx="110">
                        <c:v>199.71428571428572</c:v>
                      </c:pt>
                      <c:pt idx="111">
                        <c:v>202.42857142857142</c:v>
                      </c:pt>
                      <c:pt idx="112">
                        <c:v>204.28571428571428</c:v>
                      </c:pt>
                      <c:pt idx="113">
                        <c:v>201.71428571428572</c:v>
                      </c:pt>
                      <c:pt idx="114">
                        <c:v>207.14285714285714</c:v>
                      </c:pt>
                      <c:pt idx="115">
                        <c:v>211.71428571428572</c:v>
                      </c:pt>
                      <c:pt idx="116">
                        <c:v>213.42857142857142</c:v>
                      </c:pt>
                      <c:pt idx="117">
                        <c:v>209.71428571428572</c:v>
                      </c:pt>
                      <c:pt idx="118">
                        <c:v>208.85714285714286</c:v>
                      </c:pt>
                      <c:pt idx="119">
                        <c:v>206</c:v>
                      </c:pt>
                      <c:pt idx="120">
                        <c:v>204.14285714285714</c:v>
                      </c:pt>
                      <c:pt idx="121">
                        <c:v>197.28571428571428</c:v>
                      </c:pt>
                      <c:pt idx="122">
                        <c:v>195.14285714285714</c:v>
                      </c:pt>
                      <c:pt idx="123">
                        <c:v>193.71428571428572</c:v>
                      </c:pt>
                      <c:pt idx="124">
                        <c:v>193</c:v>
                      </c:pt>
                      <c:pt idx="125">
                        <c:v>196.28571428571428</c:v>
                      </c:pt>
                      <c:pt idx="126">
                        <c:v>199.71428571428572</c:v>
                      </c:pt>
                      <c:pt idx="127">
                        <c:v>197.85714285714286</c:v>
                      </c:pt>
                      <c:pt idx="128">
                        <c:v>201.71428571428572</c:v>
                      </c:pt>
                      <c:pt idx="129">
                        <c:v>199.85714285714286</c:v>
                      </c:pt>
                      <c:pt idx="130">
                        <c:v>201.42857142857142</c:v>
                      </c:pt>
                      <c:pt idx="131">
                        <c:v>205.85714285714286</c:v>
                      </c:pt>
                      <c:pt idx="132">
                        <c:v>200.42857142857142</c:v>
                      </c:pt>
                      <c:pt idx="133">
                        <c:v>198.57142857142858</c:v>
                      </c:pt>
                      <c:pt idx="134">
                        <c:v>198.42857142857142</c:v>
                      </c:pt>
                      <c:pt idx="135">
                        <c:v>201.57142857142858</c:v>
                      </c:pt>
                      <c:pt idx="136">
                        <c:v>201.71428571428572</c:v>
                      </c:pt>
                      <c:pt idx="137">
                        <c:v>198.71428571428572</c:v>
                      </c:pt>
                      <c:pt idx="138">
                        <c:v>197</c:v>
                      </c:pt>
                      <c:pt idx="139">
                        <c:v>199.71428571428572</c:v>
                      </c:pt>
                      <c:pt idx="140">
                        <c:v>200.28571428571428</c:v>
                      </c:pt>
                      <c:pt idx="141">
                        <c:v>204.85714285714286</c:v>
                      </c:pt>
                      <c:pt idx="142">
                        <c:v>201.57142857142858</c:v>
                      </c:pt>
                      <c:pt idx="143">
                        <c:v>199.28571428571428</c:v>
                      </c:pt>
                      <c:pt idx="144">
                        <c:v>200.85714285714286</c:v>
                      </c:pt>
                      <c:pt idx="145">
                        <c:v>202.42857142857142</c:v>
                      </c:pt>
                      <c:pt idx="146">
                        <c:v>200.14285714285714</c:v>
                      </c:pt>
                      <c:pt idx="147">
                        <c:v>197.57142857142858</c:v>
                      </c:pt>
                      <c:pt idx="148">
                        <c:v>194.85714285714286</c:v>
                      </c:pt>
                      <c:pt idx="149">
                        <c:v>187.14285714285714</c:v>
                      </c:pt>
                      <c:pt idx="150">
                        <c:v>186.42857142857142</c:v>
                      </c:pt>
                      <c:pt idx="151">
                        <c:v>186</c:v>
                      </c:pt>
                      <c:pt idx="152">
                        <c:v>183.14285714285714</c:v>
                      </c:pt>
                      <c:pt idx="153">
                        <c:v>181</c:v>
                      </c:pt>
                      <c:pt idx="154">
                        <c:v>183.42857142857142</c:v>
                      </c:pt>
                      <c:pt idx="155">
                        <c:v>186.28571428571428</c:v>
                      </c:pt>
                      <c:pt idx="156">
                        <c:v>195.57142857142858</c:v>
                      </c:pt>
                      <c:pt idx="157">
                        <c:v>198.42857142857142</c:v>
                      </c:pt>
                      <c:pt idx="158">
                        <c:v>197.85714285714286</c:v>
                      </c:pt>
                      <c:pt idx="159">
                        <c:v>200.28571428571428</c:v>
                      </c:pt>
                      <c:pt idx="160">
                        <c:v>201.71428571428572</c:v>
                      </c:pt>
                      <c:pt idx="161">
                        <c:v>197.28571428571428</c:v>
                      </c:pt>
                      <c:pt idx="162">
                        <c:v>191.28571428571428</c:v>
                      </c:pt>
                      <c:pt idx="163">
                        <c:v>185.42857142857142</c:v>
                      </c:pt>
                      <c:pt idx="164">
                        <c:v>187.71428571428572</c:v>
                      </c:pt>
                      <c:pt idx="165">
                        <c:v>186</c:v>
                      </c:pt>
                      <c:pt idx="166">
                        <c:v>184.85714285714286</c:v>
                      </c:pt>
                      <c:pt idx="167">
                        <c:v>185</c:v>
                      </c:pt>
                      <c:pt idx="168">
                        <c:v>193</c:v>
                      </c:pt>
                      <c:pt idx="169">
                        <c:v>198.14285714285714</c:v>
                      </c:pt>
                      <c:pt idx="170">
                        <c:v>200.28571428571428</c:v>
                      </c:pt>
                      <c:pt idx="171">
                        <c:v>199.42857142857142</c:v>
                      </c:pt>
                      <c:pt idx="172">
                        <c:v>197.14285714285714</c:v>
                      </c:pt>
                      <c:pt idx="173">
                        <c:v>199.71428571428572</c:v>
                      </c:pt>
                      <c:pt idx="174">
                        <c:v>202.28571428571428</c:v>
                      </c:pt>
                      <c:pt idx="175">
                        <c:v>196.85714285714286</c:v>
                      </c:pt>
                      <c:pt idx="176">
                        <c:v>192.85714285714286</c:v>
                      </c:pt>
                      <c:pt idx="177">
                        <c:v>192</c:v>
                      </c:pt>
                      <c:pt idx="178">
                        <c:v>189.71428571428572</c:v>
                      </c:pt>
                      <c:pt idx="179">
                        <c:v>192.28571428571428</c:v>
                      </c:pt>
                      <c:pt idx="180">
                        <c:v>190.42857142857142</c:v>
                      </c:pt>
                      <c:pt idx="181">
                        <c:v>187.71428571428572</c:v>
                      </c:pt>
                      <c:pt idx="182">
                        <c:v>185.71428571428572</c:v>
                      </c:pt>
                      <c:pt idx="183">
                        <c:v>187.57142857142858</c:v>
                      </c:pt>
                      <c:pt idx="184">
                        <c:v>191.85714285714286</c:v>
                      </c:pt>
                      <c:pt idx="185">
                        <c:v>193.85714285714286</c:v>
                      </c:pt>
                      <c:pt idx="186">
                        <c:v>194.42857142857142</c:v>
                      </c:pt>
                      <c:pt idx="187">
                        <c:v>193.42857142857142</c:v>
                      </c:pt>
                      <c:pt idx="188">
                        <c:v>198.57142857142858</c:v>
                      </c:pt>
                      <c:pt idx="189">
                        <c:v>202.71428571428572</c:v>
                      </c:pt>
                      <c:pt idx="190">
                        <c:v>201.85714285714286</c:v>
                      </c:pt>
                      <c:pt idx="191">
                        <c:v>197.71428571428572</c:v>
                      </c:pt>
                      <c:pt idx="192">
                        <c:v>197.42857142857142</c:v>
                      </c:pt>
                      <c:pt idx="193">
                        <c:v>198.57142857142858</c:v>
                      </c:pt>
                      <c:pt idx="194">
                        <c:v>200.42857142857142</c:v>
                      </c:pt>
                      <c:pt idx="195">
                        <c:v>195.28571428571428</c:v>
                      </c:pt>
                      <c:pt idx="196">
                        <c:v>194.14285714285714</c:v>
                      </c:pt>
                      <c:pt idx="197">
                        <c:v>198.28571428571428</c:v>
                      </c:pt>
                      <c:pt idx="198">
                        <c:v>200.85714285714286</c:v>
                      </c:pt>
                      <c:pt idx="199">
                        <c:v>200.42857142857142</c:v>
                      </c:pt>
                      <c:pt idx="200">
                        <c:v>200.42857142857142</c:v>
                      </c:pt>
                      <c:pt idx="201">
                        <c:v>198.42857142857142</c:v>
                      </c:pt>
                      <c:pt idx="202">
                        <c:v>199.14285714285714</c:v>
                      </c:pt>
                      <c:pt idx="203">
                        <c:v>198.57142857142858</c:v>
                      </c:pt>
                      <c:pt idx="204">
                        <c:v>192.42857142857142</c:v>
                      </c:pt>
                      <c:pt idx="205">
                        <c:v>190.71428571428572</c:v>
                      </c:pt>
                      <c:pt idx="206">
                        <c:v>191.85714285714286</c:v>
                      </c:pt>
                      <c:pt idx="207">
                        <c:v>190</c:v>
                      </c:pt>
                      <c:pt idx="208">
                        <c:v>185.85714285714286</c:v>
                      </c:pt>
                      <c:pt idx="209">
                        <c:v>185.85714285714286</c:v>
                      </c:pt>
                      <c:pt idx="210">
                        <c:v>189.71428571428572</c:v>
                      </c:pt>
                      <c:pt idx="211">
                        <c:v>191</c:v>
                      </c:pt>
                      <c:pt idx="212">
                        <c:v>188.28571428571428</c:v>
                      </c:pt>
                      <c:pt idx="213">
                        <c:v>188.14285714285714</c:v>
                      </c:pt>
                      <c:pt idx="214">
                        <c:v>185.57142857142858</c:v>
                      </c:pt>
                      <c:pt idx="215">
                        <c:v>190</c:v>
                      </c:pt>
                      <c:pt idx="216">
                        <c:v>192.57142857142858</c:v>
                      </c:pt>
                      <c:pt idx="217">
                        <c:v>189.71428571428572</c:v>
                      </c:pt>
                      <c:pt idx="218">
                        <c:v>194</c:v>
                      </c:pt>
                      <c:pt idx="219">
                        <c:v>194</c:v>
                      </c:pt>
                      <c:pt idx="220">
                        <c:v>195.71428571428572</c:v>
                      </c:pt>
                      <c:pt idx="221">
                        <c:v>200</c:v>
                      </c:pt>
                      <c:pt idx="222">
                        <c:v>200.42857142857142</c:v>
                      </c:pt>
                      <c:pt idx="223">
                        <c:v>202.71428571428572</c:v>
                      </c:pt>
                      <c:pt idx="224">
                        <c:v>205.28571428571428</c:v>
                      </c:pt>
                      <c:pt idx="225">
                        <c:v>202.28571428571428</c:v>
                      </c:pt>
                      <c:pt idx="226">
                        <c:v>205.71428571428572</c:v>
                      </c:pt>
                      <c:pt idx="227">
                        <c:v>206.14285714285714</c:v>
                      </c:pt>
                      <c:pt idx="228">
                        <c:v>203</c:v>
                      </c:pt>
                      <c:pt idx="229">
                        <c:v>201.85714285714286</c:v>
                      </c:pt>
                      <c:pt idx="230">
                        <c:v>196.28571428571428</c:v>
                      </c:pt>
                      <c:pt idx="231">
                        <c:v>190.71428571428572</c:v>
                      </c:pt>
                      <c:pt idx="232">
                        <c:v>188.57142857142858</c:v>
                      </c:pt>
                      <c:pt idx="233">
                        <c:v>189.57142857142858</c:v>
                      </c:pt>
                      <c:pt idx="234">
                        <c:v>184.14285714285714</c:v>
                      </c:pt>
                      <c:pt idx="235">
                        <c:v>185.85714285714286</c:v>
                      </c:pt>
                      <c:pt idx="236">
                        <c:v>187.14285714285714</c:v>
                      </c:pt>
                      <c:pt idx="237">
                        <c:v>189.28571428571428</c:v>
                      </c:pt>
                      <c:pt idx="238">
                        <c:v>189.57142857142858</c:v>
                      </c:pt>
                      <c:pt idx="239">
                        <c:v>192.57142857142858</c:v>
                      </c:pt>
                      <c:pt idx="240">
                        <c:v>187.85714285714286</c:v>
                      </c:pt>
                      <c:pt idx="241">
                        <c:v>190.85714285714286</c:v>
                      </c:pt>
                      <c:pt idx="242">
                        <c:v>188.85714285714286</c:v>
                      </c:pt>
                      <c:pt idx="243">
                        <c:v>187</c:v>
                      </c:pt>
                      <c:pt idx="244">
                        <c:v>184.42857142857142</c:v>
                      </c:pt>
                      <c:pt idx="245">
                        <c:v>187.57142857142858</c:v>
                      </c:pt>
                      <c:pt idx="246">
                        <c:v>183.14285714285714</c:v>
                      </c:pt>
                      <c:pt idx="247">
                        <c:v>184.14285714285714</c:v>
                      </c:pt>
                      <c:pt idx="248">
                        <c:v>180.71428571428572</c:v>
                      </c:pt>
                      <c:pt idx="249">
                        <c:v>182.71428571428572</c:v>
                      </c:pt>
                      <c:pt idx="250">
                        <c:v>186.57142857142858</c:v>
                      </c:pt>
                      <c:pt idx="251">
                        <c:v>189</c:v>
                      </c:pt>
                      <c:pt idx="252">
                        <c:v>189.14285714285714</c:v>
                      </c:pt>
                      <c:pt idx="253">
                        <c:v>192.57142857142858</c:v>
                      </c:pt>
                      <c:pt idx="254">
                        <c:v>192.28571428571428</c:v>
                      </c:pt>
                      <c:pt idx="255">
                        <c:v>196.57142857142858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8C6-457E-8857-16452398FD7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Istanbul!$K$2:$K$257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6">
                        <c:v>278.85714285714283</c:v>
                      </c:pt>
                      <c:pt idx="7">
                        <c:v>277.14285714285717</c:v>
                      </c:pt>
                      <c:pt idx="8">
                        <c:v>276.85714285714283</c:v>
                      </c:pt>
                      <c:pt idx="9">
                        <c:v>280.57142857142856</c:v>
                      </c:pt>
                      <c:pt idx="10">
                        <c:v>283</c:v>
                      </c:pt>
                      <c:pt idx="11">
                        <c:v>282</c:v>
                      </c:pt>
                      <c:pt idx="12">
                        <c:v>282.71428571428572</c:v>
                      </c:pt>
                      <c:pt idx="13">
                        <c:v>279.57142857142856</c:v>
                      </c:pt>
                      <c:pt idx="14">
                        <c:v>276.71428571428572</c:v>
                      </c:pt>
                      <c:pt idx="15">
                        <c:v>272.28571428571428</c:v>
                      </c:pt>
                      <c:pt idx="16">
                        <c:v>269.85714285714283</c:v>
                      </c:pt>
                      <c:pt idx="17">
                        <c:v>267</c:v>
                      </c:pt>
                      <c:pt idx="18">
                        <c:v>265.85714285714283</c:v>
                      </c:pt>
                      <c:pt idx="19">
                        <c:v>263</c:v>
                      </c:pt>
                      <c:pt idx="20">
                        <c:v>260.57142857142856</c:v>
                      </c:pt>
                      <c:pt idx="21">
                        <c:v>261</c:v>
                      </c:pt>
                      <c:pt idx="22">
                        <c:v>261.71428571428572</c:v>
                      </c:pt>
                      <c:pt idx="23">
                        <c:v>258.71428571428572</c:v>
                      </c:pt>
                      <c:pt idx="24">
                        <c:v>258</c:v>
                      </c:pt>
                      <c:pt idx="25">
                        <c:v>259.28571428571428</c:v>
                      </c:pt>
                      <c:pt idx="26">
                        <c:v>257.28571428571428</c:v>
                      </c:pt>
                      <c:pt idx="27">
                        <c:v>257.14285714285717</c:v>
                      </c:pt>
                      <c:pt idx="28">
                        <c:v>252.42857142857142</c:v>
                      </c:pt>
                      <c:pt idx="29">
                        <c:v>244.85714285714286</c:v>
                      </c:pt>
                      <c:pt idx="30">
                        <c:v>242.42857142857142</c:v>
                      </c:pt>
                      <c:pt idx="31">
                        <c:v>234</c:v>
                      </c:pt>
                      <c:pt idx="32">
                        <c:v>229.57142857142858</c:v>
                      </c:pt>
                      <c:pt idx="33">
                        <c:v>224.42857142857142</c:v>
                      </c:pt>
                      <c:pt idx="34">
                        <c:v>227.28571428571428</c:v>
                      </c:pt>
                      <c:pt idx="35">
                        <c:v>227.71428571428572</c:v>
                      </c:pt>
                      <c:pt idx="36">
                        <c:v>227.57142857142858</c:v>
                      </c:pt>
                      <c:pt idx="37">
                        <c:v>227.85714285714286</c:v>
                      </c:pt>
                      <c:pt idx="38">
                        <c:v>234.14285714285714</c:v>
                      </c:pt>
                      <c:pt idx="39">
                        <c:v>232.42857142857142</c:v>
                      </c:pt>
                      <c:pt idx="40">
                        <c:v>236</c:v>
                      </c:pt>
                      <c:pt idx="41">
                        <c:v>229.71428571428572</c:v>
                      </c:pt>
                      <c:pt idx="42">
                        <c:v>223.71428571428572</c:v>
                      </c:pt>
                      <c:pt idx="43">
                        <c:v>228.28571428571428</c:v>
                      </c:pt>
                      <c:pt idx="44">
                        <c:v>223</c:v>
                      </c:pt>
                      <c:pt idx="45">
                        <c:v>220.42857142857142</c:v>
                      </c:pt>
                      <c:pt idx="46">
                        <c:v>221.14285714285714</c:v>
                      </c:pt>
                      <c:pt idx="47">
                        <c:v>217.57142857142858</c:v>
                      </c:pt>
                      <c:pt idx="48">
                        <c:v>215.42857142857142</c:v>
                      </c:pt>
                      <c:pt idx="49">
                        <c:v>221.71428571428572</c:v>
                      </c:pt>
                      <c:pt idx="50">
                        <c:v>218</c:v>
                      </c:pt>
                      <c:pt idx="51">
                        <c:v>220.85714285714286</c:v>
                      </c:pt>
                      <c:pt idx="52">
                        <c:v>220.28571428571428</c:v>
                      </c:pt>
                      <c:pt idx="53">
                        <c:v>217.28571428571428</c:v>
                      </c:pt>
                      <c:pt idx="54">
                        <c:v>217.57142857142858</c:v>
                      </c:pt>
                      <c:pt idx="55">
                        <c:v>219.42857142857142</c:v>
                      </c:pt>
                      <c:pt idx="56">
                        <c:v>213.85714285714286</c:v>
                      </c:pt>
                      <c:pt idx="57">
                        <c:v>210.71428571428572</c:v>
                      </c:pt>
                      <c:pt idx="58">
                        <c:v>212.28571428571428</c:v>
                      </c:pt>
                      <c:pt idx="59">
                        <c:v>208</c:v>
                      </c:pt>
                      <c:pt idx="60">
                        <c:v>211.42857142857142</c:v>
                      </c:pt>
                      <c:pt idx="61">
                        <c:v>209.85714285714286</c:v>
                      </c:pt>
                      <c:pt idx="62">
                        <c:v>211</c:v>
                      </c:pt>
                      <c:pt idx="63">
                        <c:v>210.57142857142858</c:v>
                      </c:pt>
                      <c:pt idx="64">
                        <c:v>215.71428571428572</c:v>
                      </c:pt>
                      <c:pt idx="65">
                        <c:v>211.85714285714286</c:v>
                      </c:pt>
                      <c:pt idx="66">
                        <c:v>211.85714285714286</c:v>
                      </c:pt>
                      <c:pt idx="67">
                        <c:v>209.14285714285714</c:v>
                      </c:pt>
                      <c:pt idx="68">
                        <c:v>212.57142857142858</c:v>
                      </c:pt>
                      <c:pt idx="69">
                        <c:v>209.57142857142858</c:v>
                      </c:pt>
                      <c:pt idx="70">
                        <c:v>209.85714285714286</c:v>
                      </c:pt>
                      <c:pt idx="71">
                        <c:v>206.57142857142858</c:v>
                      </c:pt>
                      <c:pt idx="72">
                        <c:v>205</c:v>
                      </c:pt>
                      <c:pt idx="73">
                        <c:v>206.85714285714286</c:v>
                      </c:pt>
                      <c:pt idx="74">
                        <c:v>204.57142857142858</c:v>
                      </c:pt>
                      <c:pt idx="75">
                        <c:v>205.85714285714286</c:v>
                      </c:pt>
                      <c:pt idx="76">
                        <c:v>207.85714285714286</c:v>
                      </c:pt>
                      <c:pt idx="77">
                        <c:v>208.57142857142858</c:v>
                      </c:pt>
                      <c:pt idx="78">
                        <c:v>212.85714285714286</c:v>
                      </c:pt>
                      <c:pt idx="79">
                        <c:v>216.85714285714286</c:v>
                      </c:pt>
                      <c:pt idx="80">
                        <c:v>215</c:v>
                      </c:pt>
                      <c:pt idx="81">
                        <c:v>216.42857142857142</c:v>
                      </c:pt>
                      <c:pt idx="82">
                        <c:v>213</c:v>
                      </c:pt>
                      <c:pt idx="83">
                        <c:v>213.85714285714286</c:v>
                      </c:pt>
                      <c:pt idx="84">
                        <c:v>212.57142857142858</c:v>
                      </c:pt>
                      <c:pt idx="85">
                        <c:v>209.42857142857142</c:v>
                      </c:pt>
                      <c:pt idx="86">
                        <c:v>204</c:v>
                      </c:pt>
                      <c:pt idx="87">
                        <c:v>205.14285714285714</c:v>
                      </c:pt>
                      <c:pt idx="88">
                        <c:v>203.14285714285714</c:v>
                      </c:pt>
                      <c:pt idx="89">
                        <c:v>203.14285714285714</c:v>
                      </c:pt>
                      <c:pt idx="90">
                        <c:v>197.85714285714286</c:v>
                      </c:pt>
                      <c:pt idx="91">
                        <c:v>204.42857142857142</c:v>
                      </c:pt>
                      <c:pt idx="92">
                        <c:v>204.14285714285714</c:v>
                      </c:pt>
                      <c:pt idx="93">
                        <c:v>206.71428571428572</c:v>
                      </c:pt>
                      <c:pt idx="94">
                        <c:v>202.57142857142858</c:v>
                      </c:pt>
                      <c:pt idx="95">
                        <c:v>204.85714285714286</c:v>
                      </c:pt>
                      <c:pt idx="96">
                        <c:v>200.71428571428572</c:v>
                      </c:pt>
                      <c:pt idx="97">
                        <c:v>206.28571428571428</c:v>
                      </c:pt>
                      <c:pt idx="98">
                        <c:v>202.57142857142858</c:v>
                      </c:pt>
                      <c:pt idx="99">
                        <c:v>206.28571428571428</c:v>
                      </c:pt>
                      <c:pt idx="100">
                        <c:v>206.14285714285714</c:v>
                      </c:pt>
                      <c:pt idx="101">
                        <c:v>210.57142857142858</c:v>
                      </c:pt>
                      <c:pt idx="102">
                        <c:v>209.14285714285714</c:v>
                      </c:pt>
                      <c:pt idx="103">
                        <c:v>215.28571428571428</c:v>
                      </c:pt>
                      <c:pt idx="104">
                        <c:v>214.14285714285714</c:v>
                      </c:pt>
                      <c:pt idx="105">
                        <c:v>212.71428571428572</c:v>
                      </c:pt>
                      <c:pt idx="106">
                        <c:v>211.14285714285714</c:v>
                      </c:pt>
                      <c:pt idx="107">
                        <c:v>208.14285714285714</c:v>
                      </c:pt>
                      <c:pt idx="108">
                        <c:v>206.85714285714286</c:v>
                      </c:pt>
                      <c:pt idx="109">
                        <c:v>206.28571428571428</c:v>
                      </c:pt>
                      <c:pt idx="110">
                        <c:v>201.28571428571428</c:v>
                      </c:pt>
                      <c:pt idx="111">
                        <c:v>200.85714285714286</c:v>
                      </c:pt>
                      <c:pt idx="112">
                        <c:v>199.85714285714286</c:v>
                      </c:pt>
                      <c:pt idx="113">
                        <c:v>195.42857142857142</c:v>
                      </c:pt>
                      <c:pt idx="114">
                        <c:v>199.42857142857142</c:v>
                      </c:pt>
                      <c:pt idx="115">
                        <c:v>196</c:v>
                      </c:pt>
                      <c:pt idx="116">
                        <c:v>199.28571428571428</c:v>
                      </c:pt>
                      <c:pt idx="117">
                        <c:v>202.71428571428572</c:v>
                      </c:pt>
                      <c:pt idx="118">
                        <c:v>201.14285714285714</c:v>
                      </c:pt>
                      <c:pt idx="119">
                        <c:v>204.14285714285714</c:v>
                      </c:pt>
                      <c:pt idx="120">
                        <c:v>202.14285714285714</c:v>
                      </c:pt>
                      <c:pt idx="121">
                        <c:v>202.71428571428572</c:v>
                      </c:pt>
                      <c:pt idx="122">
                        <c:v>202.57142857142858</c:v>
                      </c:pt>
                      <c:pt idx="123">
                        <c:v>198.28571428571428</c:v>
                      </c:pt>
                      <c:pt idx="124">
                        <c:v>193.57142857142858</c:v>
                      </c:pt>
                      <c:pt idx="125">
                        <c:v>192.85714285714286</c:v>
                      </c:pt>
                      <c:pt idx="126">
                        <c:v>194.28571428571428</c:v>
                      </c:pt>
                      <c:pt idx="127">
                        <c:v>194.57142857142858</c:v>
                      </c:pt>
                      <c:pt idx="128">
                        <c:v>193.71428571428572</c:v>
                      </c:pt>
                      <c:pt idx="129">
                        <c:v>194.14285714285714</c:v>
                      </c:pt>
                      <c:pt idx="130">
                        <c:v>190.28571428571428</c:v>
                      </c:pt>
                      <c:pt idx="131">
                        <c:v>193.85714285714286</c:v>
                      </c:pt>
                      <c:pt idx="132">
                        <c:v>196.14285714285714</c:v>
                      </c:pt>
                      <c:pt idx="133">
                        <c:v>191.57142857142858</c:v>
                      </c:pt>
                      <c:pt idx="134">
                        <c:v>196</c:v>
                      </c:pt>
                      <c:pt idx="135">
                        <c:v>192.57142857142858</c:v>
                      </c:pt>
                      <c:pt idx="136">
                        <c:v>193.14285714285714</c:v>
                      </c:pt>
                      <c:pt idx="137">
                        <c:v>195.85714285714286</c:v>
                      </c:pt>
                      <c:pt idx="138">
                        <c:v>192.28571428571428</c:v>
                      </c:pt>
                      <c:pt idx="139">
                        <c:v>191.28571428571428</c:v>
                      </c:pt>
                      <c:pt idx="140">
                        <c:v>193.42857142857142</c:v>
                      </c:pt>
                      <c:pt idx="141">
                        <c:v>191.71428571428572</c:v>
                      </c:pt>
                      <c:pt idx="142">
                        <c:v>196.14285714285714</c:v>
                      </c:pt>
                      <c:pt idx="143">
                        <c:v>197.71428571428572</c:v>
                      </c:pt>
                      <c:pt idx="144">
                        <c:v>198</c:v>
                      </c:pt>
                      <c:pt idx="145">
                        <c:v>202.57142857142858</c:v>
                      </c:pt>
                      <c:pt idx="146">
                        <c:v>202.42857142857142</c:v>
                      </c:pt>
                      <c:pt idx="147">
                        <c:v>200.42857142857142</c:v>
                      </c:pt>
                      <c:pt idx="148">
                        <c:v>202</c:v>
                      </c:pt>
                      <c:pt idx="149">
                        <c:v>199.28571428571428</c:v>
                      </c:pt>
                      <c:pt idx="150">
                        <c:v>198.28571428571428</c:v>
                      </c:pt>
                      <c:pt idx="151">
                        <c:v>197.85714285714286</c:v>
                      </c:pt>
                      <c:pt idx="152">
                        <c:v>197</c:v>
                      </c:pt>
                      <c:pt idx="153">
                        <c:v>193.85714285714286</c:v>
                      </c:pt>
                      <c:pt idx="154">
                        <c:v>193.14285714285714</c:v>
                      </c:pt>
                      <c:pt idx="155">
                        <c:v>186.42857142857142</c:v>
                      </c:pt>
                      <c:pt idx="156">
                        <c:v>181.57142857142858</c:v>
                      </c:pt>
                      <c:pt idx="157">
                        <c:v>180</c:v>
                      </c:pt>
                      <c:pt idx="158">
                        <c:v>181.57142857142858</c:v>
                      </c:pt>
                      <c:pt idx="159">
                        <c:v>177.28571428571428</c:v>
                      </c:pt>
                      <c:pt idx="160">
                        <c:v>179.71428571428572</c:v>
                      </c:pt>
                      <c:pt idx="161">
                        <c:v>180.85714285714286</c:v>
                      </c:pt>
                      <c:pt idx="162">
                        <c:v>181.71428571428572</c:v>
                      </c:pt>
                      <c:pt idx="163">
                        <c:v>186</c:v>
                      </c:pt>
                      <c:pt idx="164">
                        <c:v>190.28571428571428</c:v>
                      </c:pt>
                      <c:pt idx="165">
                        <c:v>186.57142857142858</c:v>
                      </c:pt>
                      <c:pt idx="166">
                        <c:v>189.57142857142858</c:v>
                      </c:pt>
                      <c:pt idx="167">
                        <c:v>188</c:v>
                      </c:pt>
                      <c:pt idx="168">
                        <c:v>184.85714285714286</c:v>
                      </c:pt>
                      <c:pt idx="169">
                        <c:v>184.85714285714286</c:v>
                      </c:pt>
                      <c:pt idx="170">
                        <c:v>188</c:v>
                      </c:pt>
                      <c:pt idx="171">
                        <c:v>181.85714285714286</c:v>
                      </c:pt>
                      <c:pt idx="172">
                        <c:v>182.14285714285714</c:v>
                      </c:pt>
                      <c:pt idx="173">
                        <c:v>180.28571428571428</c:v>
                      </c:pt>
                      <c:pt idx="174">
                        <c:v>184.28571428571428</c:v>
                      </c:pt>
                      <c:pt idx="175">
                        <c:v>189.14285714285714</c:v>
                      </c:pt>
                      <c:pt idx="176">
                        <c:v>191.14285714285714</c:v>
                      </c:pt>
                      <c:pt idx="177">
                        <c:v>184.57142857142858</c:v>
                      </c:pt>
                      <c:pt idx="178">
                        <c:v>189.71428571428572</c:v>
                      </c:pt>
                      <c:pt idx="179">
                        <c:v>196.28571428571428</c:v>
                      </c:pt>
                      <c:pt idx="180">
                        <c:v>196.85714285714286</c:v>
                      </c:pt>
                      <c:pt idx="181">
                        <c:v>199.28571428571428</c:v>
                      </c:pt>
                      <c:pt idx="182">
                        <c:v>206</c:v>
                      </c:pt>
                      <c:pt idx="183">
                        <c:v>215.85714285714286</c:v>
                      </c:pt>
                      <c:pt idx="184">
                        <c:v>222.42857142857142</c:v>
                      </c:pt>
                      <c:pt idx="185">
                        <c:v>221</c:v>
                      </c:pt>
                      <c:pt idx="186">
                        <c:v>218.85714285714286</c:v>
                      </c:pt>
                      <c:pt idx="187">
                        <c:v>220</c:v>
                      </c:pt>
                      <c:pt idx="188">
                        <c:v>214.28571428571428</c:v>
                      </c:pt>
                      <c:pt idx="189">
                        <c:v>205.14285714285714</c:v>
                      </c:pt>
                      <c:pt idx="190">
                        <c:v>199.14285714285714</c:v>
                      </c:pt>
                      <c:pt idx="191">
                        <c:v>195.71428571428572</c:v>
                      </c:pt>
                      <c:pt idx="192">
                        <c:v>194.42857142857142</c:v>
                      </c:pt>
                      <c:pt idx="193">
                        <c:v>194</c:v>
                      </c:pt>
                      <c:pt idx="194">
                        <c:v>194.85714285714286</c:v>
                      </c:pt>
                      <c:pt idx="195">
                        <c:v>196.42857142857142</c:v>
                      </c:pt>
                      <c:pt idx="196">
                        <c:v>197.14285714285714</c:v>
                      </c:pt>
                      <c:pt idx="197">
                        <c:v>186.42857142857142</c:v>
                      </c:pt>
                      <c:pt idx="198">
                        <c:v>185.57142857142858</c:v>
                      </c:pt>
                      <c:pt idx="199">
                        <c:v>184</c:v>
                      </c:pt>
                      <c:pt idx="200">
                        <c:v>185.42857142857142</c:v>
                      </c:pt>
                      <c:pt idx="201">
                        <c:v>178</c:v>
                      </c:pt>
                      <c:pt idx="202">
                        <c:v>175</c:v>
                      </c:pt>
                      <c:pt idx="203">
                        <c:v>174.14285714285714</c:v>
                      </c:pt>
                      <c:pt idx="204">
                        <c:v>180.57142857142858</c:v>
                      </c:pt>
                      <c:pt idx="205">
                        <c:v>180.42857142857142</c:v>
                      </c:pt>
                      <c:pt idx="206">
                        <c:v>183.42857142857142</c:v>
                      </c:pt>
                      <c:pt idx="207">
                        <c:v>184</c:v>
                      </c:pt>
                      <c:pt idx="208">
                        <c:v>186.85714285714286</c:v>
                      </c:pt>
                      <c:pt idx="209">
                        <c:v>189</c:v>
                      </c:pt>
                      <c:pt idx="210">
                        <c:v>186.28571428571428</c:v>
                      </c:pt>
                      <c:pt idx="211">
                        <c:v>185.71428571428572</c:v>
                      </c:pt>
                      <c:pt idx="212">
                        <c:v>184.71428571428572</c:v>
                      </c:pt>
                      <c:pt idx="213">
                        <c:v>185.28571428571428</c:v>
                      </c:pt>
                      <c:pt idx="214">
                        <c:v>184</c:v>
                      </c:pt>
                      <c:pt idx="215">
                        <c:v>186</c:v>
                      </c:pt>
                      <c:pt idx="216">
                        <c:v>183.42857142857142</c:v>
                      </c:pt>
                      <c:pt idx="217">
                        <c:v>181</c:v>
                      </c:pt>
                      <c:pt idx="218">
                        <c:v>179.57142857142858</c:v>
                      </c:pt>
                      <c:pt idx="219">
                        <c:v>184</c:v>
                      </c:pt>
                      <c:pt idx="220">
                        <c:v>183.71428571428572</c:v>
                      </c:pt>
                      <c:pt idx="221">
                        <c:v>181.85714285714286</c:v>
                      </c:pt>
                      <c:pt idx="222">
                        <c:v>179</c:v>
                      </c:pt>
                      <c:pt idx="223">
                        <c:v>179.85714285714286</c:v>
                      </c:pt>
                      <c:pt idx="224">
                        <c:v>185.14285714285714</c:v>
                      </c:pt>
                      <c:pt idx="225">
                        <c:v>184</c:v>
                      </c:pt>
                      <c:pt idx="226">
                        <c:v>178.14285714285714</c:v>
                      </c:pt>
                      <c:pt idx="227">
                        <c:v>178</c:v>
                      </c:pt>
                      <c:pt idx="228">
                        <c:v>176</c:v>
                      </c:pt>
                      <c:pt idx="229">
                        <c:v>181.42857142857142</c:v>
                      </c:pt>
                      <c:pt idx="230">
                        <c:v>185.42857142857142</c:v>
                      </c:pt>
                      <c:pt idx="231">
                        <c:v>180.85714285714286</c:v>
                      </c:pt>
                      <c:pt idx="232">
                        <c:v>186.71428571428572</c:v>
                      </c:pt>
                      <c:pt idx="233">
                        <c:v>190.71428571428572</c:v>
                      </c:pt>
                      <c:pt idx="234">
                        <c:v>187.57142857142858</c:v>
                      </c:pt>
                      <c:pt idx="235">
                        <c:v>188.71428571428572</c:v>
                      </c:pt>
                      <c:pt idx="236">
                        <c:v>185.85714285714286</c:v>
                      </c:pt>
                      <c:pt idx="237">
                        <c:v>179.85714285714286</c:v>
                      </c:pt>
                      <c:pt idx="238">
                        <c:v>182</c:v>
                      </c:pt>
                      <c:pt idx="239">
                        <c:v>183.42857142857142</c:v>
                      </c:pt>
                      <c:pt idx="240">
                        <c:v>183.57142857142858</c:v>
                      </c:pt>
                      <c:pt idx="241">
                        <c:v>183.57142857142858</c:v>
                      </c:pt>
                      <c:pt idx="242">
                        <c:v>177.71428571428572</c:v>
                      </c:pt>
                      <c:pt idx="243">
                        <c:v>171.57142857142858</c:v>
                      </c:pt>
                      <c:pt idx="244">
                        <c:v>171.57142857142858</c:v>
                      </c:pt>
                      <c:pt idx="245">
                        <c:v>172</c:v>
                      </c:pt>
                      <c:pt idx="246">
                        <c:v>170.42857142857142</c:v>
                      </c:pt>
                      <c:pt idx="247">
                        <c:v>169.14285714285714</c:v>
                      </c:pt>
                      <c:pt idx="248">
                        <c:v>170.28571428571428</c:v>
                      </c:pt>
                      <c:pt idx="249">
                        <c:v>175.28571428571428</c:v>
                      </c:pt>
                      <c:pt idx="250">
                        <c:v>181.14285714285714</c:v>
                      </c:pt>
                      <c:pt idx="251">
                        <c:v>184.28571428571428</c:v>
                      </c:pt>
                      <c:pt idx="252">
                        <c:v>186.85714285714286</c:v>
                      </c:pt>
                      <c:pt idx="253">
                        <c:v>185.42857142857142</c:v>
                      </c:pt>
                      <c:pt idx="254">
                        <c:v>189.42857142857142</c:v>
                      </c:pt>
                      <c:pt idx="255">
                        <c:v>191.71428571428572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F88-43DD-9DAC-437C8B20E162}"/>
                  </c:ext>
                </c:extLst>
              </c15:ser>
            </c15:filteredLineSeries>
          </c:ext>
        </c:extLst>
      </c:lineChart>
      <c:catAx>
        <c:axId val="203117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95183"/>
        <c:crosses val="autoZero"/>
        <c:auto val="1"/>
        <c:lblAlgn val="ctr"/>
        <c:lblOffset val="100"/>
        <c:noMultiLvlLbl val="0"/>
      </c:catAx>
      <c:valAx>
        <c:axId val="1994595183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7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Konya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Konya!$H$1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Konya!$A$2:$A$257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Konya!$H$2:$H$257</c:f>
              <c:numCache>
                <c:formatCode>General</c:formatCode>
                <c:ptCount val="256"/>
                <c:pt idx="6">
                  <c:v>16</c:v>
                </c:pt>
                <c:pt idx="7">
                  <c:v>16.857142857142858</c:v>
                </c:pt>
                <c:pt idx="8">
                  <c:v>18</c:v>
                </c:pt>
                <c:pt idx="9">
                  <c:v>19.428571428571427</c:v>
                </c:pt>
                <c:pt idx="10">
                  <c:v>19.714285714285715</c:v>
                </c:pt>
                <c:pt idx="11">
                  <c:v>21.714285714285715</c:v>
                </c:pt>
                <c:pt idx="12">
                  <c:v>21.857142857142858</c:v>
                </c:pt>
                <c:pt idx="13">
                  <c:v>22.285714285714285</c:v>
                </c:pt>
                <c:pt idx="14">
                  <c:v>21.857142857142858</c:v>
                </c:pt>
                <c:pt idx="15">
                  <c:v>20.571428571428573</c:v>
                </c:pt>
                <c:pt idx="16">
                  <c:v>18.857142857142858</c:v>
                </c:pt>
                <c:pt idx="17">
                  <c:v>18</c:v>
                </c:pt>
                <c:pt idx="18">
                  <c:v>16.714285714285715</c:v>
                </c:pt>
                <c:pt idx="19">
                  <c:v>16.285714285714285</c:v>
                </c:pt>
                <c:pt idx="20">
                  <c:v>16.857142857142858</c:v>
                </c:pt>
                <c:pt idx="21">
                  <c:v>17.142857142857142</c:v>
                </c:pt>
                <c:pt idx="22">
                  <c:v>16.285714285714285</c:v>
                </c:pt>
                <c:pt idx="23">
                  <c:v>16.142857142857142</c:v>
                </c:pt>
                <c:pt idx="24">
                  <c:v>16.142857142857142</c:v>
                </c:pt>
                <c:pt idx="25">
                  <c:v>15.428571428571429</c:v>
                </c:pt>
                <c:pt idx="26">
                  <c:v>14.571428571428571</c:v>
                </c:pt>
                <c:pt idx="27">
                  <c:v>14.285714285714286</c:v>
                </c:pt>
                <c:pt idx="28">
                  <c:v>13.714285714285714</c:v>
                </c:pt>
                <c:pt idx="29">
                  <c:v>14.285714285714286</c:v>
                </c:pt>
                <c:pt idx="30">
                  <c:v>15</c:v>
                </c:pt>
                <c:pt idx="31">
                  <c:v>14.285714285714286</c:v>
                </c:pt>
                <c:pt idx="32">
                  <c:v>14.428571428571429</c:v>
                </c:pt>
                <c:pt idx="33">
                  <c:v>15.571428571428571</c:v>
                </c:pt>
                <c:pt idx="34">
                  <c:v>15.142857142857142</c:v>
                </c:pt>
                <c:pt idx="35">
                  <c:v>14.142857142857142</c:v>
                </c:pt>
                <c:pt idx="36">
                  <c:v>13.857142857142858</c:v>
                </c:pt>
                <c:pt idx="37">
                  <c:v>13</c:v>
                </c:pt>
                <c:pt idx="38">
                  <c:v>13.714285714285714</c:v>
                </c:pt>
                <c:pt idx="39">
                  <c:v>14</c:v>
                </c:pt>
                <c:pt idx="40">
                  <c:v>13.571428571428571</c:v>
                </c:pt>
                <c:pt idx="41">
                  <c:v>12.714285714285714</c:v>
                </c:pt>
                <c:pt idx="42">
                  <c:v>12.857142857142858</c:v>
                </c:pt>
                <c:pt idx="43">
                  <c:v>15</c:v>
                </c:pt>
                <c:pt idx="44">
                  <c:v>14.714285714285714</c:v>
                </c:pt>
                <c:pt idx="45">
                  <c:v>14.571428571428571</c:v>
                </c:pt>
                <c:pt idx="46">
                  <c:v>14.428571428571429</c:v>
                </c:pt>
                <c:pt idx="47">
                  <c:v>13.714285714285714</c:v>
                </c:pt>
                <c:pt idx="48">
                  <c:v>15.142857142857142</c:v>
                </c:pt>
                <c:pt idx="49">
                  <c:v>17.571428571428573</c:v>
                </c:pt>
                <c:pt idx="50">
                  <c:v>15.714285714285714</c:v>
                </c:pt>
                <c:pt idx="51">
                  <c:v>16.571428571428573</c:v>
                </c:pt>
                <c:pt idx="52">
                  <c:v>16.142857142857142</c:v>
                </c:pt>
                <c:pt idx="53">
                  <c:v>16</c:v>
                </c:pt>
                <c:pt idx="54">
                  <c:v>16.571428571428573</c:v>
                </c:pt>
                <c:pt idx="55">
                  <c:v>14.714285714285714</c:v>
                </c:pt>
                <c:pt idx="56">
                  <c:v>12.857142857142858</c:v>
                </c:pt>
                <c:pt idx="57">
                  <c:v>14.428571428571429</c:v>
                </c:pt>
                <c:pt idx="58">
                  <c:v>14.285714285714286</c:v>
                </c:pt>
                <c:pt idx="59">
                  <c:v>15.857142857142858</c:v>
                </c:pt>
                <c:pt idx="60">
                  <c:v>16.285714285714285</c:v>
                </c:pt>
                <c:pt idx="61">
                  <c:v>16.285714285714285</c:v>
                </c:pt>
                <c:pt idx="62">
                  <c:v>16.857142857142858</c:v>
                </c:pt>
                <c:pt idx="63">
                  <c:v>17</c:v>
                </c:pt>
                <c:pt idx="64">
                  <c:v>15.857142857142858</c:v>
                </c:pt>
                <c:pt idx="65">
                  <c:v>16.142857142857142</c:v>
                </c:pt>
                <c:pt idx="66">
                  <c:v>14.571428571428571</c:v>
                </c:pt>
                <c:pt idx="67">
                  <c:v>14.714285714285714</c:v>
                </c:pt>
                <c:pt idx="68">
                  <c:v>13.857142857142858</c:v>
                </c:pt>
                <c:pt idx="69">
                  <c:v>14</c:v>
                </c:pt>
                <c:pt idx="70">
                  <c:v>13.571428571428571</c:v>
                </c:pt>
                <c:pt idx="71">
                  <c:v>13.571428571428571</c:v>
                </c:pt>
                <c:pt idx="72">
                  <c:v>12.571428571428571</c:v>
                </c:pt>
                <c:pt idx="73">
                  <c:v>13.142857142857142</c:v>
                </c:pt>
                <c:pt idx="74">
                  <c:v>13.285714285714286</c:v>
                </c:pt>
                <c:pt idx="75">
                  <c:v>13</c:v>
                </c:pt>
                <c:pt idx="76">
                  <c:v>13.428571428571429</c:v>
                </c:pt>
                <c:pt idx="77">
                  <c:v>13.285714285714286</c:v>
                </c:pt>
                <c:pt idx="78">
                  <c:v>14.285714285714286</c:v>
                </c:pt>
                <c:pt idx="79">
                  <c:v>15.857142857142858</c:v>
                </c:pt>
                <c:pt idx="80">
                  <c:v>15.857142857142858</c:v>
                </c:pt>
                <c:pt idx="81">
                  <c:v>14.714285714285714</c:v>
                </c:pt>
                <c:pt idx="82">
                  <c:v>16</c:v>
                </c:pt>
                <c:pt idx="83">
                  <c:v>15.714285714285714</c:v>
                </c:pt>
                <c:pt idx="84">
                  <c:v>16.714285714285715</c:v>
                </c:pt>
                <c:pt idx="85">
                  <c:v>16.428571428571427</c:v>
                </c:pt>
                <c:pt idx="86">
                  <c:v>16.142857142857142</c:v>
                </c:pt>
                <c:pt idx="87">
                  <c:v>15.571428571428571</c:v>
                </c:pt>
                <c:pt idx="88">
                  <c:v>17.428571428571427</c:v>
                </c:pt>
                <c:pt idx="89">
                  <c:v>17.571428571428573</c:v>
                </c:pt>
                <c:pt idx="90">
                  <c:v>17.714285714285715</c:v>
                </c:pt>
                <c:pt idx="91">
                  <c:v>17.714285714285715</c:v>
                </c:pt>
                <c:pt idx="92">
                  <c:v>17.571428571428573</c:v>
                </c:pt>
                <c:pt idx="93">
                  <c:v>16.428571428571427</c:v>
                </c:pt>
                <c:pt idx="94">
                  <c:v>16.285714285714285</c:v>
                </c:pt>
                <c:pt idx="95">
                  <c:v>15.714285714285714</c:v>
                </c:pt>
                <c:pt idx="96">
                  <c:v>15.714285714285714</c:v>
                </c:pt>
                <c:pt idx="97">
                  <c:v>14.857142857142858</c:v>
                </c:pt>
                <c:pt idx="98">
                  <c:v>13.857142857142858</c:v>
                </c:pt>
                <c:pt idx="99">
                  <c:v>14</c:v>
                </c:pt>
                <c:pt idx="100">
                  <c:v>13.857142857142858</c:v>
                </c:pt>
                <c:pt idx="101">
                  <c:v>14</c:v>
                </c:pt>
                <c:pt idx="102">
                  <c:v>14.571428571428571</c:v>
                </c:pt>
                <c:pt idx="103">
                  <c:v>12.857142857142858</c:v>
                </c:pt>
                <c:pt idx="104">
                  <c:v>13.428571428571429</c:v>
                </c:pt>
                <c:pt idx="105">
                  <c:v>15.428571428571429</c:v>
                </c:pt>
                <c:pt idx="106">
                  <c:v>16.428571428571427</c:v>
                </c:pt>
                <c:pt idx="107">
                  <c:v>16.857142857142858</c:v>
                </c:pt>
                <c:pt idx="108">
                  <c:v>17.142857142857142</c:v>
                </c:pt>
                <c:pt idx="109">
                  <c:v>16.714285714285715</c:v>
                </c:pt>
                <c:pt idx="110">
                  <c:v>18.714285714285715</c:v>
                </c:pt>
                <c:pt idx="111">
                  <c:v>19.142857142857142</c:v>
                </c:pt>
                <c:pt idx="112">
                  <c:v>18.142857142857142</c:v>
                </c:pt>
                <c:pt idx="113">
                  <c:v>17</c:v>
                </c:pt>
                <c:pt idx="114">
                  <c:v>17.428571428571427</c:v>
                </c:pt>
                <c:pt idx="115">
                  <c:v>18</c:v>
                </c:pt>
                <c:pt idx="116">
                  <c:v>17.571428571428573</c:v>
                </c:pt>
                <c:pt idx="117">
                  <c:v>16.857142857142858</c:v>
                </c:pt>
                <c:pt idx="118">
                  <c:v>15.857142857142858</c:v>
                </c:pt>
                <c:pt idx="119">
                  <c:v>16</c:v>
                </c:pt>
                <c:pt idx="120">
                  <c:v>15.857142857142858</c:v>
                </c:pt>
                <c:pt idx="121">
                  <c:v>16</c:v>
                </c:pt>
                <c:pt idx="122">
                  <c:v>15.571428571428571</c:v>
                </c:pt>
                <c:pt idx="123">
                  <c:v>15.714285714285714</c:v>
                </c:pt>
                <c:pt idx="124">
                  <c:v>16</c:v>
                </c:pt>
                <c:pt idx="125">
                  <c:v>17.428571428571427</c:v>
                </c:pt>
                <c:pt idx="126">
                  <c:v>16.857142857142858</c:v>
                </c:pt>
                <c:pt idx="127">
                  <c:v>16.857142857142858</c:v>
                </c:pt>
                <c:pt idx="128">
                  <c:v>16.714285714285715</c:v>
                </c:pt>
                <c:pt idx="129">
                  <c:v>16.428571428571427</c:v>
                </c:pt>
                <c:pt idx="130">
                  <c:v>16.142857142857142</c:v>
                </c:pt>
                <c:pt idx="131">
                  <c:v>15.142857142857142</c:v>
                </c:pt>
                <c:pt idx="132">
                  <c:v>14.142857142857142</c:v>
                </c:pt>
                <c:pt idx="133">
                  <c:v>14.142857142857142</c:v>
                </c:pt>
                <c:pt idx="134">
                  <c:v>13.428571428571429</c:v>
                </c:pt>
                <c:pt idx="135">
                  <c:v>12.857142857142858</c:v>
                </c:pt>
                <c:pt idx="136">
                  <c:v>14.428571428571429</c:v>
                </c:pt>
                <c:pt idx="137">
                  <c:v>14.428571428571429</c:v>
                </c:pt>
                <c:pt idx="138">
                  <c:v>14.571428571428571</c:v>
                </c:pt>
                <c:pt idx="139">
                  <c:v>15.714285714285714</c:v>
                </c:pt>
                <c:pt idx="140">
                  <c:v>17.571428571428573</c:v>
                </c:pt>
                <c:pt idx="141">
                  <c:v>18.571428571428573</c:v>
                </c:pt>
                <c:pt idx="142">
                  <c:v>19.571428571428573</c:v>
                </c:pt>
                <c:pt idx="143">
                  <c:v>18</c:v>
                </c:pt>
                <c:pt idx="144">
                  <c:v>17.857142857142858</c:v>
                </c:pt>
                <c:pt idx="145">
                  <c:v>19.285714285714285</c:v>
                </c:pt>
                <c:pt idx="146">
                  <c:v>18.571428571428573</c:v>
                </c:pt>
                <c:pt idx="147">
                  <c:v>16</c:v>
                </c:pt>
                <c:pt idx="148">
                  <c:v>16.428571428571427</c:v>
                </c:pt>
                <c:pt idx="149">
                  <c:v>15.857142857142858</c:v>
                </c:pt>
                <c:pt idx="150">
                  <c:v>16.285714285714285</c:v>
                </c:pt>
                <c:pt idx="151">
                  <c:v>15.857142857142858</c:v>
                </c:pt>
                <c:pt idx="152">
                  <c:v>15.714285714285714</c:v>
                </c:pt>
                <c:pt idx="153">
                  <c:v>15.571428571428571</c:v>
                </c:pt>
                <c:pt idx="154">
                  <c:v>15.857142857142858</c:v>
                </c:pt>
                <c:pt idx="155">
                  <c:v>14.714285714285714</c:v>
                </c:pt>
                <c:pt idx="156">
                  <c:v>15</c:v>
                </c:pt>
                <c:pt idx="157">
                  <c:v>14.714285714285714</c:v>
                </c:pt>
                <c:pt idx="158">
                  <c:v>15.428571428571429</c:v>
                </c:pt>
                <c:pt idx="159">
                  <c:v>15.571428571428571</c:v>
                </c:pt>
                <c:pt idx="160">
                  <c:v>15.857142857142858</c:v>
                </c:pt>
                <c:pt idx="161">
                  <c:v>16.142857142857142</c:v>
                </c:pt>
                <c:pt idx="162">
                  <c:v>15.857142857142858</c:v>
                </c:pt>
                <c:pt idx="163">
                  <c:v>14.857142857142858</c:v>
                </c:pt>
                <c:pt idx="164">
                  <c:v>15.714285714285714</c:v>
                </c:pt>
                <c:pt idx="165">
                  <c:v>15.142857142857142</c:v>
                </c:pt>
                <c:pt idx="166">
                  <c:v>13.857142857142858</c:v>
                </c:pt>
                <c:pt idx="167">
                  <c:v>14.571428571428571</c:v>
                </c:pt>
                <c:pt idx="168">
                  <c:v>15</c:v>
                </c:pt>
                <c:pt idx="169">
                  <c:v>14.714285714285714</c:v>
                </c:pt>
                <c:pt idx="170">
                  <c:v>14.857142857142858</c:v>
                </c:pt>
                <c:pt idx="171">
                  <c:v>14.571428571428571</c:v>
                </c:pt>
                <c:pt idx="172">
                  <c:v>14.428571428571429</c:v>
                </c:pt>
                <c:pt idx="173">
                  <c:v>14.857142857142858</c:v>
                </c:pt>
                <c:pt idx="174">
                  <c:v>12.857142857142858</c:v>
                </c:pt>
                <c:pt idx="175">
                  <c:v>12</c:v>
                </c:pt>
                <c:pt idx="176">
                  <c:v>13.428571428571429</c:v>
                </c:pt>
                <c:pt idx="177">
                  <c:v>13.714285714285714</c:v>
                </c:pt>
                <c:pt idx="178">
                  <c:v>13</c:v>
                </c:pt>
                <c:pt idx="179">
                  <c:v>13.142857142857142</c:v>
                </c:pt>
                <c:pt idx="180">
                  <c:v>13.142857142857142</c:v>
                </c:pt>
                <c:pt idx="181">
                  <c:v>14.428571428571429</c:v>
                </c:pt>
                <c:pt idx="182">
                  <c:v>15.714285714285714</c:v>
                </c:pt>
                <c:pt idx="183">
                  <c:v>15.428571428571429</c:v>
                </c:pt>
                <c:pt idx="184">
                  <c:v>16.285714285714285</c:v>
                </c:pt>
                <c:pt idx="185">
                  <c:v>16.428571428571427</c:v>
                </c:pt>
                <c:pt idx="186">
                  <c:v>17.857142857142858</c:v>
                </c:pt>
                <c:pt idx="187">
                  <c:v>19</c:v>
                </c:pt>
                <c:pt idx="188">
                  <c:v>20.285714285714285</c:v>
                </c:pt>
                <c:pt idx="189">
                  <c:v>21.571428571428573</c:v>
                </c:pt>
                <c:pt idx="190">
                  <c:v>22.571428571428573</c:v>
                </c:pt>
                <c:pt idx="191">
                  <c:v>22.142857142857142</c:v>
                </c:pt>
                <c:pt idx="192">
                  <c:v>21.714285714285715</c:v>
                </c:pt>
                <c:pt idx="193">
                  <c:v>22.428571428571427</c:v>
                </c:pt>
                <c:pt idx="194">
                  <c:v>21.428571428571427</c:v>
                </c:pt>
                <c:pt idx="195">
                  <c:v>19.285714285714285</c:v>
                </c:pt>
                <c:pt idx="196">
                  <c:v>19.142857142857142</c:v>
                </c:pt>
                <c:pt idx="197">
                  <c:v>18.428571428571427</c:v>
                </c:pt>
                <c:pt idx="198">
                  <c:v>19</c:v>
                </c:pt>
                <c:pt idx="199">
                  <c:v>21</c:v>
                </c:pt>
                <c:pt idx="200">
                  <c:v>21</c:v>
                </c:pt>
                <c:pt idx="201">
                  <c:v>21.428571428571427</c:v>
                </c:pt>
                <c:pt idx="202">
                  <c:v>23.285714285714285</c:v>
                </c:pt>
                <c:pt idx="203">
                  <c:v>22.571428571428573</c:v>
                </c:pt>
                <c:pt idx="204">
                  <c:v>22.857142857142858</c:v>
                </c:pt>
                <c:pt idx="205">
                  <c:v>24.285714285714285</c:v>
                </c:pt>
                <c:pt idx="206">
                  <c:v>26.142857142857142</c:v>
                </c:pt>
                <c:pt idx="207">
                  <c:v>27.142857142857142</c:v>
                </c:pt>
                <c:pt idx="208">
                  <c:v>28.285714285714285</c:v>
                </c:pt>
                <c:pt idx="209">
                  <c:v>28.714285714285715</c:v>
                </c:pt>
                <c:pt idx="210">
                  <c:v>29.714285714285715</c:v>
                </c:pt>
                <c:pt idx="211">
                  <c:v>30.857142857142858</c:v>
                </c:pt>
                <c:pt idx="212">
                  <c:v>29.571428571428573</c:v>
                </c:pt>
                <c:pt idx="213">
                  <c:v>29.428571428571427</c:v>
                </c:pt>
                <c:pt idx="214">
                  <c:v>27</c:v>
                </c:pt>
                <c:pt idx="215">
                  <c:v>27.142857142857142</c:v>
                </c:pt>
                <c:pt idx="216">
                  <c:v>27.714285714285715</c:v>
                </c:pt>
                <c:pt idx="217">
                  <c:v>28.142857142857142</c:v>
                </c:pt>
                <c:pt idx="218">
                  <c:v>27.428571428571427</c:v>
                </c:pt>
                <c:pt idx="219">
                  <c:v>28</c:v>
                </c:pt>
                <c:pt idx="220">
                  <c:v>27.285714285714285</c:v>
                </c:pt>
                <c:pt idx="221">
                  <c:v>28.714285714285715</c:v>
                </c:pt>
                <c:pt idx="222">
                  <c:v>29.285714285714285</c:v>
                </c:pt>
                <c:pt idx="223">
                  <c:v>27.714285714285715</c:v>
                </c:pt>
                <c:pt idx="224">
                  <c:v>27.857142857142858</c:v>
                </c:pt>
                <c:pt idx="225">
                  <c:v>28.714285714285715</c:v>
                </c:pt>
                <c:pt idx="226">
                  <c:v>28.857142857142858</c:v>
                </c:pt>
                <c:pt idx="227">
                  <c:v>30.285714285714285</c:v>
                </c:pt>
                <c:pt idx="228">
                  <c:v>29.142857142857142</c:v>
                </c:pt>
                <c:pt idx="229">
                  <c:v>27.428571428571427</c:v>
                </c:pt>
                <c:pt idx="230">
                  <c:v>29.857142857142858</c:v>
                </c:pt>
                <c:pt idx="231">
                  <c:v>28.714285714285715</c:v>
                </c:pt>
                <c:pt idx="232">
                  <c:v>28.428571428571427</c:v>
                </c:pt>
                <c:pt idx="233">
                  <c:v>29.571428571428573</c:v>
                </c:pt>
                <c:pt idx="234">
                  <c:v>28</c:v>
                </c:pt>
                <c:pt idx="235">
                  <c:v>30</c:v>
                </c:pt>
                <c:pt idx="236">
                  <c:v>31.428571428571427</c:v>
                </c:pt>
                <c:pt idx="237">
                  <c:v>30.142857142857142</c:v>
                </c:pt>
                <c:pt idx="238">
                  <c:v>31.142857142857142</c:v>
                </c:pt>
                <c:pt idx="239">
                  <c:v>31.857142857142858</c:v>
                </c:pt>
                <c:pt idx="240">
                  <c:v>32.571428571428569</c:v>
                </c:pt>
                <c:pt idx="241">
                  <c:v>32</c:v>
                </c:pt>
                <c:pt idx="242">
                  <c:v>31.571428571428573</c:v>
                </c:pt>
                <c:pt idx="243">
                  <c:v>31.714285714285715</c:v>
                </c:pt>
                <c:pt idx="244">
                  <c:v>31.857142857142858</c:v>
                </c:pt>
                <c:pt idx="245">
                  <c:v>34.142857142857146</c:v>
                </c:pt>
                <c:pt idx="246">
                  <c:v>34.857142857142854</c:v>
                </c:pt>
                <c:pt idx="247">
                  <c:v>33.857142857142854</c:v>
                </c:pt>
                <c:pt idx="248">
                  <c:v>35.285714285714285</c:v>
                </c:pt>
                <c:pt idx="249">
                  <c:v>36.428571428571431</c:v>
                </c:pt>
                <c:pt idx="250">
                  <c:v>36</c:v>
                </c:pt>
                <c:pt idx="251">
                  <c:v>37.428571428571431</c:v>
                </c:pt>
                <c:pt idx="252">
                  <c:v>35.142857142857146</c:v>
                </c:pt>
                <c:pt idx="253">
                  <c:v>32.857142857142854</c:v>
                </c:pt>
                <c:pt idx="254">
                  <c:v>31.428571428571427</c:v>
                </c:pt>
                <c:pt idx="255">
                  <c:v>31.285714285714285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7B-4C07-BBC9-DC6E98ADFB65}"/>
            </c:ext>
          </c:extLst>
        </c:ser>
        <c:ser>
          <c:idx val="10"/>
          <c:order val="10"/>
          <c:tx>
            <c:strRef>
              <c:f>Konya!$L$1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Konya!$A$2:$A$257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Konya!$L$2:$L$257</c:f>
              <c:numCache>
                <c:formatCode>General</c:formatCode>
                <c:ptCount val="256"/>
                <c:pt idx="6">
                  <c:v>17.666666666666668</c:v>
                </c:pt>
                <c:pt idx="7">
                  <c:v>17.714285714285715</c:v>
                </c:pt>
                <c:pt idx="8">
                  <c:v>17.142857142857142</c:v>
                </c:pt>
                <c:pt idx="9">
                  <c:v>17.904761904761905</c:v>
                </c:pt>
                <c:pt idx="10">
                  <c:v>17.857142857142858</c:v>
                </c:pt>
                <c:pt idx="11">
                  <c:v>17.190476190476193</c:v>
                </c:pt>
                <c:pt idx="12">
                  <c:v>17.523809523809526</c:v>
                </c:pt>
                <c:pt idx="13">
                  <c:v>16.904761904761905</c:v>
                </c:pt>
                <c:pt idx="14">
                  <c:v>17.619047619047617</c:v>
                </c:pt>
                <c:pt idx="15">
                  <c:v>17.19047619047619</c:v>
                </c:pt>
                <c:pt idx="16">
                  <c:v>16.333333333333332</c:v>
                </c:pt>
                <c:pt idx="17">
                  <c:v>17.380952380952383</c:v>
                </c:pt>
                <c:pt idx="18">
                  <c:v>17.333333333333332</c:v>
                </c:pt>
                <c:pt idx="19">
                  <c:v>16.190476190476193</c:v>
                </c:pt>
                <c:pt idx="20">
                  <c:v>16.619047619047617</c:v>
                </c:pt>
                <c:pt idx="21">
                  <c:v>16</c:v>
                </c:pt>
                <c:pt idx="22">
                  <c:v>15.952380952380953</c:v>
                </c:pt>
                <c:pt idx="23">
                  <c:v>16.000000000000004</c:v>
                </c:pt>
                <c:pt idx="24">
                  <c:v>15.238095238095241</c:v>
                </c:pt>
                <c:pt idx="25">
                  <c:v>15.619047619047619</c:v>
                </c:pt>
                <c:pt idx="26">
                  <c:v>16.714285714285712</c:v>
                </c:pt>
                <c:pt idx="27">
                  <c:v>16.904761904761905</c:v>
                </c:pt>
                <c:pt idx="28">
                  <c:v>17.333333333333332</c:v>
                </c:pt>
                <c:pt idx="29">
                  <c:v>18</c:v>
                </c:pt>
                <c:pt idx="30">
                  <c:v>18.238095238095237</c:v>
                </c:pt>
                <c:pt idx="31">
                  <c:v>18.619047619047617</c:v>
                </c:pt>
                <c:pt idx="32">
                  <c:v>18.476190476190474</c:v>
                </c:pt>
                <c:pt idx="33">
                  <c:v>17.999999999999996</c:v>
                </c:pt>
                <c:pt idx="34">
                  <c:v>17.809523809523807</c:v>
                </c:pt>
                <c:pt idx="35">
                  <c:v>17.619047619047617</c:v>
                </c:pt>
                <c:pt idx="36">
                  <c:v>16.904761904761905</c:v>
                </c:pt>
                <c:pt idx="37">
                  <c:v>16.952380952380953</c:v>
                </c:pt>
                <c:pt idx="38">
                  <c:v>16.285714285714285</c:v>
                </c:pt>
                <c:pt idx="39">
                  <c:v>16.238095238095237</c:v>
                </c:pt>
                <c:pt idx="40">
                  <c:v>15.857142857142858</c:v>
                </c:pt>
                <c:pt idx="41">
                  <c:v>16.095238095238095</c:v>
                </c:pt>
                <c:pt idx="42">
                  <c:v>16.142857142857142</c:v>
                </c:pt>
                <c:pt idx="43">
                  <c:v>16.142857142857142</c:v>
                </c:pt>
                <c:pt idx="44">
                  <c:v>16.238095238095237</c:v>
                </c:pt>
                <c:pt idx="45">
                  <c:v>16.666666666666668</c:v>
                </c:pt>
                <c:pt idx="46">
                  <c:v>16.714285714285715</c:v>
                </c:pt>
                <c:pt idx="47">
                  <c:v>16.476190476190478</c:v>
                </c:pt>
                <c:pt idx="48">
                  <c:v>16.428571428571431</c:v>
                </c:pt>
                <c:pt idx="49">
                  <c:v>16.142857142857142</c:v>
                </c:pt>
                <c:pt idx="50">
                  <c:v>16.714285714285715</c:v>
                </c:pt>
                <c:pt idx="51">
                  <c:v>16.285714285714285</c:v>
                </c:pt>
                <c:pt idx="52">
                  <c:v>15.857142857142858</c:v>
                </c:pt>
                <c:pt idx="53">
                  <c:v>15.142857142857142</c:v>
                </c:pt>
                <c:pt idx="54">
                  <c:v>15.619047619047619</c:v>
                </c:pt>
                <c:pt idx="55">
                  <c:v>15.285714285714283</c:v>
                </c:pt>
                <c:pt idx="56">
                  <c:v>15.142857142857141</c:v>
                </c:pt>
                <c:pt idx="57">
                  <c:v>14.952380952380953</c:v>
                </c:pt>
                <c:pt idx="58">
                  <c:v>15.095238095238097</c:v>
                </c:pt>
                <c:pt idx="59">
                  <c:v>15.571428571428571</c:v>
                </c:pt>
                <c:pt idx="60">
                  <c:v>16.380952380952383</c:v>
                </c:pt>
                <c:pt idx="61">
                  <c:v>16.238095238095237</c:v>
                </c:pt>
                <c:pt idx="62">
                  <c:v>16.190476190476193</c:v>
                </c:pt>
                <c:pt idx="63">
                  <c:v>16.238095238095237</c:v>
                </c:pt>
                <c:pt idx="64">
                  <c:v>15.333333333333334</c:v>
                </c:pt>
                <c:pt idx="65">
                  <c:v>15.523809523809524</c:v>
                </c:pt>
                <c:pt idx="66">
                  <c:v>15.476190476190478</c:v>
                </c:pt>
                <c:pt idx="67">
                  <c:v>15.000000000000002</c:v>
                </c:pt>
                <c:pt idx="68">
                  <c:v>14.523809523809527</c:v>
                </c:pt>
                <c:pt idx="69">
                  <c:v>14.952380952380954</c:v>
                </c:pt>
                <c:pt idx="70">
                  <c:v>15.571428571428571</c:v>
                </c:pt>
                <c:pt idx="71">
                  <c:v>16.238095238095237</c:v>
                </c:pt>
                <c:pt idx="72">
                  <c:v>16.333333333333332</c:v>
                </c:pt>
                <c:pt idx="73">
                  <c:v>15.333333333333332</c:v>
                </c:pt>
                <c:pt idx="74">
                  <c:v>15.571428571428569</c:v>
                </c:pt>
                <c:pt idx="75">
                  <c:v>16.619047619047617</c:v>
                </c:pt>
                <c:pt idx="76">
                  <c:v>15.523809523809522</c:v>
                </c:pt>
                <c:pt idx="77">
                  <c:v>15.476190476190473</c:v>
                </c:pt>
                <c:pt idx="78">
                  <c:v>14.999999999999998</c:v>
                </c:pt>
                <c:pt idx="79">
                  <c:v>14.190476190476192</c:v>
                </c:pt>
                <c:pt idx="80">
                  <c:v>15.238095238095239</c:v>
                </c:pt>
                <c:pt idx="81">
                  <c:v>15.000000000000002</c:v>
                </c:pt>
                <c:pt idx="82">
                  <c:v>14.666666666666668</c:v>
                </c:pt>
                <c:pt idx="83">
                  <c:v>15.523809523809524</c:v>
                </c:pt>
                <c:pt idx="84">
                  <c:v>15.142857142857142</c:v>
                </c:pt>
                <c:pt idx="85">
                  <c:v>15.714285714285714</c:v>
                </c:pt>
                <c:pt idx="86">
                  <c:v>16.047619047619047</c:v>
                </c:pt>
                <c:pt idx="87">
                  <c:v>15.476190476190478</c:v>
                </c:pt>
                <c:pt idx="88">
                  <c:v>15.523809523809522</c:v>
                </c:pt>
                <c:pt idx="89">
                  <c:v>15.380952380952381</c:v>
                </c:pt>
                <c:pt idx="90">
                  <c:v>15.142857142857142</c:v>
                </c:pt>
                <c:pt idx="91">
                  <c:v>15.285714285714288</c:v>
                </c:pt>
                <c:pt idx="92">
                  <c:v>15.142857142857142</c:v>
                </c:pt>
                <c:pt idx="93">
                  <c:v>15.571428571428571</c:v>
                </c:pt>
                <c:pt idx="94">
                  <c:v>15.571428571428571</c:v>
                </c:pt>
                <c:pt idx="95">
                  <c:v>15.666666666666668</c:v>
                </c:pt>
                <c:pt idx="96">
                  <c:v>15.333333333333332</c:v>
                </c:pt>
                <c:pt idx="97">
                  <c:v>14.904761904761903</c:v>
                </c:pt>
                <c:pt idx="98">
                  <c:v>15</c:v>
                </c:pt>
                <c:pt idx="99">
                  <c:v>15.142857142857142</c:v>
                </c:pt>
                <c:pt idx="100">
                  <c:v>15.095238095238097</c:v>
                </c:pt>
                <c:pt idx="101">
                  <c:v>14.61904761904762</c:v>
                </c:pt>
                <c:pt idx="102">
                  <c:v>14</c:v>
                </c:pt>
                <c:pt idx="103">
                  <c:v>14.333333333333334</c:v>
                </c:pt>
                <c:pt idx="104">
                  <c:v>14.571428571428571</c:v>
                </c:pt>
                <c:pt idx="105">
                  <c:v>13.666666666666668</c:v>
                </c:pt>
                <c:pt idx="106">
                  <c:v>13.238095238095239</c:v>
                </c:pt>
                <c:pt idx="107">
                  <c:v>12.952380952380953</c:v>
                </c:pt>
                <c:pt idx="108">
                  <c:v>13.142857142857144</c:v>
                </c:pt>
                <c:pt idx="109">
                  <c:v>13.571428571428571</c:v>
                </c:pt>
                <c:pt idx="110">
                  <c:v>13.047619047619047</c:v>
                </c:pt>
                <c:pt idx="111">
                  <c:v>12.857142857142858</c:v>
                </c:pt>
                <c:pt idx="112">
                  <c:v>13.380952380952381</c:v>
                </c:pt>
                <c:pt idx="113">
                  <c:v>13.285714285714286</c:v>
                </c:pt>
                <c:pt idx="114">
                  <c:v>13.142857142857142</c:v>
                </c:pt>
                <c:pt idx="115">
                  <c:v>13.285714285714286</c:v>
                </c:pt>
                <c:pt idx="116">
                  <c:v>12.761904761904763</c:v>
                </c:pt>
                <c:pt idx="117">
                  <c:v>13.19047619047619</c:v>
                </c:pt>
                <c:pt idx="118">
                  <c:v>14</c:v>
                </c:pt>
                <c:pt idx="119">
                  <c:v>14.19047619047619</c:v>
                </c:pt>
                <c:pt idx="120">
                  <c:v>14.333333333333332</c:v>
                </c:pt>
                <c:pt idx="121">
                  <c:v>13.999999999999998</c:v>
                </c:pt>
                <c:pt idx="122">
                  <c:v>14.142857142857141</c:v>
                </c:pt>
                <c:pt idx="123">
                  <c:v>14.61904761904762</c:v>
                </c:pt>
                <c:pt idx="124">
                  <c:v>14.571428571428573</c:v>
                </c:pt>
                <c:pt idx="125">
                  <c:v>14.428571428571431</c:v>
                </c:pt>
                <c:pt idx="126">
                  <c:v>14.523809523809527</c:v>
                </c:pt>
                <c:pt idx="127">
                  <c:v>15.142857142857144</c:v>
                </c:pt>
                <c:pt idx="128">
                  <c:v>15.285714285714286</c:v>
                </c:pt>
                <c:pt idx="129">
                  <c:v>15.095238095238093</c:v>
                </c:pt>
                <c:pt idx="130">
                  <c:v>15</c:v>
                </c:pt>
                <c:pt idx="131">
                  <c:v>14.857142857142858</c:v>
                </c:pt>
                <c:pt idx="132">
                  <c:v>14.095238095238097</c:v>
                </c:pt>
                <c:pt idx="133">
                  <c:v>14.333333333333332</c:v>
                </c:pt>
                <c:pt idx="134">
                  <c:v>13.476190476190476</c:v>
                </c:pt>
                <c:pt idx="135">
                  <c:v>13.142857142857142</c:v>
                </c:pt>
                <c:pt idx="136">
                  <c:v>13.380952380952381</c:v>
                </c:pt>
                <c:pt idx="137">
                  <c:v>12.904761904761903</c:v>
                </c:pt>
                <c:pt idx="138">
                  <c:v>12.523809523809522</c:v>
                </c:pt>
                <c:pt idx="139">
                  <c:v>12.714285714285717</c:v>
                </c:pt>
                <c:pt idx="140">
                  <c:v>12.476190476190478</c:v>
                </c:pt>
                <c:pt idx="141">
                  <c:v>13.047619047619049</c:v>
                </c:pt>
                <c:pt idx="142">
                  <c:v>13.666666666666668</c:v>
                </c:pt>
                <c:pt idx="143">
                  <c:v>13.476190476190476</c:v>
                </c:pt>
                <c:pt idx="144">
                  <c:v>14.142857142857142</c:v>
                </c:pt>
                <c:pt idx="145">
                  <c:v>14.476190476190478</c:v>
                </c:pt>
                <c:pt idx="146">
                  <c:v>14.714285714285714</c:v>
                </c:pt>
                <c:pt idx="147">
                  <c:v>14.523809523809522</c:v>
                </c:pt>
                <c:pt idx="148">
                  <c:v>14</c:v>
                </c:pt>
                <c:pt idx="149">
                  <c:v>14</c:v>
                </c:pt>
                <c:pt idx="150">
                  <c:v>14.095238095238097</c:v>
                </c:pt>
                <c:pt idx="151">
                  <c:v>14</c:v>
                </c:pt>
                <c:pt idx="152">
                  <c:v>14</c:v>
                </c:pt>
                <c:pt idx="153">
                  <c:v>13.952380952380953</c:v>
                </c:pt>
                <c:pt idx="154">
                  <c:v>13.476190476190476</c:v>
                </c:pt>
                <c:pt idx="155">
                  <c:v>13.523809523809524</c:v>
                </c:pt>
                <c:pt idx="156">
                  <c:v>13.476190476190476</c:v>
                </c:pt>
                <c:pt idx="157">
                  <c:v>13.095238095238097</c:v>
                </c:pt>
                <c:pt idx="158">
                  <c:v>12.571428571428571</c:v>
                </c:pt>
                <c:pt idx="159">
                  <c:v>12.904761904761907</c:v>
                </c:pt>
                <c:pt idx="160">
                  <c:v>13.476190476190478</c:v>
                </c:pt>
                <c:pt idx="161">
                  <c:v>13.666666666666668</c:v>
                </c:pt>
                <c:pt idx="162">
                  <c:v>14</c:v>
                </c:pt>
                <c:pt idx="163">
                  <c:v>13.952380952380953</c:v>
                </c:pt>
                <c:pt idx="164">
                  <c:v>13.952380952380953</c:v>
                </c:pt>
                <c:pt idx="165">
                  <c:v>14.238095238095237</c:v>
                </c:pt>
                <c:pt idx="166">
                  <c:v>13.809523809523808</c:v>
                </c:pt>
                <c:pt idx="167">
                  <c:v>13.047619047619049</c:v>
                </c:pt>
                <c:pt idx="168">
                  <c:v>13.285714285714286</c:v>
                </c:pt>
                <c:pt idx="169">
                  <c:v>12.857142857142858</c:v>
                </c:pt>
                <c:pt idx="170">
                  <c:v>12.619047619047619</c:v>
                </c:pt>
                <c:pt idx="171">
                  <c:v>13.095238095238093</c:v>
                </c:pt>
                <c:pt idx="172">
                  <c:v>13.666666666666666</c:v>
                </c:pt>
                <c:pt idx="173">
                  <c:v>13.523809523809522</c:v>
                </c:pt>
                <c:pt idx="174">
                  <c:v>13.095238095238097</c:v>
                </c:pt>
                <c:pt idx="175">
                  <c:v>13.238095238095239</c:v>
                </c:pt>
                <c:pt idx="176">
                  <c:v>12.857142857142858</c:v>
                </c:pt>
                <c:pt idx="177">
                  <c:v>13.619047619047619</c:v>
                </c:pt>
                <c:pt idx="178">
                  <c:v>13.666666666666668</c:v>
                </c:pt>
                <c:pt idx="179">
                  <c:v>13.285714285714286</c:v>
                </c:pt>
                <c:pt idx="180">
                  <c:v>13.61904761904762</c:v>
                </c:pt>
                <c:pt idx="181">
                  <c:v>14.571428571428569</c:v>
                </c:pt>
                <c:pt idx="182">
                  <c:v>14.476190476190473</c:v>
                </c:pt>
                <c:pt idx="183">
                  <c:v>15.047619047619047</c:v>
                </c:pt>
                <c:pt idx="184">
                  <c:v>15.047619047619046</c:v>
                </c:pt>
                <c:pt idx="185">
                  <c:v>15.523809523809524</c:v>
                </c:pt>
                <c:pt idx="186">
                  <c:v>15.380952380952381</c:v>
                </c:pt>
                <c:pt idx="187">
                  <c:v>15.142857142857142</c:v>
                </c:pt>
                <c:pt idx="188">
                  <c:v>15.476190476190478</c:v>
                </c:pt>
                <c:pt idx="189">
                  <c:v>15.238095238095239</c:v>
                </c:pt>
                <c:pt idx="190">
                  <c:v>15.333333333333334</c:v>
                </c:pt>
                <c:pt idx="191">
                  <c:v>15.571428571428573</c:v>
                </c:pt>
                <c:pt idx="192">
                  <c:v>15.238095238095239</c:v>
                </c:pt>
                <c:pt idx="193">
                  <c:v>15</c:v>
                </c:pt>
                <c:pt idx="194">
                  <c:v>15.714285714285714</c:v>
                </c:pt>
                <c:pt idx="195">
                  <c:v>14.952380952380951</c:v>
                </c:pt>
                <c:pt idx="196">
                  <c:v>14.904761904761902</c:v>
                </c:pt>
                <c:pt idx="197">
                  <c:v>14.476190476190476</c:v>
                </c:pt>
                <c:pt idx="198">
                  <c:v>13.904761904761907</c:v>
                </c:pt>
                <c:pt idx="199">
                  <c:v>14.190476190476192</c:v>
                </c:pt>
                <c:pt idx="200">
                  <c:v>14.761904761904761</c:v>
                </c:pt>
                <c:pt idx="201">
                  <c:v>14.476190476190476</c:v>
                </c:pt>
                <c:pt idx="202">
                  <c:v>14.619047619047619</c:v>
                </c:pt>
                <c:pt idx="203">
                  <c:v>14.38095238095238</c:v>
                </c:pt>
                <c:pt idx="204">
                  <c:v>14.857142857142858</c:v>
                </c:pt>
                <c:pt idx="205">
                  <c:v>14.952380952380954</c:v>
                </c:pt>
                <c:pt idx="206">
                  <c:v>14.571428571428573</c:v>
                </c:pt>
                <c:pt idx="207">
                  <c:v>14.047619047619047</c:v>
                </c:pt>
                <c:pt idx="208">
                  <c:v>14.238095238095237</c:v>
                </c:pt>
                <c:pt idx="209">
                  <c:v>15.047619047619047</c:v>
                </c:pt>
                <c:pt idx="210">
                  <c:v>15.428571428571429</c:v>
                </c:pt>
                <c:pt idx="211">
                  <c:v>15.666666666666668</c:v>
                </c:pt>
                <c:pt idx="212">
                  <c:v>15</c:v>
                </c:pt>
                <c:pt idx="213">
                  <c:v>15</c:v>
                </c:pt>
                <c:pt idx="214">
                  <c:v>15.190476190476192</c:v>
                </c:pt>
                <c:pt idx="215">
                  <c:v>14.714285714285714</c:v>
                </c:pt>
                <c:pt idx="216">
                  <c:v>13.285714285714286</c:v>
                </c:pt>
                <c:pt idx="217">
                  <c:v>13.285714285714286</c:v>
                </c:pt>
                <c:pt idx="218">
                  <c:v>12.809523809523808</c:v>
                </c:pt>
                <c:pt idx="219">
                  <c:v>13.238095238095237</c:v>
                </c:pt>
                <c:pt idx="220">
                  <c:v>13.190476190476192</c:v>
                </c:pt>
                <c:pt idx="221">
                  <c:v>12.857142857142858</c:v>
                </c:pt>
                <c:pt idx="222">
                  <c:v>12.952380952380953</c:v>
                </c:pt>
                <c:pt idx="223">
                  <c:v>13.190476190476192</c:v>
                </c:pt>
                <c:pt idx="224">
                  <c:v>13.380952380952383</c:v>
                </c:pt>
                <c:pt idx="225">
                  <c:v>13.380952380952381</c:v>
                </c:pt>
                <c:pt idx="226">
                  <c:v>13.666666666666666</c:v>
                </c:pt>
                <c:pt idx="227">
                  <c:v>14.047619047619047</c:v>
                </c:pt>
                <c:pt idx="228">
                  <c:v>13.999999999999998</c:v>
                </c:pt>
                <c:pt idx="229">
                  <c:v>14.19047619047619</c:v>
                </c:pt>
                <c:pt idx="230">
                  <c:v>14.38095238095238</c:v>
                </c:pt>
                <c:pt idx="231">
                  <c:v>14.333333333333332</c:v>
                </c:pt>
                <c:pt idx="232">
                  <c:v>14.095238095238093</c:v>
                </c:pt>
                <c:pt idx="233">
                  <c:v>13.285714285714286</c:v>
                </c:pt>
                <c:pt idx="234">
                  <c:v>12.428571428571429</c:v>
                </c:pt>
                <c:pt idx="235">
                  <c:v>12.619047619047619</c:v>
                </c:pt>
                <c:pt idx="236">
                  <c:v>12.428571428571429</c:v>
                </c:pt>
                <c:pt idx="237">
                  <c:v>12.571428571428571</c:v>
                </c:pt>
                <c:pt idx="238">
                  <c:v>12.380952380952381</c:v>
                </c:pt>
                <c:pt idx="239">
                  <c:v>12.80952380952381</c:v>
                </c:pt>
                <c:pt idx="240">
                  <c:v>13.476190476190478</c:v>
                </c:pt>
                <c:pt idx="241">
                  <c:v>13.428571428571429</c:v>
                </c:pt>
                <c:pt idx="242">
                  <c:v>13.666666666666666</c:v>
                </c:pt>
                <c:pt idx="243">
                  <c:v>13.666666666666666</c:v>
                </c:pt>
                <c:pt idx="244">
                  <c:v>13.809523809523808</c:v>
                </c:pt>
                <c:pt idx="245">
                  <c:v>14.095238095238093</c:v>
                </c:pt>
                <c:pt idx="246">
                  <c:v>14.571428571428571</c:v>
                </c:pt>
                <c:pt idx="247">
                  <c:v>14.761904761904761</c:v>
                </c:pt>
                <c:pt idx="248">
                  <c:v>15</c:v>
                </c:pt>
                <c:pt idx="249">
                  <c:v>15</c:v>
                </c:pt>
                <c:pt idx="250">
                  <c:v>14.619047619047619</c:v>
                </c:pt>
                <c:pt idx="251">
                  <c:v>14.428571428571429</c:v>
                </c:pt>
                <c:pt idx="252">
                  <c:v>14.142857142857142</c:v>
                </c:pt>
                <c:pt idx="253">
                  <c:v>13.666666666666668</c:v>
                </c:pt>
                <c:pt idx="254">
                  <c:v>13</c:v>
                </c:pt>
                <c:pt idx="255">
                  <c:v>13.476190476190478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07B-4C07-BBC9-DC6E98ADF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3223504"/>
        <c:axId val="9510121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Konya!$B$1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Konya!$A$2:$A$257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Konya!$B$2:$B$257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14</c:v>
                      </c:pt>
                      <c:pt idx="1">
                        <c:v>13</c:v>
                      </c:pt>
                      <c:pt idx="2">
                        <c:v>17</c:v>
                      </c:pt>
                      <c:pt idx="3">
                        <c:v>19</c:v>
                      </c:pt>
                      <c:pt idx="4">
                        <c:v>12</c:v>
                      </c:pt>
                      <c:pt idx="5">
                        <c:v>20</c:v>
                      </c:pt>
                      <c:pt idx="6">
                        <c:v>17</c:v>
                      </c:pt>
                      <c:pt idx="7">
                        <c:v>20</c:v>
                      </c:pt>
                      <c:pt idx="8">
                        <c:v>21</c:v>
                      </c:pt>
                      <c:pt idx="9">
                        <c:v>27</c:v>
                      </c:pt>
                      <c:pt idx="10">
                        <c:v>21</c:v>
                      </c:pt>
                      <c:pt idx="11">
                        <c:v>26</c:v>
                      </c:pt>
                      <c:pt idx="12">
                        <c:v>21</c:v>
                      </c:pt>
                      <c:pt idx="13">
                        <c:v>20</c:v>
                      </c:pt>
                      <c:pt idx="14">
                        <c:v>17</c:v>
                      </c:pt>
                      <c:pt idx="15">
                        <c:v>12</c:v>
                      </c:pt>
                      <c:pt idx="16">
                        <c:v>15</c:v>
                      </c:pt>
                      <c:pt idx="17">
                        <c:v>15</c:v>
                      </c:pt>
                      <c:pt idx="18">
                        <c:v>17</c:v>
                      </c:pt>
                      <c:pt idx="19">
                        <c:v>18</c:v>
                      </c:pt>
                      <c:pt idx="20">
                        <c:v>24</c:v>
                      </c:pt>
                      <c:pt idx="21">
                        <c:v>19</c:v>
                      </c:pt>
                      <c:pt idx="22">
                        <c:v>6</c:v>
                      </c:pt>
                      <c:pt idx="23">
                        <c:v>14</c:v>
                      </c:pt>
                      <c:pt idx="24">
                        <c:v>15</c:v>
                      </c:pt>
                      <c:pt idx="25">
                        <c:v>12</c:v>
                      </c:pt>
                      <c:pt idx="26">
                        <c:v>12</c:v>
                      </c:pt>
                      <c:pt idx="27">
                        <c:v>22</c:v>
                      </c:pt>
                      <c:pt idx="28">
                        <c:v>15</c:v>
                      </c:pt>
                      <c:pt idx="29">
                        <c:v>10</c:v>
                      </c:pt>
                      <c:pt idx="30">
                        <c:v>19</c:v>
                      </c:pt>
                      <c:pt idx="31">
                        <c:v>10</c:v>
                      </c:pt>
                      <c:pt idx="32">
                        <c:v>13</c:v>
                      </c:pt>
                      <c:pt idx="33">
                        <c:v>20</c:v>
                      </c:pt>
                      <c:pt idx="34">
                        <c:v>19</c:v>
                      </c:pt>
                      <c:pt idx="35">
                        <c:v>8</c:v>
                      </c:pt>
                      <c:pt idx="36">
                        <c:v>8</c:v>
                      </c:pt>
                      <c:pt idx="37">
                        <c:v>13</c:v>
                      </c:pt>
                      <c:pt idx="38">
                        <c:v>15</c:v>
                      </c:pt>
                      <c:pt idx="39">
                        <c:v>15</c:v>
                      </c:pt>
                      <c:pt idx="40">
                        <c:v>17</c:v>
                      </c:pt>
                      <c:pt idx="41">
                        <c:v>13</c:v>
                      </c:pt>
                      <c:pt idx="42">
                        <c:v>9</c:v>
                      </c:pt>
                      <c:pt idx="43">
                        <c:v>23</c:v>
                      </c:pt>
                      <c:pt idx="44">
                        <c:v>11</c:v>
                      </c:pt>
                      <c:pt idx="45">
                        <c:v>14</c:v>
                      </c:pt>
                      <c:pt idx="46">
                        <c:v>14</c:v>
                      </c:pt>
                      <c:pt idx="47">
                        <c:v>12</c:v>
                      </c:pt>
                      <c:pt idx="48">
                        <c:v>23</c:v>
                      </c:pt>
                      <c:pt idx="49">
                        <c:v>26</c:v>
                      </c:pt>
                      <c:pt idx="50">
                        <c:v>10</c:v>
                      </c:pt>
                      <c:pt idx="51">
                        <c:v>17</c:v>
                      </c:pt>
                      <c:pt idx="52">
                        <c:v>11</c:v>
                      </c:pt>
                      <c:pt idx="53">
                        <c:v>13</c:v>
                      </c:pt>
                      <c:pt idx="54">
                        <c:v>16</c:v>
                      </c:pt>
                      <c:pt idx="55">
                        <c:v>10</c:v>
                      </c:pt>
                      <c:pt idx="56">
                        <c:v>13</c:v>
                      </c:pt>
                      <c:pt idx="57">
                        <c:v>21</c:v>
                      </c:pt>
                      <c:pt idx="58">
                        <c:v>16</c:v>
                      </c:pt>
                      <c:pt idx="59">
                        <c:v>22</c:v>
                      </c:pt>
                      <c:pt idx="60">
                        <c:v>16</c:v>
                      </c:pt>
                      <c:pt idx="61">
                        <c:v>16</c:v>
                      </c:pt>
                      <c:pt idx="62">
                        <c:v>14</c:v>
                      </c:pt>
                      <c:pt idx="63">
                        <c:v>14</c:v>
                      </c:pt>
                      <c:pt idx="64">
                        <c:v>13</c:v>
                      </c:pt>
                      <c:pt idx="65">
                        <c:v>18</c:v>
                      </c:pt>
                      <c:pt idx="66">
                        <c:v>11</c:v>
                      </c:pt>
                      <c:pt idx="67">
                        <c:v>17</c:v>
                      </c:pt>
                      <c:pt idx="68">
                        <c:v>10</c:v>
                      </c:pt>
                      <c:pt idx="69">
                        <c:v>15</c:v>
                      </c:pt>
                      <c:pt idx="70">
                        <c:v>11</c:v>
                      </c:pt>
                      <c:pt idx="71">
                        <c:v>13</c:v>
                      </c:pt>
                      <c:pt idx="72">
                        <c:v>11</c:v>
                      </c:pt>
                      <c:pt idx="73">
                        <c:v>15</c:v>
                      </c:pt>
                      <c:pt idx="74">
                        <c:v>18</c:v>
                      </c:pt>
                      <c:pt idx="75">
                        <c:v>8</c:v>
                      </c:pt>
                      <c:pt idx="76">
                        <c:v>18</c:v>
                      </c:pt>
                      <c:pt idx="77">
                        <c:v>10</c:v>
                      </c:pt>
                      <c:pt idx="78">
                        <c:v>20</c:v>
                      </c:pt>
                      <c:pt idx="79">
                        <c:v>22</c:v>
                      </c:pt>
                      <c:pt idx="80">
                        <c:v>15</c:v>
                      </c:pt>
                      <c:pt idx="81">
                        <c:v>10</c:v>
                      </c:pt>
                      <c:pt idx="82">
                        <c:v>17</c:v>
                      </c:pt>
                      <c:pt idx="83">
                        <c:v>16</c:v>
                      </c:pt>
                      <c:pt idx="84">
                        <c:v>17</c:v>
                      </c:pt>
                      <c:pt idx="85">
                        <c:v>18</c:v>
                      </c:pt>
                      <c:pt idx="86">
                        <c:v>20</c:v>
                      </c:pt>
                      <c:pt idx="87">
                        <c:v>11</c:v>
                      </c:pt>
                      <c:pt idx="88">
                        <c:v>23</c:v>
                      </c:pt>
                      <c:pt idx="89">
                        <c:v>18</c:v>
                      </c:pt>
                      <c:pt idx="90">
                        <c:v>17</c:v>
                      </c:pt>
                      <c:pt idx="91">
                        <c:v>17</c:v>
                      </c:pt>
                      <c:pt idx="92">
                        <c:v>17</c:v>
                      </c:pt>
                      <c:pt idx="93">
                        <c:v>12</c:v>
                      </c:pt>
                      <c:pt idx="94">
                        <c:v>10</c:v>
                      </c:pt>
                      <c:pt idx="95">
                        <c:v>19</c:v>
                      </c:pt>
                      <c:pt idx="96">
                        <c:v>18</c:v>
                      </c:pt>
                      <c:pt idx="97">
                        <c:v>11</c:v>
                      </c:pt>
                      <c:pt idx="98">
                        <c:v>10</c:v>
                      </c:pt>
                      <c:pt idx="99">
                        <c:v>18</c:v>
                      </c:pt>
                      <c:pt idx="100">
                        <c:v>11</c:v>
                      </c:pt>
                      <c:pt idx="101">
                        <c:v>11</c:v>
                      </c:pt>
                      <c:pt idx="102">
                        <c:v>23</c:v>
                      </c:pt>
                      <c:pt idx="103">
                        <c:v>6</c:v>
                      </c:pt>
                      <c:pt idx="104">
                        <c:v>15</c:v>
                      </c:pt>
                      <c:pt idx="105">
                        <c:v>24</c:v>
                      </c:pt>
                      <c:pt idx="106">
                        <c:v>25</c:v>
                      </c:pt>
                      <c:pt idx="107">
                        <c:v>14</c:v>
                      </c:pt>
                      <c:pt idx="108">
                        <c:v>13</c:v>
                      </c:pt>
                      <c:pt idx="109">
                        <c:v>20</c:v>
                      </c:pt>
                      <c:pt idx="110">
                        <c:v>20</c:v>
                      </c:pt>
                      <c:pt idx="111">
                        <c:v>18</c:v>
                      </c:pt>
                      <c:pt idx="112">
                        <c:v>17</c:v>
                      </c:pt>
                      <c:pt idx="113">
                        <c:v>17</c:v>
                      </c:pt>
                      <c:pt idx="114">
                        <c:v>17</c:v>
                      </c:pt>
                      <c:pt idx="115">
                        <c:v>17</c:v>
                      </c:pt>
                      <c:pt idx="116">
                        <c:v>17</c:v>
                      </c:pt>
                      <c:pt idx="117">
                        <c:v>15</c:v>
                      </c:pt>
                      <c:pt idx="118">
                        <c:v>11</c:v>
                      </c:pt>
                      <c:pt idx="119">
                        <c:v>18</c:v>
                      </c:pt>
                      <c:pt idx="120">
                        <c:v>16</c:v>
                      </c:pt>
                      <c:pt idx="121">
                        <c:v>18</c:v>
                      </c:pt>
                      <c:pt idx="122">
                        <c:v>14</c:v>
                      </c:pt>
                      <c:pt idx="123">
                        <c:v>18</c:v>
                      </c:pt>
                      <c:pt idx="124">
                        <c:v>17</c:v>
                      </c:pt>
                      <c:pt idx="125">
                        <c:v>21</c:v>
                      </c:pt>
                      <c:pt idx="126">
                        <c:v>14</c:v>
                      </c:pt>
                      <c:pt idx="127">
                        <c:v>16</c:v>
                      </c:pt>
                      <c:pt idx="128">
                        <c:v>17</c:v>
                      </c:pt>
                      <c:pt idx="129">
                        <c:v>12</c:v>
                      </c:pt>
                      <c:pt idx="130">
                        <c:v>16</c:v>
                      </c:pt>
                      <c:pt idx="131">
                        <c:v>10</c:v>
                      </c:pt>
                      <c:pt idx="132">
                        <c:v>14</c:v>
                      </c:pt>
                      <c:pt idx="133">
                        <c:v>14</c:v>
                      </c:pt>
                      <c:pt idx="134">
                        <c:v>11</c:v>
                      </c:pt>
                      <c:pt idx="135">
                        <c:v>13</c:v>
                      </c:pt>
                      <c:pt idx="136">
                        <c:v>23</c:v>
                      </c:pt>
                      <c:pt idx="137">
                        <c:v>16</c:v>
                      </c:pt>
                      <c:pt idx="138">
                        <c:v>11</c:v>
                      </c:pt>
                      <c:pt idx="139">
                        <c:v>22</c:v>
                      </c:pt>
                      <c:pt idx="140">
                        <c:v>27</c:v>
                      </c:pt>
                      <c:pt idx="141">
                        <c:v>18</c:v>
                      </c:pt>
                      <c:pt idx="142">
                        <c:v>20</c:v>
                      </c:pt>
                      <c:pt idx="143">
                        <c:v>12</c:v>
                      </c:pt>
                      <c:pt idx="144">
                        <c:v>15</c:v>
                      </c:pt>
                      <c:pt idx="145">
                        <c:v>21</c:v>
                      </c:pt>
                      <c:pt idx="146">
                        <c:v>17</c:v>
                      </c:pt>
                      <c:pt idx="147">
                        <c:v>9</c:v>
                      </c:pt>
                      <c:pt idx="148">
                        <c:v>21</c:v>
                      </c:pt>
                      <c:pt idx="149">
                        <c:v>16</c:v>
                      </c:pt>
                      <c:pt idx="150">
                        <c:v>15</c:v>
                      </c:pt>
                      <c:pt idx="151">
                        <c:v>12</c:v>
                      </c:pt>
                      <c:pt idx="152">
                        <c:v>20</c:v>
                      </c:pt>
                      <c:pt idx="153">
                        <c:v>16</c:v>
                      </c:pt>
                      <c:pt idx="154">
                        <c:v>11</c:v>
                      </c:pt>
                      <c:pt idx="155">
                        <c:v>13</c:v>
                      </c:pt>
                      <c:pt idx="156">
                        <c:v>18</c:v>
                      </c:pt>
                      <c:pt idx="157">
                        <c:v>13</c:v>
                      </c:pt>
                      <c:pt idx="158">
                        <c:v>17</c:v>
                      </c:pt>
                      <c:pt idx="159">
                        <c:v>21</c:v>
                      </c:pt>
                      <c:pt idx="160">
                        <c:v>18</c:v>
                      </c:pt>
                      <c:pt idx="161">
                        <c:v>13</c:v>
                      </c:pt>
                      <c:pt idx="162">
                        <c:v>11</c:v>
                      </c:pt>
                      <c:pt idx="163">
                        <c:v>11</c:v>
                      </c:pt>
                      <c:pt idx="164">
                        <c:v>19</c:v>
                      </c:pt>
                      <c:pt idx="165">
                        <c:v>13</c:v>
                      </c:pt>
                      <c:pt idx="166">
                        <c:v>12</c:v>
                      </c:pt>
                      <c:pt idx="167">
                        <c:v>23</c:v>
                      </c:pt>
                      <c:pt idx="168">
                        <c:v>16</c:v>
                      </c:pt>
                      <c:pt idx="169">
                        <c:v>9</c:v>
                      </c:pt>
                      <c:pt idx="170">
                        <c:v>12</c:v>
                      </c:pt>
                      <c:pt idx="171">
                        <c:v>17</c:v>
                      </c:pt>
                      <c:pt idx="172">
                        <c:v>12</c:v>
                      </c:pt>
                      <c:pt idx="173">
                        <c:v>15</c:v>
                      </c:pt>
                      <c:pt idx="174">
                        <c:v>9</c:v>
                      </c:pt>
                      <c:pt idx="175">
                        <c:v>10</c:v>
                      </c:pt>
                      <c:pt idx="176">
                        <c:v>19</c:v>
                      </c:pt>
                      <c:pt idx="177">
                        <c:v>14</c:v>
                      </c:pt>
                      <c:pt idx="178">
                        <c:v>12</c:v>
                      </c:pt>
                      <c:pt idx="179">
                        <c:v>13</c:v>
                      </c:pt>
                      <c:pt idx="180">
                        <c:v>15</c:v>
                      </c:pt>
                      <c:pt idx="181">
                        <c:v>18</c:v>
                      </c:pt>
                      <c:pt idx="182">
                        <c:v>19</c:v>
                      </c:pt>
                      <c:pt idx="183">
                        <c:v>17</c:v>
                      </c:pt>
                      <c:pt idx="184">
                        <c:v>20</c:v>
                      </c:pt>
                      <c:pt idx="185">
                        <c:v>13</c:v>
                      </c:pt>
                      <c:pt idx="186">
                        <c:v>23</c:v>
                      </c:pt>
                      <c:pt idx="187">
                        <c:v>23</c:v>
                      </c:pt>
                      <c:pt idx="188">
                        <c:v>27</c:v>
                      </c:pt>
                      <c:pt idx="189">
                        <c:v>28</c:v>
                      </c:pt>
                      <c:pt idx="190">
                        <c:v>24</c:v>
                      </c:pt>
                      <c:pt idx="191">
                        <c:v>17</c:v>
                      </c:pt>
                      <c:pt idx="192">
                        <c:v>10</c:v>
                      </c:pt>
                      <c:pt idx="193">
                        <c:v>28</c:v>
                      </c:pt>
                      <c:pt idx="194">
                        <c:v>16</c:v>
                      </c:pt>
                      <c:pt idx="195">
                        <c:v>12</c:v>
                      </c:pt>
                      <c:pt idx="196">
                        <c:v>27</c:v>
                      </c:pt>
                      <c:pt idx="197">
                        <c:v>19</c:v>
                      </c:pt>
                      <c:pt idx="198">
                        <c:v>21</c:v>
                      </c:pt>
                      <c:pt idx="199">
                        <c:v>24</c:v>
                      </c:pt>
                      <c:pt idx="200">
                        <c:v>28</c:v>
                      </c:pt>
                      <c:pt idx="201">
                        <c:v>19</c:v>
                      </c:pt>
                      <c:pt idx="202">
                        <c:v>25</c:v>
                      </c:pt>
                      <c:pt idx="203">
                        <c:v>22</c:v>
                      </c:pt>
                      <c:pt idx="204">
                        <c:v>21</c:v>
                      </c:pt>
                      <c:pt idx="205">
                        <c:v>31</c:v>
                      </c:pt>
                      <c:pt idx="206">
                        <c:v>37</c:v>
                      </c:pt>
                      <c:pt idx="207">
                        <c:v>35</c:v>
                      </c:pt>
                      <c:pt idx="208">
                        <c:v>27</c:v>
                      </c:pt>
                      <c:pt idx="209">
                        <c:v>28</c:v>
                      </c:pt>
                      <c:pt idx="210">
                        <c:v>29</c:v>
                      </c:pt>
                      <c:pt idx="211">
                        <c:v>29</c:v>
                      </c:pt>
                      <c:pt idx="212">
                        <c:v>22</c:v>
                      </c:pt>
                      <c:pt idx="213">
                        <c:v>36</c:v>
                      </c:pt>
                      <c:pt idx="214">
                        <c:v>18</c:v>
                      </c:pt>
                      <c:pt idx="215">
                        <c:v>28</c:v>
                      </c:pt>
                      <c:pt idx="216">
                        <c:v>32</c:v>
                      </c:pt>
                      <c:pt idx="217">
                        <c:v>32</c:v>
                      </c:pt>
                      <c:pt idx="218">
                        <c:v>24</c:v>
                      </c:pt>
                      <c:pt idx="219">
                        <c:v>26</c:v>
                      </c:pt>
                      <c:pt idx="220">
                        <c:v>31</c:v>
                      </c:pt>
                      <c:pt idx="221">
                        <c:v>28</c:v>
                      </c:pt>
                      <c:pt idx="222">
                        <c:v>32</c:v>
                      </c:pt>
                      <c:pt idx="223">
                        <c:v>21</c:v>
                      </c:pt>
                      <c:pt idx="224">
                        <c:v>33</c:v>
                      </c:pt>
                      <c:pt idx="225">
                        <c:v>30</c:v>
                      </c:pt>
                      <c:pt idx="226">
                        <c:v>27</c:v>
                      </c:pt>
                      <c:pt idx="227">
                        <c:v>41</c:v>
                      </c:pt>
                      <c:pt idx="228">
                        <c:v>20</c:v>
                      </c:pt>
                      <c:pt idx="229">
                        <c:v>20</c:v>
                      </c:pt>
                      <c:pt idx="230">
                        <c:v>38</c:v>
                      </c:pt>
                      <c:pt idx="231">
                        <c:v>25</c:v>
                      </c:pt>
                      <c:pt idx="232">
                        <c:v>28</c:v>
                      </c:pt>
                      <c:pt idx="233">
                        <c:v>35</c:v>
                      </c:pt>
                      <c:pt idx="234">
                        <c:v>30</c:v>
                      </c:pt>
                      <c:pt idx="235">
                        <c:v>34</c:v>
                      </c:pt>
                      <c:pt idx="236">
                        <c:v>30</c:v>
                      </c:pt>
                      <c:pt idx="237">
                        <c:v>29</c:v>
                      </c:pt>
                      <c:pt idx="238">
                        <c:v>32</c:v>
                      </c:pt>
                      <c:pt idx="239">
                        <c:v>33</c:v>
                      </c:pt>
                      <c:pt idx="240">
                        <c:v>40</c:v>
                      </c:pt>
                      <c:pt idx="241">
                        <c:v>26</c:v>
                      </c:pt>
                      <c:pt idx="242">
                        <c:v>31</c:v>
                      </c:pt>
                      <c:pt idx="243">
                        <c:v>31</c:v>
                      </c:pt>
                      <c:pt idx="244">
                        <c:v>30</c:v>
                      </c:pt>
                      <c:pt idx="245">
                        <c:v>48</c:v>
                      </c:pt>
                      <c:pt idx="246">
                        <c:v>38</c:v>
                      </c:pt>
                      <c:pt idx="247">
                        <c:v>33</c:v>
                      </c:pt>
                      <c:pt idx="248">
                        <c:v>36</c:v>
                      </c:pt>
                      <c:pt idx="249">
                        <c:v>39</c:v>
                      </c:pt>
                      <c:pt idx="250">
                        <c:v>28</c:v>
                      </c:pt>
                      <c:pt idx="251">
                        <c:v>40</c:v>
                      </c:pt>
                      <c:pt idx="252">
                        <c:v>32</c:v>
                      </c:pt>
                      <c:pt idx="253">
                        <c:v>22</c:v>
                      </c:pt>
                      <c:pt idx="254">
                        <c:v>23</c:v>
                      </c:pt>
                      <c:pt idx="255">
                        <c:v>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07B-4C07-BBC9-DC6E98ADFB6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14</c:v>
                      </c:pt>
                      <c:pt idx="1">
                        <c:v>30</c:v>
                      </c:pt>
                      <c:pt idx="2">
                        <c:v>20</c:v>
                      </c:pt>
                      <c:pt idx="3">
                        <c:v>18</c:v>
                      </c:pt>
                      <c:pt idx="4">
                        <c:v>22</c:v>
                      </c:pt>
                      <c:pt idx="5">
                        <c:v>13</c:v>
                      </c:pt>
                      <c:pt idx="6">
                        <c:v>15</c:v>
                      </c:pt>
                      <c:pt idx="7">
                        <c:v>12</c:v>
                      </c:pt>
                      <c:pt idx="8">
                        <c:v>23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14</c:v>
                      </c:pt>
                      <c:pt idx="12">
                        <c:v>21</c:v>
                      </c:pt>
                      <c:pt idx="13">
                        <c:v>9</c:v>
                      </c:pt>
                      <c:pt idx="14">
                        <c:v>27</c:v>
                      </c:pt>
                      <c:pt idx="15">
                        <c:v>17</c:v>
                      </c:pt>
                      <c:pt idx="16">
                        <c:v>15</c:v>
                      </c:pt>
                      <c:pt idx="17">
                        <c:v>24</c:v>
                      </c:pt>
                      <c:pt idx="18">
                        <c:v>16</c:v>
                      </c:pt>
                      <c:pt idx="19">
                        <c:v>12</c:v>
                      </c:pt>
                      <c:pt idx="20">
                        <c:v>13</c:v>
                      </c:pt>
                      <c:pt idx="21">
                        <c:v>18</c:v>
                      </c:pt>
                      <c:pt idx="22">
                        <c:v>12</c:v>
                      </c:pt>
                      <c:pt idx="23">
                        <c:v>15</c:v>
                      </c:pt>
                      <c:pt idx="24">
                        <c:v>10</c:v>
                      </c:pt>
                      <c:pt idx="25">
                        <c:v>20</c:v>
                      </c:pt>
                      <c:pt idx="26">
                        <c:v>16</c:v>
                      </c:pt>
                      <c:pt idx="27">
                        <c:v>19</c:v>
                      </c:pt>
                      <c:pt idx="28">
                        <c:v>21</c:v>
                      </c:pt>
                      <c:pt idx="29">
                        <c:v>20</c:v>
                      </c:pt>
                      <c:pt idx="30">
                        <c:v>12</c:v>
                      </c:pt>
                      <c:pt idx="31">
                        <c:v>10</c:v>
                      </c:pt>
                      <c:pt idx="32">
                        <c:v>23</c:v>
                      </c:pt>
                      <c:pt idx="33">
                        <c:v>18</c:v>
                      </c:pt>
                      <c:pt idx="34">
                        <c:v>16</c:v>
                      </c:pt>
                      <c:pt idx="35">
                        <c:v>14</c:v>
                      </c:pt>
                      <c:pt idx="36">
                        <c:v>23</c:v>
                      </c:pt>
                      <c:pt idx="37">
                        <c:v>13</c:v>
                      </c:pt>
                      <c:pt idx="38">
                        <c:v>18</c:v>
                      </c:pt>
                      <c:pt idx="39">
                        <c:v>18</c:v>
                      </c:pt>
                      <c:pt idx="40">
                        <c:v>14</c:v>
                      </c:pt>
                      <c:pt idx="41">
                        <c:v>11</c:v>
                      </c:pt>
                      <c:pt idx="42">
                        <c:v>12</c:v>
                      </c:pt>
                      <c:pt idx="43">
                        <c:v>13</c:v>
                      </c:pt>
                      <c:pt idx="44">
                        <c:v>11</c:v>
                      </c:pt>
                      <c:pt idx="45">
                        <c:v>14</c:v>
                      </c:pt>
                      <c:pt idx="46">
                        <c:v>16</c:v>
                      </c:pt>
                      <c:pt idx="47">
                        <c:v>16</c:v>
                      </c:pt>
                      <c:pt idx="48">
                        <c:v>16</c:v>
                      </c:pt>
                      <c:pt idx="49">
                        <c:v>11</c:v>
                      </c:pt>
                      <c:pt idx="50">
                        <c:v>18</c:v>
                      </c:pt>
                      <c:pt idx="51">
                        <c:v>17</c:v>
                      </c:pt>
                      <c:pt idx="52">
                        <c:v>13</c:v>
                      </c:pt>
                      <c:pt idx="53">
                        <c:v>11</c:v>
                      </c:pt>
                      <c:pt idx="54">
                        <c:v>16</c:v>
                      </c:pt>
                      <c:pt idx="55">
                        <c:v>17</c:v>
                      </c:pt>
                      <c:pt idx="56">
                        <c:v>16</c:v>
                      </c:pt>
                      <c:pt idx="57">
                        <c:v>16</c:v>
                      </c:pt>
                      <c:pt idx="58">
                        <c:v>13</c:v>
                      </c:pt>
                      <c:pt idx="59">
                        <c:v>14</c:v>
                      </c:pt>
                      <c:pt idx="60">
                        <c:v>11</c:v>
                      </c:pt>
                      <c:pt idx="61">
                        <c:v>8</c:v>
                      </c:pt>
                      <c:pt idx="62">
                        <c:v>14</c:v>
                      </c:pt>
                      <c:pt idx="63">
                        <c:v>15</c:v>
                      </c:pt>
                      <c:pt idx="64">
                        <c:v>13</c:v>
                      </c:pt>
                      <c:pt idx="65">
                        <c:v>17</c:v>
                      </c:pt>
                      <c:pt idx="66">
                        <c:v>17</c:v>
                      </c:pt>
                      <c:pt idx="67">
                        <c:v>13</c:v>
                      </c:pt>
                      <c:pt idx="68">
                        <c:v>14</c:v>
                      </c:pt>
                      <c:pt idx="69">
                        <c:v>19</c:v>
                      </c:pt>
                      <c:pt idx="70">
                        <c:v>22</c:v>
                      </c:pt>
                      <c:pt idx="71">
                        <c:v>13</c:v>
                      </c:pt>
                      <c:pt idx="72">
                        <c:v>24</c:v>
                      </c:pt>
                      <c:pt idx="73">
                        <c:v>9</c:v>
                      </c:pt>
                      <c:pt idx="74">
                        <c:v>17</c:v>
                      </c:pt>
                      <c:pt idx="75">
                        <c:v>21</c:v>
                      </c:pt>
                      <c:pt idx="76">
                        <c:v>15</c:v>
                      </c:pt>
                      <c:pt idx="77">
                        <c:v>13</c:v>
                      </c:pt>
                      <c:pt idx="78">
                        <c:v>13</c:v>
                      </c:pt>
                      <c:pt idx="79">
                        <c:v>8</c:v>
                      </c:pt>
                      <c:pt idx="80">
                        <c:v>20</c:v>
                      </c:pt>
                      <c:pt idx="81">
                        <c:v>10</c:v>
                      </c:pt>
                      <c:pt idx="82">
                        <c:v>17</c:v>
                      </c:pt>
                      <c:pt idx="83">
                        <c:v>12</c:v>
                      </c:pt>
                      <c:pt idx="84">
                        <c:v>16</c:v>
                      </c:pt>
                      <c:pt idx="85">
                        <c:v>21</c:v>
                      </c:pt>
                      <c:pt idx="86">
                        <c:v>13</c:v>
                      </c:pt>
                      <c:pt idx="87">
                        <c:v>14</c:v>
                      </c:pt>
                      <c:pt idx="88">
                        <c:v>7</c:v>
                      </c:pt>
                      <c:pt idx="89">
                        <c:v>16</c:v>
                      </c:pt>
                      <c:pt idx="90">
                        <c:v>17</c:v>
                      </c:pt>
                      <c:pt idx="91">
                        <c:v>15</c:v>
                      </c:pt>
                      <c:pt idx="92">
                        <c:v>16</c:v>
                      </c:pt>
                      <c:pt idx="93">
                        <c:v>19</c:v>
                      </c:pt>
                      <c:pt idx="94">
                        <c:v>12</c:v>
                      </c:pt>
                      <c:pt idx="95">
                        <c:v>15</c:v>
                      </c:pt>
                      <c:pt idx="96">
                        <c:v>13</c:v>
                      </c:pt>
                      <c:pt idx="97">
                        <c:v>13</c:v>
                      </c:pt>
                      <c:pt idx="98">
                        <c:v>12</c:v>
                      </c:pt>
                      <c:pt idx="99">
                        <c:v>18</c:v>
                      </c:pt>
                      <c:pt idx="100">
                        <c:v>12</c:v>
                      </c:pt>
                      <c:pt idx="101">
                        <c:v>14</c:v>
                      </c:pt>
                      <c:pt idx="102">
                        <c:v>11</c:v>
                      </c:pt>
                      <c:pt idx="103">
                        <c:v>11</c:v>
                      </c:pt>
                      <c:pt idx="104">
                        <c:v>16</c:v>
                      </c:pt>
                      <c:pt idx="105">
                        <c:v>9</c:v>
                      </c:pt>
                      <c:pt idx="106">
                        <c:v>8</c:v>
                      </c:pt>
                      <c:pt idx="107">
                        <c:v>17</c:v>
                      </c:pt>
                      <c:pt idx="108">
                        <c:v>12</c:v>
                      </c:pt>
                      <c:pt idx="109">
                        <c:v>19</c:v>
                      </c:pt>
                      <c:pt idx="110">
                        <c:v>16</c:v>
                      </c:pt>
                      <c:pt idx="111">
                        <c:v>14</c:v>
                      </c:pt>
                      <c:pt idx="112">
                        <c:v>13</c:v>
                      </c:pt>
                      <c:pt idx="113">
                        <c:v>13</c:v>
                      </c:pt>
                      <c:pt idx="114">
                        <c:v>15</c:v>
                      </c:pt>
                      <c:pt idx="115">
                        <c:v>12</c:v>
                      </c:pt>
                      <c:pt idx="116">
                        <c:v>14</c:v>
                      </c:pt>
                      <c:pt idx="117">
                        <c:v>14</c:v>
                      </c:pt>
                      <c:pt idx="118">
                        <c:v>24</c:v>
                      </c:pt>
                      <c:pt idx="119">
                        <c:v>10</c:v>
                      </c:pt>
                      <c:pt idx="120">
                        <c:v>11</c:v>
                      </c:pt>
                      <c:pt idx="121">
                        <c:v>14</c:v>
                      </c:pt>
                      <c:pt idx="122">
                        <c:v>18</c:v>
                      </c:pt>
                      <c:pt idx="123">
                        <c:v>13</c:v>
                      </c:pt>
                      <c:pt idx="124">
                        <c:v>15</c:v>
                      </c:pt>
                      <c:pt idx="125">
                        <c:v>15</c:v>
                      </c:pt>
                      <c:pt idx="126">
                        <c:v>18</c:v>
                      </c:pt>
                      <c:pt idx="127">
                        <c:v>20</c:v>
                      </c:pt>
                      <c:pt idx="128">
                        <c:v>14</c:v>
                      </c:pt>
                      <c:pt idx="129">
                        <c:v>8</c:v>
                      </c:pt>
                      <c:pt idx="130">
                        <c:v>13</c:v>
                      </c:pt>
                      <c:pt idx="131">
                        <c:v>11</c:v>
                      </c:pt>
                      <c:pt idx="132">
                        <c:v>10</c:v>
                      </c:pt>
                      <c:pt idx="133">
                        <c:v>14</c:v>
                      </c:pt>
                      <c:pt idx="134">
                        <c:v>12</c:v>
                      </c:pt>
                      <c:pt idx="135">
                        <c:v>11</c:v>
                      </c:pt>
                      <c:pt idx="136">
                        <c:v>11</c:v>
                      </c:pt>
                      <c:pt idx="137">
                        <c:v>8</c:v>
                      </c:pt>
                      <c:pt idx="138">
                        <c:v>12</c:v>
                      </c:pt>
                      <c:pt idx="139">
                        <c:v>15</c:v>
                      </c:pt>
                      <c:pt idx="140">
                        <c:v>12</c:v>
                      </c:pt>
                      <c:pt idx="141">
                        <c:v>12</c:v>
                      </c:pt>
                      <c:pt idx="142">
                        <c:v>15</c:v>
                      </c:pt>
                      <c:pt idx="143">
                        <c:v>16</c:v>
                      </c:pt>
                      <c:pt idx="144">
                        <c:v>14</c:v>
                      </c:pt>
                      <c:pt idx="145">
                        <c:v>9</c:v>
                      </c:pt>
                      <c:pt idx="146">
                        <c:v>15</c:v>
                      </c:pt>
                      <c:pt idx="147">
                        <c:v>14</c:v>
                      </c:pt>
                      <c:pt idx="148">
                        <c:v>12</c:v>
                      </c:pt>
                      <c:pt idx="149">
                        <c:v>14</c:v>
                      </c:pt>
                      <c:pt idx="150">
                        <c:v>14</c:v>
                      </c:pt>
                      <c:pt idx="151">
                        <c:v>17</c:v>
                      </c:pt>
                      <c:pt idx="152">
                        <c:v>16</c:v>
                      </c:pt>
                      <c:pt idx="153">
                        <c:v>17</c:v>
                      </c:pt>
                      <c:pt idx="154">
                        <c:v>14</c:v>
                      </c:pt>
                      <c:pt idx="155">
                        <c:v>17</c:v>
                      </c:pt>
                      <c:pt idx="156">
                        <c:v>16</c:v>
                      </c:pt>
                      <c:pt idx="157">
                        <c:v>15</c:v>
                      </c:pt>
                      <c:pt idx="158">
                        <c:v>16</c:v>
                      </c:pt>
                      <c:pt idx="159">
                        <c:v>17</c:v>
                      </c:pt>
                      <c:pt idx="160">
                        <c:v>16</c:v>
                      </c:pt>
                      <c:pt idx="161">
                        <c:v>18</c:v>
                      </c:pt>
                      <c:pt idx="162">
                        <c:v>13</c:v>
                      </c:pt>
                      <c:pt idx="163">
                        <c:v>15</c:v>
                      </c:pt>
                      <c:pt idx="164">
                        <c:v>13</c:v>
                      </c:pt>
                      <c:pt idx="165">
                        <c:v>12</c:v>
                      </c:pt>
                      <c:pt idx="166">
                        <c:v>10</c:v>
                      </c:pt>
                      <c:pt idx="167">
                        <c:v>15</c:v>
                      </c:pt>
                      <c:pt idx="168">
                        <c:v>12</c:v>
                      </c:pt>
                      <c:pt idx="169">
                        <c:v>15</c:v>
                      </c:pt>
                      <c:pt idx="170">
                        <c:v>22</c:v>
                      </c:pt>
                      <c:pt idx="171">
                        <c:v>13</c:v>
                      </c:pt>
                      <c:pt idx="172">
                        <c:v>18</c:v>
                      </c:pt>
                      <c:pt idx="173">
                        <c:v>8</c:v>
                      </c:pt>
                      <c:pt idx="174">
                        <c:v>8</c:v>
                      </c:pt>
                      <c:pt idx="175">
                        <c:v>17</c:v>
                      </c:pt>
                      <c:pt idx="176">
                        <c:v>10</c:v>
                      </c:pt>
                      <c:pt idx="177">
                        <c:v>24</c:v>
                      </c:pt>
                      <c:pt idx="178">
                        <c:v>20</c:v>
                      </c:pt>
                      <c:pt idx="179">
                        <c:v>13</c:v>
                      </c:pt>
                      <c:pt idx="180">
                        <c:v>12</c:v>
                      </c:pt>
                      <c:pt idx="181">
                        <c:v>21</c:v>
                      </c:pt>
                      <c:pt idx="182">
                        <c:v>14</c:v>
                      </c:pt>
                      <c:pt idx="183">
                        <c:v>8</c:v>
                      </c:pt>
                      <c:pt idx="184">
                        <c:v>17</c:v>
                      </c:pt>
                      <c:pt idx="185">
                        <c:v>21</c:v>
                      </c:pt>
                      <c:pt idx="186">
                        <c:v>11</c:v>
                      </c:pt>
                      <c:pt idx="187">
                        <c:v>14</c:v>
                      </c:pt>
                      <c:pt idx="188">
                        <c:v>17</c:v>
                      </c:pt>
                      <c:pt idx="189">
                        <c:v>15</c:v>
                      </c:pt>
                      <c:pt idx="190">
                        <c:v>14</c:v>
                      </c:pt>
                      <c:pt idx="191">
                        <c:v>22</c:v>
                      </c:pt>
                      <c:pt idx="192">
                        <c:v>18</c:v>
                      </c:pt>
                      <c:pt idx="193">
                        <c:v>12</c:v>
                      </c:pt>
                      <c:pt idx="194">
                        <c:v>17</c:v>
                      </c:pt>
                      <c:pt idx="195">
                        <c:v>8</c:v>
                      </c:pt>
                      <c:pt idx="196">
                        <c:v>10</c:v>
                      </c:pt>
                      <c:pt idx="197">
                        <c:v>13</c:v>
                      </c:pt>
                      <c:pt idx="198">
                        <c:v>12</c:v>
                      </c:pt>
                      <c:pt idx="199">
                        <c:v>21</c:v>
                      </c:pt>
                      <c:pt idx="200">
                        <c:v>15</c:v>
                      </c:pt>
                      <c:pt idx="201">
                        <c:v>15</c:v>
                      </c:pt>
                      <c:pt idx="202">
                        <c:v>7</c:v>
                      </c:pt>
                      <c:pt idx="203">
                        <c:v>11</c:v>
                      </c:pt>
                      <c:pt idx="204">
                        <c:v>17</c:v>
                      </c:pt>
                      <c:pt idx="205">
                        <c:v>12</c:v>
                      </c:pt>
                      <c:pt idx="206">
                        <c:v>13</c:v>
                      </c:pt>
                      <c:pt idx="207">
                        <c:v>6</c:v>
                      </c:pt>
                      <c:pt idx="208">
                        <c:v>15</c:v>
                      </c:pt>
                      <c:pt idx="209">
                        <c:v>21</c:v>
                      </c:pt>
                      <c:pt idx="210">
                        <c:v>14</c:v>
                      </c:pt>
                      <c:pt idx="211">
                        <c:v>16</c:v>
                      </c:pt>
                      <c:pt idx="212">
                        <c:v>11</c:v>
                      </c:pt>
                      <c:pt idx="213">
                        <c:v>11</c:v>
                      </c:pt>
                      <c:pt idx="214">
                        <c:v>14</c:v>
                      </c:pt>
                      <c:pt idx="215">
                        <c:v>9</c:v>
                      </c:pt>
                      <c:pt idx="216">
                        <c:v>11</c:v>
                      </c:pt>
                      <c:pt idx="217">
                        <c:v>11</c:v>
                      </c:pt>
                      <c:pt idx="218">
                        <c:v>12</c:v>
                      </c:pt>
                      <c:pt idx="219">
                        <c:v>14</c:v>
                      </c:pt>
                      <c:pt idx="220">
                        <c:v>21</c:v>
                      </c:pt>
                      <c:pt idx="221">
                        <c:v>9</c:v>
                      </c:pt>
                      <c:pt idx="222">
                        <c:v>13</c:v>
                      </c:pt>
                      <c:pt idx="223">
                        <c:v>10</c:v>
                      </c:pt>
                      <c:pt idx="224">
                        <c:v>17</c:v>
                      </c:pt>
                      <c:pt idx="225">
                        <c:v>10</c:v>
                      </c:pt>
                      <c:pt idx="226">
                        <c:v>16</c:v>
                      </c:pt>
                      <c:pt idx="227">
                        <c:v>11</c:v>
                      </c:pt>
                      <c:pt idx="228">
                        <c:v>11</c:v>
                      </c:pt>
                      <c:pt idx="229">
                        <c:v>10</c:v>
                      </c:pt>
                      <c:pt idx="230">
                        <c:v>15</c:v>
                      </c:pt>
                      <c:pt idx="231">
                        <c:v>15</c:v>
                      </c:pt>
                      <c:pt idx="232">
                        <c:v>12</c:v>
                      </c:pt>
                      <c:pt idx="233">
                        <c:v>9</c:v>
                      </c:pt>
                      <c:pt idx="234">
                        <c:v>13</c:v>
                      </c:pt>
                      <c:pt idx="235">
                        <c:v>13</c:v>
                      </c:pt>
                      <c:pt idx="236">
                        <c:v>12</c:v>
                      </c:pt>
                      <c:pt idx="237">
                        <c:v>10</c:v>
                      </c:pt>
                      <c:pt idx="238">
                        <c:v>13</c:v>
                      </c:pt>
                      <c:pt idx="239">
                        <c:v>21</c:v>
                      </c:pt>
                      <c:pt idx="240">
                        <c:v>13</c:v>
                      </c:pt>
                      <c:pt idx="241">
                        <c:v>16</c:v>
                      </c:pt>
                      <c:pt idx="242">
                        <c:v>14</c:v>
                      </c:pt>
                      <c:pt idx="243">
                        <c:v>14</c:v>
                      </c:pt>
                      <c:pt idx="244">
                        <c:v>25</c:v>
                      </c:pt>
                      <c:pt idx="245">
                        <c:v>17</c:v>
                      </c:pt>
                      <c:pt idx="246">
                        <c:v>20</c:v>
                      </c:pt>
                      <c:pt idx="247">
                        <c:v>10</c:v>
                      </c:pt>
                      <c:pt idx="248">
                        <c:v>8</c:v>
                      </c:pt>
                      <c:pt idx="249">
                        <c:v>9</c:v>
                      </c:pt>
                      <c:pt idx="250">
                        <c:v>9</c:v>
                      </c:pt>
                      <c:pt idx="251">
                        <c:v>16</c:v>
                      </c:pt>
                      <c:pt idx="252">
                        <c:v>12</c:v>
                      </c:pt>
                      <c:pt idx="253">
                        <c:v>17</c:v>
                      </c:pt>
                      <c:pt idx="254">
                        <c:v>10</c:v>
                      </c:pt>
                      <c:pt idx="255">
                        <c:v>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07B-4C07-BBC9-DC6E98ADFB6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7</c:v>
                      </c:pt>
                      <c:pt idx="1">
                        <c:v>21</c:v>
                      </c:pt>
                      <c:pt idx="2">
                        <c:v>9</c:v>
                      </c:pt>
                      <c:pt idx="3">
                        <c:v>11</c:v>
                      </c:pt>
                      <c:pt idx="4">
                        <c:v>19</c:v>
                      </c:pt>
                      <c:pt idx="5">
                        <c:v>25</c:v>
                      </c:pt>
                      <c:pt idx="6">
                        <c:v>11</c:v>
                      </c:pt>
                      <c:pt idx="7">
                        <c:v>12</c:v>
                      </c:pt>
                      <c:pt idx="8">
                        <c:v>17</c:v>
                      </c:pt>
                      <c:pt idx="9">
                        <c:v>20</c:v>
                      </c:pt>
                      <c:pt idx="10">
                        <c:v>18</c:v>
                      </c:pt>
                      <c:pt idx="11">
                        <c:v>16</c:v>
                      </c:pt>
                      <c:pt idx="12">
                        <c:v>19</c:v>
                      </c:pt>
                      <c:pt idx="13">
                        <c:v>20</c:v>
                      </c:pt>
                      <c:pt idx="14">
                        <c:v>19</c:v>
                      </c:pt>
                      <c:pt idx="15">
                        <c:v>18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20</c:v>
                      </c:pt>
                      <c:pt idx="19">
                        <c:v>10</c:v>
                      </c:pt>
                      <c:pt idx="20">
                        <c:v>18</c:v>
                      </c:pt>
                      <c:pt idx="21">
                        <c:v>13</c:v>
                      </c:pt>
                      <c:pt idx="22">
                        <c:v>15</c:v>
                      </c:pt>
                      <c:pt idx="23">
                        <c:v>14</c:v>
                      </c:pt>
                      <c:pt idx="24">
                        <c:v>15</c:v>
                      </c:pt>
                      <c:pt idx="25">
                        <c:v>20</c:v>
                      </c:pt>
                      <c:pt idx="26">
                        <c:v>20</c:v>
                      </c:pt>
                      <c:pt idx="27">
                        <c:v>17</c:v>
                      </c:pt>
                      <c:pt idx="28">
                        <c:v>20</c:v>
                      </c:pt>
                      <c:pt idx="29">
                        <c:v>16</c:v>
                      </c:pt>
                      <c:pt idx="30">
                        <c:v>19</c:v>
                      </c:pt>
                      <c:pt idx="31">
                        <c:v>30</c:v>
                      </c:pt>
                      <c:pt idx="32">
                        <c:v>10</c:v>
                      </c:pt>
                      <c:pt idx="33">
                        <c:v>15</c:v>
                      </c:pt>
                      <c:pt idx="34">
                        <c:v>18</c:v>
                      </c:pt>
                      <c:pt idx="35">
                        <c:v>11</c:v>
                      </c:pt>
                      <c:pt idx="36">
                        <c:v>16</c:v>
                      </c:pt>
                      <c:pt idx="37">
                        <c:v>16</c:v>
                      </c:pt>
                      <c:pt idx="38">
                        <c:v>7</c:v>
                      </c:pt>
                      <c:pt idx="39">
                        <c:v>25</c:v>
                      </c:pt>
                      <c:pt idx="40">
                        <c:v>7</c:v>
                      </c:pt>
                      <c:pt idx="41">
                        <c:v>13</c:v>
                      </c:pt>
                      <c:pt idx="42">
                        <c:v>13</c:v>
                      </c:pt>
                      <c:pt idx="43">
                        <c:v>12</c:v>
                      </c:pt>
                      <c:pt idx="44">
                        <c:v>20</c:v>
                      </c:pt>
                      <c:pt idx="45">
                        <c:v>14</c:v>
                      </c:pt>
                      <c:pt idx="46">
                        <c:v>21</c:v>
                      </c:pt>
                      <c:pt idx="47">
                        <c:v>13</c:v>
                      </c:pt>
                      <c:pt idx="48">
                        <c:v>20</c:v>
                      </c:pt>
                      <c:pt idx="49">
                        <c:v>17</c:v>
                      </c:pt>
                      <c:pt idx="50">
                        <c:v>22</c:v>
                      </c:pt>
                      <c:pt idx="51">
                        <c:v>16</c:v>
                      </c:pt>
                      <c:pt idx="52">
                        <c:v>11</c:v>
                      </c:pt>
                      <c:pt idx="53">
                        <c:v>9</c:v>
                      </c:pt>
                      <c:pt idx="54">
                        <c:v>11</c:v>
                      </c:pt>
                      <c:pt idx="55">
                        <c:v>13</c:v>
                      </c:pt>
                      <c:pt idx="56">
                        <c:v>13</c:v>
                      </c:pt>
                      <c:pt idx="57">
                        <c:v>17</c:v>
                      </c:pt>
                      <c:pt idx="58">
                        <c:v>13</c:v>
                      </c:pt>
                      <c:pt idx="59">
                        <c:v>14</c:v>
                      </c:pt>
                      <c:pt idx="60">
                        <c:v>25</c:v>
                      </c:pt>
                      <c:pt idx="61">
                        <c:v>18</c:v>
                      </c:pt>
                      <c:pt idx="62">
                        <c:v>14</c:v>
                      </c:pt>
                      <c:pt idx="63">
                        <c:v>10</c:v>
                      </c:pt>
                      <c:pt idx="64">
                        <c:v>7</c:v>
                      </c:pt>
                      <c:pt idx="65">
                        <c:v>14</c:v>
                      </c:pt>
                      <c:pt idx="66">
                        <c:v>16</c:v>
                      </c:pt>
                      <c:pt idx="67">
                        <c:v>16</c:v>
                      </c:pt>
                      <c:pt idx="68">
                        <c:v>5</c:v>
                      </c:pt>
                      <c:pt idx="69">
                        <c:v>18</c:v>
                      </c:pt>
                      <c:pt idx="70">
                        <c:v>18</c:v>
                      </c:pt>
                      <c:pt idx="71">
                        <c:v>18</c:v>
                      </c:pt>
                      <c:pt idx="72">
                        <c:v>12</c:v>
                      </c:pt>
                      <c:pt idx="73">
                        <c:v>14</c:v>
                      </c:pt>
                      <c:pt idx="74">
                        <c:v>21</c:v>
                      </c:pt>
                      <c:pt idx="75">
                        <c:v>12</c:v>
                      </c:pt>
                      <c:pt idx="76">
                        <c:v>6</c:v>
                      </c:pt>
                      <c:pt idx="77">
                        <c:v>21</c:v>
                      </c:pt>
                      <c:pt idx="78">
                        <c:v>14</c:v>
                      </c:pt>
                      <c:pt idx="79">
                        <c:v>13</c:v>
                      </c:pt>
                      <c:pt idx="80">
                        <c:v>20</c:v>
                      </c:pt>
                      <c:pt idx="81">
                        <c:v>21</c:v>
                      </c:pt>
                      <c:pt idx="82">
                        <c:v>18</c:v>
                      </c:pt>
                      <c:pt idx="83">
                        <c:v>21</c:v>
                      </c:pt>
                      <c:pt idx="84">
                        <c:v>15</c:v>
                      </c:pt>
                      <c:pt idx="85">
                        <c:v>15</c:v>
                      </c:pt>
                      <c:pt idx="86">
                        <c:v>18</c:v>
                      </c:pt>
                      <c:pt idx="87">
                        <c:v>15</c:v>
                      </c:pt>
                      <c:pt idx="88">
                        <c:v>23</c:v>
                      </c:pt>
                      <c:pt idx="89">
                        <c:v>15</c:v>
                      </c:pt>
                      <c:pt idx="90">
                        <c:v>13</c:v>
                      </c:pt>
                      <c:pt idx="91">
                        <c:v>15</c:v>
                      </c:pt>
                      <c:pt idx="92">
                        <c:v>11</c:v>
                      </c:pt>
                      <c:pt idx="93">
                        <c:v>16</c:v>
                      </c:pt>
                      <c:pt idx="94">
                        <c:v>15</c:v>
                      </c:pt>
                      <c:pt idx="95">
                        <c:v>14</c:v>
                      </c:pt>
                      <c:pt idx="96">
                        <c:v>15</c:v>
                      </c:pt>
                      <c:pt idx="97">
                        <c:v>7</c:v>
                      </c:pt>
                      <c:pt idx="98">
                        <c:v>24</c:v>
                      </c:pt>
                      <c:pt idx="99">
                        <c:v>15</c:v>
                      </c:pt>
                      <c:pt idx="100">
                        <c:v>19</c:v>
                      </c:pt>
                      <c:pt idx="101">
                        <c:v>10</c:v>
                      </c:pt>
                      <c:pt idx="102">
                        <c:v>14</c:v>
                      </c:pt>
                      <c:pt idx="103">
                        <c:v>22</c:v>
                      </c:pt>
                      <c:pt idx="104">
                        <c:v>16</c:v>
                      </c:pt>
                      <c:pt idx="105">
                        <c:v>13</c:v>
                      </c:pt>
                      <c:pt idx="106">
                        <c:v>15</c:v>
                      </c:pt>
                      <c:pt idx="107">
                        <c:v>15</c:v>
                      </c:pt>
                      <c:pt idx="108">
                        <c:v>8</c:v>
                      </c:pt>
                      <c:pt idx="109">
                        <c:v>16</c:v>
                      </c:pt>
                      <c:pt idx="110">
                        <c:v>16</c:v>
                      </c:pt>
                      <c:pt idx="111">
                        <c:v>9</c:v>
                      </c:pt>
                      <c:pt idx="112">
                        <c:v>10</c:v>
                      </c:pt>
                      <c:pt idx="113">
                        <c:v>13</c:v>
                      </c:pt>
                      <c:pt idx="114">
                        <c:v>17</c:v>
                      </c:pt>
                      <c:pt idx="115">
                        <c:v>18</c:v>
                      </c:pt>
                      <c:pt idx="116">
                        <c:v>14</c:v>
                      </c:pt>
                      <c:pt idx="117">
                        <c:v>12</c:v>
                      </c:pt>
                      <c:pt idx="118">
                        <c:v>13</c:v>
                      </c:pt>
                      <c:pt idx="119">
                        <c:v>18</c:v>
                      </c:pt>
                      <c:pt idx="120">
                        <c:v>12</c:v>
                      </c:pt>
                      <c:pt idx="121">
                        <c:v>13</c:v>
                      </c:pt>
                      <c:pt idx="122">
                        <c:v>11</c:v>
                      </c:pt>
                      <c:pt idx="123">
                        <c:v>23</c:v>
                      </c:pt>
                      <c:pt idx="124">
                        <c:v>14</c:v>
                      </c:pt>
                      <c:pt idx="125">
                        <c:v>13</c:v>
                      </c:pt>
                      <c:pt idx="126">
                        <c:v>15</c:v>
                      </c:pt>
                      <c:pt idx="127">
                        <c:v>17</c:v>
                      </c:pt>
                      <c:pt idx="128">
                        <c:v>10</c:v>
                      </c:pt>
                      <c:pt idx="129">
                        <c:v>14</c:v>
                      </c:pt>
                      <c:pt idx="130">
                        <c:v>14</c:v>
                      </c:pt>
                      <c:pt idx="131">
                        <c:v>16</c:v>
                      </c:pt>
                      <c:pt idx="132">
                        <c:v>9</c:v>
                      </c:pt>
                      <c:pt idx="133">
                        <c:v>18</c:v>
                      </c:pt>
                      <c:pt idx="134">
                        <c:v>11</c:v>
                      </c:pt>
                      <c:pt idx="135">
                        <c:v>13</c:v>
                      </c:pt>
                      <c:pt idx="136">
                        <c:v>15</c:v>
                      </c:pt>
                      <c:pt idx="137">
                        <c:v>15</c:v>
                      </c:pt>
                      <c:pt idx="138">
                        <c:v>9</c:v>
                      </c:pt>
                      <c:pt idx="139">
                        <c:v>12</c:v>
                      </c:pt>
                      <c:pt idx="140">
                        <c:v>14</c:v>
                      </c:pt>
                      <c:pt idx="141">
                        <c:v>16</c:v>
                      </c:pt>
                      <c:pt idx="142">
                        <c:v>14</c:v>
                      </c:pt>
                      <c:pt idx="143">
                        <c:v>12</c:v>
                      </c:pt>
                      <c:pt idx="144">
                        <c:v>16</c:v>
                      </c:pt>
                      <c:pt idx="145">
                        <c:v>12</c:v>
                      </c:pt>
                      <c:pt idx="146">
                        <c:v>14</c:v>
                      </c:pt>
                      <c:pt idx="147">
                        <c:v>15</c:v>
                      </c:pt>
                      <c:pt idx="148">
                        <c:v>13</c:v>
                      </c:pt>
                      <c:pt idx="149">
                        <c:v>15</c:v>
                      </c:pt>
                      <c:pt idx="150">
                        <c:v>9</c:v>
                      </c:pt>
                      <c:pt idx="151">
                        <c:v>16</c:v>
                      </c:pt>
                      <c:pt idx="152">
                        <c:v>11</c:v>
                      </c:pt>
                      <c:pt idx="153">
                        <c:v>8</c:v>
                      </c:pt>
                      <c:pt idx="154">
                        <c:v>13</c:v>
                      </c:pt>
                      <c:pt idx="155">
                        <c:v>11</c:v>
                      </c:pt>
                      <c:pt idx="156">
                        <c:v>15</c:v>
                      </c:pt>
                      <c:pt idx="157">
                        <c:v>9</c:v>
                      </c:pt>
                      <c:pt idx="158">
                        <c:v>7</c:v>
                      </c:pt>
                      <c:pt idx="159">
                        <c:v>16</c:v>
                      </c:pt>
                      <c:pt idx="160">
                        <c:v>15</c:v>
                      </c:pt>
                      <c:pt idx="161">
                        <c:v>9</c:v>
                      </c:pt>
                      <c:pt idx="162">
                        <c:v>19</c:v>
                      </c:pt>
                      <c:pt idx="163">
                        <c:v>11</c:v>
                      </c:pt>
                      <c:pt idx="164">
                        <c:v>12</c:v>
                      </c:pt>
                      <c:pt idx="165">
                        <c:v>12</c:v>
                      </c:pt>
                      <c:pt idx="166">
                        <c:v>12</c:v>
                      </c:pt>
                      <c:pt idx="167">
                        <c:v>14</c:v>
                      </c:pt>
                      <c:pt idx="168">
                        <c:v>15</c:v>
                      </c:pt>
                      <c:pt idx="169">
                        <c:v>12</c:v>
                      </c:pt>
                      <c:pt idx="170">
                        <c:v>4</c:v>
                      </c:pt>
                      <c:pt idx="171">
                        <c:v>19</c:v>
                      </c:pt>
                      <c:pt idx="172">
                        <c:v>22</c:v>
                      </c:pt>
                      <c:pt idx="173">
                        <c:v>13</c:v>
                      </c:pt>
                      <c:pt idx="174">
                        <c:v>15</c:v>
                      </c:pt>
                      <c:pt idx="175">
                        <c:v>15</c:v>
                      </c:pt>
                      <c:pt idx="176">
                        <c:v>12</c:v>
                      </c:pt>
                      <c:pt idx="177">
                        <c:v>15</c:v>
                      </c:pt>
                      <c:pt idx="178">
                        <c:v>8</c:v>
                      </c:pt>
                      <c:pt idx="179">
                        <c:v>16</c:v>
                      </c:pt>
                      <c:pt idx="180">
                        <c:v>11</c:v>
                      </c:pt>
                      <c:pt idx="181">
                        <c:v>10</c:v>
                      </c:pt>
                      <c:pt idx="182">
                        <c:v>16</c:v>
                      </c:pt>
                      <c:pt idx="183">
                        <c:v>18</c:v>
                      </c:pt>
                      <c:pt idx="184">
                        <c:v>17</c:v>
                      </c:pt>
                      <c:pt idx="185">
                        <c:v>16</c:v>
                      </c:pt>
                      <c:pt idx="186">
                        <c:v>11</c:v>
                      </c:pt>
                      <c:pt idx="187">
                        <c:v>10</c:v>
                      </c:pt>
                      <c:pt idx="188">
                        <c:v>21</c:v>
                      </c:pt>
                      <c:pt idx="189">
                        <c:v>11</c:v>
                      </c:pt>
                      <c:pt idx="190">
                        <c:v>14</c:v>
                      </c:pt>
                      <c:pt idx="191">
                        <c:v>14</c:v>
                      </c:pt>
                      <c:pt idx="192">
                        <c:v>6</c:v>
                      </c:pt>
                      <c:pt idx="193">
                        <c:v>13</c:v>
                      </c:pt>
                      <c:pt idx="194">
                        <c:v>23</c:v>
                      </c:pt>
                      <c:pt idx="195">
                        <c:v>18</c:v>
                      </c:pt>
                      <c:pt idx="196">
                        <c:v>16</c:v>
                      </c:pt>
                      <c:pt idx="197">
                        <c:v>12</c:v>
                      </c:pt>
                      <c:pt idx="198">
                        <c:v>15</c:v>
                      </c:pt>
                      <c:pt idx="199">
                        <c:v>12</c:v>
                      </c:pt>
                      <c:pt idx="200">
                        <c:v>17</c:v>
                      </c:pt>
                      <c:pt idx="201">
                        <c:v>13</c:v>
                      </c:pt>
                      <c:pt idx="202">
                        <c:v>12</c:v>
                      </c:pt>
                      <c:pt idx="203">
                        <c:v>8</c:v>
                      </c:pt>
                      <c:pt idx="204">
                        <c:v>11</c:v>
                      </c:pt>
                      <c:pt idx="205">
                        <c:v>19</c:v>
                      </c:pt>
                      <c:pt idx="206">
                        <c:v>9</c:v>
                      </c:pt>
                      <c:pt idx="207">
                        <c:v>22</c:v>
                      </c:pt>
                      <c:pt idx="208">
                        <c:v>20</c:v>
                      </c:pt>
                      <c:pt idx="209">
                        <c:v>20</c:v>
                      </c:pt>
                      <c:pt idx="210">
                        <c:v>10</c:v>
                      </c:pt>
                      <c:pt idx="211">
                        <c:v>18</c:v>
                      </c:pt>
                      <c:pt idx="212">
                        <c:v>16</c:v>
                      </c:pt>
                      <c:pt idx="213">
                        <c:v>16</c:v>
                      </c:pt>
                      <c:pt idx="214">
                        <c:v>18</c:v>
                      </c:pt>
                      <c:pt idx="215">
                        <c:v>16</c:v>
                      </c:pt>
                      <c:pt idx="216">
                        <c:v>14</c:v>
                      </c:pt>
                      <c:pt idx="217">
                        <c:v>16</c:v>
                      </c:pt>
                      <c:pt idx="218">
                        <c:v>17</c:v>
                      </c:pt>
                      <c:pt idx="219">
                        <c:v>15</c:v>
                      </c:pt>
                      <c:pt idx="220">
                        <c:v>13</c:v>
                      </c:pt>
                      <c:pt idx="221">
                        <c:v>16</c:v>
                      </c:pt>
                      <c:pt idx="222">
                        <c:v>19</c:v>
                      </c:pt>
                      <c:pt idx="223">
                        <c:v>12</c:v>
                      </c:pt>
                      <c:pt idx="224">
                        <c:v>14</c:v>
                      </c:pt>
                      <c:pt idx="225">
                        <c:v>16</c:v>
                      </c:pt>
                      <c:pt idx="226">
                        <c:v>15</c:v>
                      </c:pt>
                      <c:pt idx="227">
                        <c:v>28</c:v>
                      </c:pt>
                      <c:pt idx="228">
                        <c:v>15</c:v>
                      </c:pt>
                      <c:pt idx="229">
                        <c:v>23</c:v>
                      </c:pt>
                      <c:pt idx="230">
                        <c:v>14</c:v>
                      </c:pt>
                      <c:pt idx="231">
                        <c:v>13</c:v>
                      </c:pt>
                      <c:pt idx="232">
                        <c:v>12</c:v>
                      </c:pt>
                      <c:pt idx="233">
                        <c:v>7</c:v>
                      </c:pt>
                      <c:pt idx="234">
                        <c:v>7</c:v>
                      </c:pt>
                      <c:pt idx="235">
                        <c:v>11</c:v>
                      </c:pt>
                      <c:pt idx="236">
                        <c:v>18</c:v>
                      </c:pt>
                      <c:pt idx="237">
                        <c:v>18</c:v>
                      </c:pt>
                      <c:pt idx="238">
                        <c:v>14</c:v>
                      </c:pt>
                      <c:pt idx="239">
                        <c:v>16</c:v>
                      </c:pt>
                      <c:pt idx="240">
                        <c:v>16</c:v>
                      </c:pt>
                      <c:pt idx="241">
                        <c:v>11</c:v>
                      </c:pt>
                      <c:pt idx="242">
                        <c:v>16</c:v>
                      </c:pt>
                      <c:pt idx="243">
                        <c:v>20</c:v>
                      </c:pt>
                      <c:pt idx="244">
                        <c:v>12</c:v>
                      </c:pt>
                      <c:pt idx="245">
                        <c:v>19</c:v>
                      </c:pt>
                      <c:pt idx="246">
                        <c:v>20</c:v>
                      </c:pt>
                      <c:pt idx="247">
                        <c:v>22</c:v>
                      </c:pt>
                      <c:pt idx="248">
                        <c:v>14</c:v>
                      </c:pt>
                      <c:pt idx="249">
                        <c:v>20</c:v>
                      </c:pt>
                      <c:pt idx="250">
                        <c:v>12</c:v>
                      </c:pt>
                      <c:pt idx="251">
                        <c:v>16</c:v>
                      </c:pt>
                      <c:pt idx="252">
                        <c:v>10</c:v>
                      </c:pt>
                      <c:pt idx="253">
                        <c:v>12</c:v>
                      </c:pt>
                      <c:pt idx="254">
                        <c:v>10</c:v>
                      </c:pt>
                      <c:pt idx="255">
                        <c:v>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07B-4C07-BBC9-DC6E98ADFB6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Konya!$E$2:$E$257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18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16</c:v>
                      </c:pt>
                      <c:pt idx="4">
                        <c:v>24</c:v>
                      </c:pt>
                      <c:pt idx="5">
                        <c:v>17</c:v>
                      </c:pt>
                      <c:pt idx="6">
                        <c:v>27</c:v>
                      </c:pt>
                      <c:pt idx="7">
                        <c:v>16</c:v>
                      </c:pt>
                      <c:pt idx="8">
                        <c:v>17</c:v>
                      </c:pt>
                      <c:pt idx="9">
                        <c:v>17</c:v>
                      </c:pt>
                      <c:pt idx="10">
                        <c:v>7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11</c:v>
                      </c:pt>
                      <c:pt idx="14">
                        <c:v>9</c:v>
                      </c:pt>
                      <c:pt idx="15">
                        <c:v>13</c:v>
                      </c:pt>
                      <c:pt idx="16">
                        <c:v>11</c:v>
                      </c:pt>
                      <c:pt idx="17">
                        <c:v>24</c:v>
                      </c:pt>
                      <c:pt idx="18">
                        <c:v>14</c:v>
                      </c:pt>
                      <c:pt idx="19">
                        <c:v>16</c:v>
                      </c:pt>
                      <c:pt idx="20">
                        <c:v>18</c:v>
                      </c:pt>
                      <c:pt idx="21">
                        <c:v>11</c:v>
                      </c:pt>
                      <c:pt idx="22">
                        <c:v>20</c:v>
                      </c:pt>
                      <c:pt idx="23">
                        <c:v>15</c:v>
                      </c:pt>
                      <c:pt idx="24">
                        <c:v>25</c:v>
                      </c:pt>
                      <c:pt idx="25">
                        <c:v>18</c:v>
                      </c:pt>
                      <c:pt idx="26">
                        <c:v>25</c:v>
                      </c:pt>
                      <c:pt idx="27">
                        <c:v>17</c:v>
                      </c:pt>
                      <c:pt idx="28">
                        <c:v>10</c:v>
                      </c:pt>
                      <c:pt idx="29">
                        <c:v>25</c:v>
                      </c:pt>
                      <c:pt idx="30">
                        <c:v>18</c:v>
                      </c:pt>
                      <c:pt idx="31">
                        <c:v>18</c:v>
                      </c:pt>
                      <c:pt idx="32">
                        <c:v>22</c:v>
                      </c:pt>
                      <c:pt idx="33">
                        <c:v>18</c:v>
                      </c:pt>
                      <c:pt idx="34">
                        <c:v>15</c:v>
                      </c:pt>
                      <c:pt idx="35">
                        <c:v>22</c:v>
                      </c:pt>
                      <c:pt idx="36">
                        <c:v>7</c:v>
                      </c:pt>
                      <c:pt idx="37">
                        <c:v>21</c:v>
                      </c:pt>
                      <c:pt idx="38">
                        <c:v>19</c:v>
                      </c:pt>
                      <c:pt idx="39">
                        <c:v>11</c:v>
                      </c:pt>
                      <c:pt idx="40">
                        <c:v>22</c:v>
                      </c:pt>
                      <c:pt idx="41">
                        <c:v>30</c:v>
                      </c:pt>
                      <c:pt idx="42">
                        <c:v>23</c:v>
                      </c:pt>
                      <c:pt idx="43">
                        <c:v>21</c:v>
                      </c:pt>
                      <c:pt idx="44">
                        <c:v>21</c:v>
                      </c:pt>
                      <c:pt idx="45">
                        <c:v>25</c:v>
                      </c:pt>
                      <c:pt idx="46">
                        <c:v>18</c:v>
                      </c:pt>
                      <c:pt idx="47">
                        <c:v>9</c:v>
                      </c:pt>
                      <c:pt idx="48">
                        <c:v>17</c:v>
                      </c:pt>
                      <c:pt idx="49">
                        <c:v>14</c:v>
                      </c:pt>
                      <c:pt idx="50">
                        <c:v>18</c:v>
                      </c:pt>
                      <c:pt idx="51">
                        <c:v>10</c:v>
                      </c:pt>
                      <c:pt idx="52">
                        <c:v>20</c:v>
                      </c:pt>
                      <c:pt idx="53">
                        <c:v>20</c:v>
                      </c:pt>
                      <c:pt idx="54">
                        <c:v>21</c:v>
                      </c:pt>
                      <c:pt idx="55">
                        <c:v>16</c:v>
                      </c:pt>
                      <c:pt idx="56">
                        <c:v>10</c:v>
                      </c:pt>
                      <c:pt idx="57">
                        <c:v>21</c:v>
                      </c:pt>
                      <c:pt idx="58">
                        <c:v>20</c:v>
                      </c:pt>
                      <c:pt idx="59">
                        <c:v>26</c:v>
                      </c:pt>
                      <c:pt idx="60">
                        <c:v>21</c:v>
                      </c:pt>
                      <c:pt idx="61">
                        <c:v>19</c:v>
                      </c:pt>
                      <c:pt idx="62">
                        <c:v>17</c:v>
                      </c:pt>
                      <c:pt idx="63">
                        <c:v>15</c:v>
                      </c:pt>
                      <c:pt idx="64">
                        <c:v>15</c:v>
                      </c:pt>
                      <c:pt idx="65">
                        <c:v>19</c:v>
                      </c:pt>
                      <c:pt idx="66">
                        <c:v>20</c:v>
                      </c:pt>
                      <c:pt idx="67">
                        <c:v>18</c:v>
                      </c:pt>
                      <c:pt idx="68">
                        <c:v>16</c:v>
                      </c:pt>
                      <c:pt idx="69">
                        <c:v>17</c:v>
                      </c:pt>
                      <c:pt idx="70">
                        <c:v>13</c:v>
                      </c:pt>
                      <c:pt idx="71">
                        <c:v>18</c:v>
                      </c:pt>
                      <c:pt idx="72">
                        <c:v>16</c:v>
                      </c:pt>
                      <c:pt idx="73">
                        <c:v>9</c:v>
                      </c:pt>
                      <c:pt idx="74">
                        <c:v>14</c:v>
                      </c:pt>
                      <c:pt idx="75">
                        <c:v>24</c:v>
                      </c:pt>
                      <c:pt idx="76">
                        <c:v>10</c:v>
                      </c:pt>
                      <c:pt idx="77">
                        <c:v>18</c:v>
                      </c:pt>
                      <c:pt idx="78">
                        <c:v>12</c:v>
                      </c:pt>
                      <c:pt idx="79">
                        <c:v>14</c:v>
                      </c:pt>
                      <c:pt idx="80">
                        <c:v>14</c:v>
                      </c:pt>
                      <c:pt idx="81">
                        <c:v>16</c:v>
                      </c:pt>
                      <c:pt idx="82">
                        <c:v>15</c:v>
                      </c:pt>
                      <c:pt idx="83">
                        <c:v>16</c:v>
                      </c:pt>
                      <c:pt idx="84">
                        <c:v>13</c:v>
                      </c:pt>
                      <c:pt idx="85">
                        <c:v>15</c:v>
                      </c:pt>
                      <c:pt idx="86">
                        <c:v>11</c:v>
                      </c:pt>
                      <c:pt idx="87">
                        <c:v>13</c:v>
                      </c:pt>
                      <c:pt idx="88">
                        <c:v>18</c:v>
                      </c:pt>
                      <c:pt idx="89">
                        <c:v>16</c:v>
                      </c:pt>
                      <c:pt idx="90">
                        <c:v>14</c:v>
                      </c:pt>
                      <c:pt idx="91">
                        <c:v>17</c:v>
                      </c:pt>
                      <c:pt idx="92">
                        <c:v>21</c:v>
                      </c:pt>
                      <c:pt idx="93">
                        <c:v>16</c:v>
                      </c:pt>
                      <c:pt idx="94">
                        <c:v>15</c:v>
                      </c:pt>
                      <c:pt idx="95">
                        <c:v>21</c:v>
                      </c:pt>
                      <c:pt idx="96">
                        <c:v>12</c:v>
                      </c:pt>
                      <c:pt idx="97">
                        <c:v>15</c:v>
                      </c:pt>
                      <c:pt idx="98">
                        <c:v>13</c:v>
                      </c:pt>
                      <c:pt idx="99">
                        <c:v>18</c:v>
                      </c:pt>
                      <c:pt idx="100">
                        <c:v>19</c:v>
                      </c:pt>
                      <c:pt idx="101">
                        <c:v>8</c:v>
                      </c:pt>
                      <c:pt idx="102">
                        <c:v>12</c:v>
                      </c:pt>
                      <c:pt idx="103">
                        <c:v>14</c:v>
                      </c:pt>
                      <c:pt idx="104">
                        <c:v>8</c:v>
                      </c:pt>
                      <c:pt idx="105">
                        <c:v>8</c:v>
                      </c:pt>
                      <c:pt idx="106">
                        <c:v>19</c:v>
                      </c:pt>
                      <c:pt idx="107">
                        <c:v>12</c:v>
                      </c:pt>
                      <c:pt idx="108">
                        <c:v>16</c:v>
                      </c:pt>
                      <c:pt idx="109">
                        <c:v>11</c:v>
                      </c:pt>
                      <c:pt idx="110">
                        <c:v>4</c:v>
                      </c:pt>
                      <c:pt idx="111">
                        <c:v>13</c:v>
                      </c:pt>
                      <c:pt idx="112">
                        <c:v>18</c:v>
                      </c:pt>
                      <c:pt idx="113">
                        <c:v>14</c:v>
                      </c:pt>
                      <c:pt idx="114">
                        <c:v>9</c:v>
                      </c:pt>
                      <c:pt idx="115">
                        <c:v>9</c:v>
                      </c:pt>
                      <c:pt idx="116">
                        <c:v>7</c:v>
                      </c:pt>
                      <c:pt idx="117">
                        <c:v>19</c:v>
                      </c:pt>
                      <c:pt idx="118">
                        <c:v>16</c:v>
                      </c:pt>
                      <c:pt idx="119">
                        <c:v>17</c:v>
                      </c:pt>
                      <c:pt idx="120">
                        <c:v>20</c:v>
                      </c:pt>
                      <c:pt idx="121">
                        <c:v>7</c:v>
                      </c:pt>
                      <c:pt idx="122">
                        <c:v>13</c:v>
                      </c:pt>
                      <c:pt idx="123">
                        <c:v>9</c:v>
                      </c:pt>
                      <c:pt idx="124">
                        <c:v>15</c:v>
                      </c:pt>
                      <c:pt idx="125">
                        <c:v>22</c:v>
                      </c:pt>
                      <c:pt idx="126">
                        <c:v>14</c:v>
                      </c:pt>
                      <c:pt idx="127">
                        <c:v>19</c:v>
                      </c:pt>
                      <c:pt idx="128">
                        <c:v>13</c:v>
                      </c:pt>
                      <c:pt idx="129">
                        <c:v>16</c:v>
                      </c:pt>
                      <c:pt idx="130">
                        <c:v>16</c:v>
                      </c:pt>
                      <c:pt idx="131">
                        <c:v>14</c:v>
                      </c:pt>
                      <c:pt idx="132">
                        <c:v>15</c:v>
                      </c:pt>
                      <c:pt idx="133">
                        <c:v>20</c:v>
                      </c:pt>
                      <c:pt idx="134">
                        <c:v>15</c:v>
                      </c:pt>
                      <c:pt idx="135">
                        <c:v>6</c:v>
                      </c:pt>
                      <c:pt idx="136">
                        <c:v>17</c:v>
                      </c:pt>
                      <c:pt idx="137">
                        <c:v>10</c:v>
                      </c:pt>
                      <c:pt idx="138">
                        <c:v>12</c:v>
                      </c:pt>
                      <c:pt idx="139">
                        <c:v>11</c:v>
                      </c:pt>
                      <c:pt idx="140">
                        <c:v>21</c:v>
                      </c:pt>
                      <c:pt idx="141">
                        <c:v>22</c:v>
                      </c:pt>
                      <c:pt idx="142">
                        <c:v>14</c:v>
                      </c:pt>
                      <c:pt idx="143">
                        <c:v>11</c:v>
                      </c:pt>
                      <c:pt idx="144">
                        <c:v>17</c:v>
                      </c:pt>
                      <c:pt idx="145">
                        <c:v>19</c:v>
                      </c:pt>
                      <c:pt idx="146">
                        <c:v>14</c:v>
                      </c:pt>
                      <c:pt idx="147">
                        <c:v>14</c:v>
                      </c:pt>
                      <c:pt idx="148">
                        <c:v>14</c:v>
                      </c:pt>
                      <c:pt idx="149">
                        <c:v>14</c:v>
                      </c:pt>
                      <c:pt idx="150">
                        <c:v>18</c:v>
                      </c:pt>
                      <c:pt idx="151">
                        <c:v>12</c:v>
                      </c:pt>
                      <c:pt idx="152">
                        <c:v>13</c:v>
                      </c:pt>
                      <c:pt idx="153">
                        <c:v>17</c:v>
                      </c:pt>
                      <c:pt idx="154">
                        <c:v>6</c:v>
                      </c:pt>
                      <c:pt idx="155">
                        <c:v>12</c:v>
                      </c:pt>
                      <c:pt idx="156">
                        <c:v>11</c:v>
                      </c:pt>
                      <c:pt idx="157">
                        <c:v>9</c:v>
                      </c:pt>
                      <c:pt idx="158">
                        <c:v>11</c:v>
                      </c:pt>
                      <c:pt idx="159">
                        <c:v>14</c:v>
                      </c:pt>
                      <c:pt idx="160">
                        <c:v>23</c:v>
                      </c:pt>
                      <c:pt idx="161">
                        <c:v>10</c:v>
                      </c:pt>
                      <c:pt idx="162">
                        <c:v>15</c:v>
                      </c:pt>
                      <c:pt idx="163">
                        <c:v>15</c:v>
                      </c:pt>
                      <c:pt idx="164">
                        <c:v>8</c:v>
                      </c:pt>
                      <c:pt idx="165">
                        <c:v>16</c:v>
                      </c:pt>
                      <c:pt idx="166">
                        <c:v>16</c:v>
                      </c:pt>
                      <c:pt idx="167">
                        <c:v>9</c:v>
                      </c:pt>
                      <c:pt idx="168">
                        <c:v>15</c:v>
                      </c:pt>
                      <c:pt idx="169">
                        <c:v>11</c:v>
                      </c:pt>
                      <c:pt idx="170">
                        <c:v>10</c:v>
                      </c:pt>
                      <c:pt idx="171">
                        <c:v>11</c:v>
                      </c:pt>
                      <c:pt idx="172">
                        <c:v>12</c:v>
                      </c:pt>
                      <c:pt idx="173">
                        <c:v>14</c:v>
                      </c:pt>
                      <c:pt idx="174">
                        <c:v>6</c:v>
                      </c:pt>
                      <c:pt idx="175">
                        <c:v>13</c:v>
                      </c:pt>
                      <c:pt idx="176">
                        <c:v>8</c:v>
                      </c:pt>
                      <c:pt idx="177">
                        <c:v>13</c:v>
                      </c:pt>
                      <c:pt idx="178">
                        <c:v>16</c:v>
                      </c:pt>
                      <c:pt idx="179">
                        <c:v>15</c:v>
                      </c:pt>
                      <c:pt idx="180">
                        <c:v>19</c:v>
                      </c:pt>
                      <c:pt idx="181">
                        <c:v>18</c:v>
                      </c:pt>
                      <c:pt idx="182">
                        <c:v>13</c:v>
                      </c:pt>
                      <c:pt idx="183">
                        <c:v>16</c:v>
                      </c:pt>
                      <c:pt idx="184">
                        <c:v>18</c:v>
                      </c:pt>
                      <c:pt idx="185">
                        <c:v>17</c:v>
                      </c:pt>
                      <c:pt idx="186">
                        <c:v>19</c:v>
                      </c:pt>
                      <c:pt idx="187">
                        <c:v>13</c:v>
                      </c:pt>
                      <c:pt idx="188">
                        <c:v>18</c:v>
                      </c:pt>
                      <c:pt idx="189">
                        <c:v>12</c:v>
                      </c:pt>
                      <c:pt idx="190">
                        <c:v>16</c:v>
                      </c:pt>
                      <c:pt idx="191">
                        <c:v>21</c:v>
                      </c:pt>
                      <c:pt idx="192">
                        <c:v>23</c:v>
                      </c:pt>
                      <c:pt idx="193">
                        <c:v>11</c:v>
                      </c:pt>
                      <c:pt idx="194">
                        <c:v>12</c:v>
                      </c:pt>
                      <c:pt idx="195">
                        <c:v>14</c:v>
                      </c:pt>
                      <c:pt idx="196">
                        <c:v>11</c:v>
                      </c:pt>
                      <c:pt idx="197">
                        <c:v>10</c:v>
                      </c:pt>
                      <c:pt idx="198">
                        <c:v>18</c:v>
                      </c:pt>
                      <c:pt idx="199">
                        <c:v>20</c:v>
                      </c:pt>
                      <c:pt idx="200">
                        <c:v>16</c:v>
                      </c:pt>
                      <c:pt idx="201">
                        <c:v>18</c:v>
                      </c:pt>
                      <c:pt idx="202">
                        <c:v>24</c:v>
                      </c:pt>
                      <c:pt idx="203">
                        <c:v>13</c:v>
                      </c:pt>
                      <c:pt idx="204">
                        <c:v>17</c:v>
                      </c:pt>
                      <c:pt idx="205">
                        <c:v>16</c:v>
                      </c:pt>
                      <c:pt idx="206">
                        <c:v>23</c:v>
                      </c:pt>
                      <c:pt idx="207">
                        <c:v>9</c:v>
                      </c:pt>
                      <c:pt idx="208">
                        <c:v>15</c:v>
                      </c:pt>
                      <c:pt idx="209">
                        <c:v>19</c:v>
                      </c:pt>
                      <c:pt idx="210">
                        <c:v>16</c:v>
                      </c:pt>
                      <c:pt idx="211">
                        <c:v>16</c:v>
                      </c:pt>
                      <c:pt idx="212">
                        <c:v>6</c:v>
                      </c:pt>
                      <c:pt idx="213">
                        <c:v>18</c:v>
                      </c:pt>
                      <c:pt idx="214">
                        <c:v>9</c:v>
                      </c:pt>
                      <c:pt idx="215">
                        <c:v>15</c:v>
                      </c:pt>
                      <c:pt idx="216">
                        <c:v>5</c:v>
                      </c:pt>
                      <c:pt idx="217">
                        <c:v>13</c:v>
                      </c:pt>
                      <c:pt idx="218">
                        <c:v>11</c:v>
                      </c:pt>
                      <c:pt idx="219">
                        <c:v>13</c:v>
                      </c:pt>
                      <c:pt idx="220">
                        <c:v>10</c:v>
                      </c:pt>
                      <c:pt idx="221">
                        <c:v>9</c:v>
                      </c:pt>
                      <c:pt idx="222">
                        <c:v>10</c:v>
                      </c:pt>
                      <c:pt idx="223">
                        <c:v>13</c:v>
                      </c:pt>
                      <c:pt idx="224">
                        <c:v>13</c:v>
                      </c:pt>
                      <c:pt idx="225">
                        <c:v>14</c:v>
                      </c:pt>
                      <c:pt idx="226">
                        <c:v>17</c:v>
                      </c:pt>
                      <c:pt idx="227">
                        <c:v>13</c:v>
                      </c:pt>
                      <c:pt idx="228">
                        <c:v>7</c:v>
                      </c:pt>
                      <c:pt idx="229">
                        <c:v>13</c:v>
                      </c:pt>
                      <c:pt idx="230">
                        <c:v>10</c:v>
                      </c:pt>
                      <c:pt idx="231">
                        <c:v>15</c:v>
                      </c:pt>
                      <c:pt idx="232">
                        <c:v>11</c:v>
                      </c:pt>
                      <c:pt idx="233">
                        <c:v>15</c:v>
                      </c:pt>
                      <c:pt idx="234">
                        <c:v>14</c:v>
                      </c:pt>
                      <c:pt idx="235">
                        <c:v>13</c:v>
                      </c:pt>
                      <c:pt idx="236">
                        <c:v>12</c:v>
                      </c:pt>
                      <c:pt idx="237">
                        <c:v>14</c:v>
                      </c:pt>
                      <c:pt idx="238">
                        <c:v>12</c:v>
                      </c:pt>
                      <c:pt idx="239">
                        <c:v>7</c:v>
                      </c:pt>
                      <c:pt idx="240">
                        <c:v>16</c:v>
                      </c:pt>
                      <c:pt idx="241">
                        <c:v>6</c:v>
                      </c:pt>
                      <c:pt idx="242">
                        <c:v>12</c:v>
                      </c:pt>
                      <c:pt idx="243">
                        <c:v>8</c:v>
                      </c:pt>
                      <c:pt idx="244">
                        <c:v>8</c:v>
                      </c:pt>
                      <c:pt idx="245">
                        <c:v>9</c:v>
                      </c:pt>
                      <c:pt idx="246">
                        <c:v>14</c:v>
                      </c:pt>
                      <c:pt idx="247">
                        <c:v>17</c:v>
                      </c:pt>
                      <c:pt idx="248">
                        <c:v>16</c:v>
                      </c:pt>
                      <c:pt idx="249">
                        <c:v>13</c:v>
                      </c:pt>
                      <c:pt idx="250">
                        <c:v>13</c:v>
                      </c:pt>
                      <c:pt idx="251">
                        <c:v>9</c:v>
                      </c:pt>
                      <c:pt idx="252">
                        <c:v>17</c:v>
                      </c:pt>
                      <c:pt idx="253">
                        <c:v>15</c:v>
                      </c:pt>
                      <c:pt idx="254">
                        <c:v>15</c:v>
                      </c:pt>
                      <c:pt idx="255">
                        <c:v>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07B-4C07-BBC9-DC6E98ADFB6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Konya!$F$2:$F$257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13</c:v>
                      </c:pt>
                      <c:pt idx="1">
                        <c:v>23</c:v>
                      </c:pt>
                      <c:pt idx="2">
                        <c:v>15</c:v>
                      </c:pt>
                      <c:pt idx="3">
                        <c:v>15</c:v>
                      </c:pt>
                      <c:pt idx="4">
                        <c:v>21.666666666666668</c:v>
                      </c:pt>
                      <c:pt idx="5">
                        <c:v>18.333333333333332</c:v>
                      </c:pt>
                      <c:pt idx="6">
                        <c:v>17.666666666666668</c:v>
                      </c:pt>
                      <c:pt idx="7">
                        <c:v>13.333333333333334</c:v>
                      </c:pt>
                      <c:pt idx="8">
                        <c:v>19</c:v>
                      </c:pt>
                      <c:pt idx="9">
                        <c:v>20.333333333333332</c:v>
                      </c:pt>
                      <c:pt idx="10">
                        <c:v>14.666666666666666</c:v>
                      </c:pt>
                      <c:pt idx="11">
                        <c:v>17</c:v>
                      </c:pt>
                      <c:pt idx="12">
                        <c:v>20.666666666666668</c:v>
                      </c:pt>
                      <c:pt idx="13">
                        <c:v>13.333333333333334</c:v>
                      </c:pt>
                      <c:pt idx="14">
                        <c:v>18.333333333333332</c:v>
                      </c:pt>
                      <c:pt idx="15">
                        <c:v>16</c:v>
                      </c:pt>
                      <c:pt idx="16">
                        <c:v>14.333333333333334</c:v>
                      </c:pt>
                      <c:pt idx="17">
                        <c:v>22</c:v>
                      </c:pt>
                      <c:pt idx="18">
                        <c:v>16.666666666666668</c:v>
                      </c:pt>
                      <c:pt idx="19">
                        <c:v>12.666666666666666</c:v>
                      </c:pt>
                      <c:pt idx="20">
                        <c:v>16.333333333333332</c:v>
                      </c:pt>
                      <c:pt idx="21">
                        <c:v>14</c:v>
                      </c:pt>
                      <c:pt idx="22">
                        <c:v>15.666666666666666</c:v>
                      </c:pt>
                      <c:pt idx="23">
                        <c:v>14.666666666666666</c:v>
                      </c:pt>
                      <c:pt idx="24">
                        <c:v>16.666666666666668</c:v>
                      </c:pt>
                      <c:pt idx="25">
                        <c:v>19.333333333333332</c:v>
                      </c:pt>
                      <c:pt idx="26">
                        <c:v>20.333333333333332</c:v>
                      </c:pt>
                      <c:pt idx="27">
                        <c:v>17.666666666666668</c:v>
                      </c:pt>
                      <c:pt idx="28">
                        <c:v>17</c:v>
                      </c:pt>
                      <c:pt idx="29">
                        <c:v>20.333333333333332</c:v>
                      </c:pt>
                      <c:pt idx="30">
                        <c:v>16.333333333333332</c:v>
                      </c:pt>
                      <c:pt idx="31">
                        <c:v>19.333333333333332</c:v>
                      </c:pt>
                      <c:pt idx="32">
                        <c:v>18.333333333333332</c:v>
                      </c:pt>
                      <c:pt idx="33">
                        <c:v>17</c:v>
                      </c:pt>
                      <c:pt idx="34">
                        <c:v>16.333333333333332</c:v>
                      </c:pt>
                      <c:pt idx="35">
                        <c:v>15.666666666666666</c:v>
                      </c:pt>
                      <c:pt idx="36">
                        <c:v>15.333333333333334</c:v>
                      </c:pt>
                      <c:pt idx="37">
                        <c:v>16.666666666666668</c:v>
                      </c:pt>
                      <c:pt idx="38">
                        <c:v>14.666666666666666</c:v>
                      </c:pt>
                      <c:pt idx="39">
                        <c:v>18</c:v>
                      </c:pt>
                      <c:pt idx="40">
                        <c:v>14.333333333333334</c:v>
                      </c:pt>
                      <c:pt idx="41">
                        <c:v>18</c:v>
                      </c:pt>
                      <c:pt idx="42">
                        <c:v>16</c:v>
                      </c:pt>
                      <c:pt idx="43">
                        <c:v>15.333333333333334</c:v>
                      </c:pt>
                      <c:pt idx="44">
                        <c:v>17.333333333333332</c:v>
                      </c:pt>
                      <c:pt idx="45">
                        <c:v>17.666666666666668</c:v>
                      </c:pt>
                      <c:pt idx="46">
                        <c:v>18.333333333333332</c:v>
                      </c:pt>
                      <c:pt idx="47">
                        <c:v>12.666666666666666</c:v>
                      </c:pt>
                      <c:pt idx="48">
                        <c:v>17.666666666666668</c:v>
                      </c:pt>
                      <c:pt idx="49">
                        <c:v>14</c:v>
                      </c:pt>
                      <c:pt idx="50">
                        <c:v>19.333333333333332</c:v>
                      </c:pt>
                      <c:pt idx="51">
                        <c:v>14.333333333333334</c:v>
                      </c:pt>
                      <c:pt idx="52">
                        <c:v>14.666666666666666</c:v>
                      </c:pt>
                      <c:pt idx="53">
                        <c:v>13.333333333333334</c:v>
                      </c:pt>
                      <c:pt idx="54">
                        <c:v>16</c:v>
                      </c:pt>
                      <c:pt idx="55">
                        <c:v>15.333333333333334</c:v>
                      </c:pt>
                      <c:pt idx="56">
                        <c:v>13</c:v>
                      </c:pt>
                      <c:pt idx="57">
                        <c:v>18</c:v>
                      </c:pt>
                      <c:pt idx="58">
                        <c:v>15.333333333333334</c:v>
                      </c:pt>
                      <c:pt idx="59">
                        <c:v>18</c:v>
                      </c:pt>
                      <c:pt idx="60">
                        <c:v>19</c:v>
                      </c:pt>
                      <c:pt idx="61">
                        <c:v>15</c:v>
                      </c:pt>
                      <c:pt idx="62">
                        <c:v>15</c:v>
                      </c:pt>
                      <c:pt idx="63">
                        <c:v>13.333333333333334</c:v>
                      </c:pt>
                      <c:pt idx="64">
                        <c:v>11.666666666666666</c:v>
                      </c:pt>
                      <c:pt idx="65">
                        <c:v>16.666666666666668</c:v>
                      </c:pt>
                      <c:pt idx="66">
                        <c:v>17.666666666666668</c:v>
                      </c:pt>
                      <c:pt idx="67">
                        <c:v>15.666666666666666</c:v>
                      </c:pt>
                      <c:pt idx="68">
                        <c:v>11.666666666666666</c:v>
                      </c:pt>
                      <c:pt idx="69">
                        <c:v>18</c:v>
                      </c:pt>
                      <c:pt idx="70">
                        <c:v>17.666666666666668</c:v>
                      </c:pt>
                      <c:pt idx="71">
                        <c:v>16.333333333333332</c:v>
                      </c:pt>
                      <c:pt idx="72">
                        <c:v>17.333333333333332</c:v>
                      </c:pt>
                      <c:pt idx="73">
                        <c:v>10.666666666666666</c:v>
                      </c:pt>
                      <c:pt idx="74">
                        <c:v>17.333333333333332</c:v>
                      </c:pt>
                      <c:pt idx="75">
                        <c:v>19</c:v>
                      </c:pt>
                      <c:pt idx="76">
                        <c:v>10.333333333333334</c:v>
                      </c:pt>
                      <c:pt idx="77">
                        <c:v>17.333333333333332</c:v>
                      </c:pt>
                      <c:pt idx="78">
                        <c:v>13</c:v>
                      </c:pt>
                      <c:pt idx="79">
                        <c:v>11.666666666666666</c:v>
                      </c:pt>
                      <c:pt idx="80">
                        <c:v>18</c:v>
                      </c:pt>
                      <c:pt idx="81">
                        <c:v>15.666666666666666</c:v>
                      </c:pt>
                      <c:pt idx="82">
                        <c:v>16.666666666666668</c:v>
                      </c:pt>
                      <c:pt idx="83">
                        <c:v>16.333333333333332</c:v>
                      </c:pt>
                      <c:pt idx="84">
                        <c:v>14.666666666666666</c:v>
                      </c:pt>
                      <c:pt idx="85">
                        <c:v>17</c:v>
                      </c:pt>
                      <c:pt idx="86">
                        <c:v>14</c:v>
                      </c:pt>
                      <c:pt idx="87">
                        <c:v>14</c:v>
                      </c:pt>
                      <c:pt idx="88">
                        <c:v>16</c:v>
                      </c:pt>
                      <c:pt idx="89">
                        <c:v>15.666666666666666</c:v>
                      </c:pt>
                      <c:pt idx="90">
                        <c:v>14.666666666666666</c:v>
                      </c:pt>
                      <c:pt idx="91">
                        <c:v>15.666666666666666</c:v>
                      </c:pt>
                      <c:pt idx="92">
                        <c:v>16</c:v>
                      </c:pt>
                      <c:pt idx="93">
                        <c:v>17</c:v>
                      </c:pt>
                      <c:pt idx="94">
                        <c:v>14</c:v>
                      </c:pt>
                      <c:pt idx="95">
                        <c:v>16.666666666666668</c:v>
                      </c:pt>
                      <c:pt idx="96">
                        <c:v>13.333333333333334</c:v>
                      </c:pt>
                      <c:pt idx="97">
                        <c:v>11.666666666666666</c:v>
                      </c:pt>
                      <c:pt idx="98">
                        <c:v>16.333333333333332</c:v>
                      </c:pt>
                      <c:pt idx="99">
                        <c:v>17</c:v>
                      </c:pt>
                      <c:pt idx="100">
                        <c:v>16.666666666666668</c:v>
                      </c:pt>
                      <c:pt idx="101">
                        <c:v>10.666666666666666</c:v>
                      </c:pt>
                      <c:pt idx="102">
                        <c:v>12.333333333333334</c:v>
                      </c:pt>
                      <c:pt idx="103">
                        <c:v>15.666666666666666</c:v>
                      </c:pt>
                      <c:pt idx="104">
                        <c:v>13.333333333333334</c:v>
                      </c:pt>
                      <c:pt idx="105">
                        <c:v>10</c:v>
                      </c:pt>
                      <c:pt idx="106">
                        <c:v>14</c:v>
                      </c:pt>
                      <c:pt idx="107">
                        <c:v>14.666666666666666</c:v>
                      </c:pt>
                      <c:pt idx="108">
                        <c:v>12</c:v>
                      </c:pt>
                      <c:pt idx="109">
                        <c:v>15.333333333333334</c:v>
                      </c:pt>
                      <c:pt idx="110">
                        <c:v>12</c:v>
                      </c:pt>
                      <c:pt idx="111">
                        <c:v>12</c:v>
                      </c:pt>
                      <c:pt idx="112">
                        <c:v>13.666666666666666</c:v>
                      </c:pt>
                      <c:pt idx="113">
                        <c:v>13.333333333333334</c:v>
                      </c:pt>
                      <c:pt idx="114">
                        <c:v>13.666666666666666</c:v>
                      </c:pt>
                      <c:pt idx="115">
                        <c:v>13</c:v>
                      </c:pt>
                      <c:pt idx="116">
                        <c:v>11.666666666666666</c:v>
                      </c:pt>
                      <c:pt idx="117">
                        <c:v>15</c:v>
                      </c:pt>
                      <c:pt idx="118">
                        <c:v>17.666666666666668</c:v>
                      </c:pt>
                      <c:pt idx="119">
                        <c:v>15</c:v>
                      </c:pt>
                      <c:pt idx="120">
                        <c:v>14.333333333333334</c:v>
                      </c:pt>
                      <c:pt idx="121">
                        <c:v>11.333333333333334</c:v>
                      </c:pt>
                      <c:pt idx="122">
                        <c:v>14</c:v>
                      </c:pt>
                      <c:pt idx="123">
                        <c:v>15</c:v>
                      </c:pt>
                      <c:pt idx="124">
                        <c:v>14.666666666666666</c:v>
                      </c:pt>
                      <c:pt idx="125">
                        <c:v>16.666666666666668</c:v>
                      </c:pt>
                      <c:pt idx="126">
                        <c:v>15.666666666666666</c:v>
                      </c:pt>
                      <c:pt idx="127">
                        <c:v>18.666666666666668</c:v>
                      </c:pt>
                      <c:pt idx="128">
                        <c:v>12.333333333333334</c:v>
                      </c:pt>
                      <c:pt idx="129">
                        <c:v>12.666666666666666</c:v>
                      </c:pt>
                      <c:pt idx="130">
                        <c:v>14.333333333333334</c:v>
                      </c:pt>
                      <c:pt idx="131">
                        <c:v>13.666666666666666</c:v>
                      </c:pt>
                      <c:pt idx="132">
                        <c:v>11.333333333333334</c:v>
                      </c:pt>
                      <c:pt idx="133">
                        <c:v>17.333333333333332</c:v>
                      </c:pt>
                      <c:pt idx="134">
                        <c:v>12.666666666666666</c:v>
                      </c:pt>
                      <c:pt idx="135">
                        <c:v>10</c:v>
                      </c:pt>
                      <c:pt idx="136">
                        <c:v>14.333333333333334</c:v>
                      </c:pt>
                      <c:pt idx="137">
                        <c:v>11</c:v>
                      </c:pt>
                      <c:pt idx="138">
                        <c:v>11</c:v>
                      </c:pt>
                      <c:pt idx="139">
                        <c:v>12.666666666666666</c:v>
                      </c:pt>
                      <c:pt idx="140">
                        <c:v>15.666666666666666</c:v>
                      </c:pt>
                      <c:pt idx="141">
                        <c:v>16.666666666666668</c:v>
                      </c:pt>
                      <c:pt idx="142">
                        <c:v>14.333333333333334</c:v>
                      </c:pt>
                      <c:pt idx="143">
                        <c:v>13</c:v>
                      </c:pt>
                      <c:pt idx="144">
                        <c:v>15.666666666666666</c:v>
                      </c:pt>
                      <c:pt idx="145">
                        <c:v>13.333333333333334</c:v>
                      </c:pt>
                      <c:pt idx="146">
                        <c:v>14.333333333333334</c:v>
                      </c:pt>
                      <c:pt idx="147">
                        <c:v>14.333333333333334</c:v>
                      </c:pt>
                      <c:pt idx="148">
                        <c:v>13</c:v>
                      </c:pt>
                      <c:pt idx="149">
                        <c:v>14.333333333333334</c:v>
                      </c:pt>
                      <c:pt idx="150">
                        <c:v>13.666666666666666</c:v>
                      </c:pt>
                      <c:pt idx="151">
                        <c:v>15</c:v>
                      </c:pt>
                      <c:pt idx="152">
                        <c:v>13.333333333333334</c:v>
                      </c:pt>
                      <c:pt idx="153">
                        <c:v>14</c:v>
                      </c:pt>
                      <c:pt idx="154">
                        <c:v>11</c:v>
                      </c:pt>
                      <c:pt idx="155">
                        <c:v>13.333333333333334</c:v>
                      </c:pt>
                      <c:pt idx="156">
                        <c:v>14</c:v>
                      </c:pt>
                      <c:pt idx="157">
                        <c:v>11</c:v>
                      </c:pt>
                      <c:pt idx="158">
                        <c:v>11.333333333333334</c:v>
                      </c:pt>
                      <c:pt idx="159">
                        <c:v>15.666666666666666</c:v>
                      </c:pt>
                      <c:pt idx="160">
                        <c:v>18</c:v>
                      </c:pt>
                      <c:pt idx="161">
                        <c:v>12.333333333333334</c:v>
                      </c:pt>
                      <c:pt idx="162">
                        <c:v>15.666666666666666</c:v>
                      </c:pt>
                      <c:pt idx="163">
                        <c:v>13.666666666666666</c:v>
                      </c:pt>
                      <c:pt idx="164">
                        <c:v>11</c:v>
                      </c:pt>
                      <c:pt idx="165">
                        <c:v>13.333333333333334</c:v>
                      </c:pt>
                      <c:pt idx="166">
                        <c:v>12.666666666666666</c:v>
                      </c:pt>
                      <c:pt idx="167">
                        <c:v>12.666666666666666</c:v>
                      </c:pt>
                      <c:pt idx="168">
                        <c:v>14</c:v>
                      </c:pt>
                      <c:pt idx="169">
                        <c:v>12.666666666666666</c:v>
                      </c:pt>
                      <c:pt idx="170">
                        <c:v>12</c:v>
                      </c:pt>
                      <c:pt idx="171">
                        <c:v>14.333333333333334</c:v>
                      </c:pt>
                      <c:pt idx="172">
                        <c:v>17.333333333333332</c:v>
                      </c:pt>
                      <c:pt idx="173">
                        <c:v>11.666666666666666</c:v>
                      </c:pt>
                      <c:pt idx="174">
                        <c:v>9.6666666666666661</c:v>
                      </c:pt>
                      <c:pt idx="175">
                        <c:v>15</c:v>
                      </c:pt>
                      <c:pt idx="176">
                        <c:v>10</c:v>
                      </c:pt>
                      <c:pt idx="177">
                        <c:v>17.333333333333332</c:v>
                      </c:pt>
                      <c:pt idx="178">
                        <c:v>14.666666666666666</c:v>
                      </c:pt>
                      <c:pt idx="179">
                        <c:v>14.666666666666666</c:v>
                      </c:pt>
                      <c:pt idx="180">
                        <c:v>14</c:v>
                      </c:pt>
                      <c:pt idx="181">
                        <c:v>16.333333333333332</c:v>
                      </c:pt>
                      <c:pt idx="182">
                        <c:v>14.333333333333334</c:v>
                      </c:pt>
                      <c:pt idx="183">
                        <c:v>14</c:v>
                      </c:pt>
                      <c:pt idx="184">
                        <c:v>17.333333333333332</c:v>
                      </c:pt>
                      <c:pt idx="185">
                        <c:v>18</c:v>
                      </c:pt>
                      <c:pt idx="186">
                        <c:v>13.666666666666666</c:v>
                      </c:pt>
                      <c:pt idx="187">
                        <c:v>12.333333333333334</c:v>
                      </c:pt>
                      <c:pt idx="188">
                        <c:v>18.666666666666668</c:v>
                      </c:pt>
                      <c:pt idx="189">
                        <c:v>12.666666666666666</c:v>
                      </c:pt>
                      <c:pt idx="190">
                        <c:v>14.666666666666666</c:v>
                      </c:pt>
                      <c:pt idx="191">
                        <c:v>19</c:v>
                      </c:pt>
                      <c:pt idx="192">
                        <c:v>15.666666666666666</c:v>
                      </c:pt>
                      <c:pt idx="193">
                        <c:v>12</c:v>
                      </c:pt>
                      <c:pt idx="194">
                        <c:v>17.333333333333332</c:v>
                      </c:pt>
                      <c:pt idx="195">
                        <c:v>13.333333333333334</c:v>
                      </c:pt>
                      <c:pt idx="196">
                        <c:v>12.333333333333334</c:v>
                      </c:pt>
                      <c:pt idx="197">
                        <c:v>11.666666666666666</c:v>
                      </c:pt>
                      <c:pt idx="198">
                        <c:v>15</c:v>
                      </c:pt>
                      <c:pt idx="199">
                        <c:v>17.666666666666668</c:v>
                      </c:pt>
                      <c:pt idx="200">
                        <c:v>16</c:v>
                      </c:pt>
                      <c:pt idx="201">
                        <c:v>15.333333333333334</c:v>
                      </c:pt>
                      <c:pt idx="202">
                        <c:v>14.333333333333334</c:v>
                      </c:pt>
                      <c:pt idx="203">
                        <c:v>10.666666666666666</c:v>
                      </c:pt>
                      <c:pt idx="204">
                        <c:v>15</c:v>
                      </c:pt>
                      <c:pt idx="205">
                        <c:v>15.666666666666666</c:v>
                      </c:pt>
                      <c:pt idx="206">
                        <c:v>15</c:v>
                      </c:pt>
                      <c:pt idx="207">
                        <c:v>12.333333333333334</c:v>
                      </c:pt>
                      <c:pt idx="208">
                        <c:v>16.666666666666668</c:v>
                      </c:pt>
                      <c:pt idx="209">
                        <c:v>20</c:v>
                      </c:pt>
                      <c:pt idx="210">
                        <c:v>13.333333333333334</c:v>
                      </c:pt>
                      <c:pt idx="211">
                        <c:v>16.666666666666668</c:v>
                      </c:pt>
                      <c:pt idx="212">
                        <c:v>11</c:v>
                      </c:pt>
                      <c:pt idx="213">
                        <c:v>15</c:v>
                      </c:pt>
                      <c:pt idx="214">
                        <c:v>13.666666666666666</c:v>
                      </c:pt>
                      <c:pt idx="215">
                        <c:v>13.333333333333334</c:v>
                      </c:pt>
                      <c:pt idx="216">
                        <c:v>10</c:v>
                      </c:pt>
                      <c:pt idx="217">
                        <c:v>13.333333333333334</c:v>
                      </c:pt>
                      <c:pt idx="218">
                        <c:v>13.333333333333334</c:v>
                      </c:pt>
                      <c:pt idx="219">
                        <c:v>14</c:v>
                      </c:pt>
                      <c:pt idx="220">
                        <c:v>14.666666666666666</c:v>
                      </c:pt>
                      <c:pt idx="221">
                        <c:v>11.333333333333334</c:v>
                      </c:pt>
                      <c:pt idx="222">
                        <c:v>14</c:v>
                      </c:pt>
                      <c:pt idx="223">
                        <c:v>11.666666666666666</c:v>
                      </c:pt>
                      <c:pt idx="224">
                        <c:v>14.666666666666666</c:v>
                      </c:pt>
                      <c:pt idx="225">
                        <c:v>13.333333333333334</c:v>
                      </c:pt>
                      <c:pt idx="226">
                        <c:v>16</c:v>
                      </c:pt>
                      <c:pt idx="227">
                        <c:v>17.333333333333332</c:v>
                      </c:pt>
                      <c:pt idx="228">
                        <c:v>11</c:v>
                      </c:pt>
                      <c:pt idx="229">
                        <c:v>15.333333333333334</c:v>
                      </c:pt>
                      <c:pt idx="230">
                        <c:v>13</c:v>
                      </c:pt>
                      <c:pt idx="231">
                        <c:v>14.333333333333334</c:v>
                      </c:pt>
                      <c:pt idx="232">
                        <c:v>11.666666666666666</c:v>
                      </c:pt>
                      <c:pt idx="233">
                        <c:v>10.333333333333334</c:v>
                      </c:pt>
                      <c:pt idx="234">
                        <c:v>11.333333333333334</c:v>
                      </c:pt>
                      <c:pt idx="235">
                        <c:v>12.333333333333334</c:v>
                      </c:pt>
                      <c:pt idx="236">
                        <c:v>14</c:v>
                      </c:pt>
                      <c:pt idx="237">
                        <c:v>14</c:v>
                      </c:pt>
                      <c:pt idx="238">
                        <c:v>13</c:v>
                      </c:pt>
                      <c:pt idx="239">
                        <c:v>14.666666666666666</c:v>
                      </c:pt>
                      <c:pt idx="240">
                        <c:v>15</c:v>
                      </c:pt>
                      <c:pt idx="241">
                        <c:v>11</c:v>
                      </c:pt>
                      <c:pt idx="242">
                        <c:v>14</c:v>
                      </c:pt>
                      <c:pt idx="243">
                        <c:v>14</c:v>
                      </c:pt>
                      <c:pt idx="244">
                        <c:v>15</c:v>
                      </c:pt>
                      <c:pt idx="245">
                        <c:v>15</c:v>
                      </c:pt>
                      <c:pt idx="246">
                        <c:v>18</c:v>
                      </c:pt>
                      <c:pt idx="247">
                        <c:v>16.333333333333332</c:v>
                      </c:pt>
                      <c:pt idx="248">
                        <c:v>12.666666666666666</c:v>
                      </c:pt>
                      <c:pt idx="249">
                        <c:v>14</c:v>
                      </c:pt>
                      <c:pt idx="250">
                        <c:v>11.333333333333334</c:v>
                      </c:pt>
                      <c:pt idx="251">
                        <c:v>13.666666666666666</c:v>
                      </c:pt>
                      <c:pt idx="252">
                        <c:v>13</c:v>
                      </c:pt>
                      <c:pt idx="253">
                        <c:v>14.666666666666666</c:v>
                      </c:pt>
                      <c:pt idx="254">
                        <c:v>11.666666666666666</c:v>
                      </c:pt>
                      <c:pt idx="255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07B-4C07-BBC9-DC6E98ADFB6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Konya!$G$2:$G$257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</c:v>
                      </c:pt>
                      <c:pt idx="1">
                        <c:v>-10</c:v>
                      </c:pt>
                      <c:pt idx="2">
                        <c:v>2</c:v>
                      </c:pt>
                      <c:pt idx="3">
                        <c:v>4</c:v>
                      </c:pt>
                      <c:pt idx="4">
                        <c:v>-9.6666666666666679</c:v>
                      </c:pt>
                      <c:pt idx="5">
                        <c:v>1.6666666666666679</c:v>
                      </c:pt>
                      <c:pt idx="6">
                        <c:v>-0.66666666666666785</c:v>
                      </c:pt>
                      <c:pt idx="7">
                        <c:v>6.6666666666666661</c:v>
                      </c:pt>
                      <c:pt idx="8">
                        <c:v>2</c:v>
                      </c:pt>
                      <c:pt idx="9">
                        <c:v>6.6666666666666679</c:v>
                      </c:pt>
                      <c:pt idx="10">
                        <c:v>6.3333333333333339</c:v>
                      </c:pt>
                      <c:pt idx="11">
                        <c:v>9</c:v>
                      </c:pt>
                      <c:pt idx="12">
                        <c:v>0.33333333333333215</c:v>
                      </c:pt>
                      <c:pt idx="13">
                        <c:v>6.6666666666666661</c:v>
                      </c:pt>
                      <c:pt idx="14">
                        <c:v>-1.3333333333333321</c:v>
                      </c:pt>
                      <c:pt idx="15">
                        <c:v>-4</c:v>
                      </c:pt>
                      <c:pt idx="16">
                        <c:v>0.66666666666666607</c:v>
                      </c:pt>
                      <c:pt idx="17">
                        <c:v>-7</c:v>
                      </c:pt>
                      <c:pt idx="18">
                        <c:v>0.33333333333333215</c:v>
                      </c:pt>
                      <c:pt idx="19">
                        <c:v>5.3333333333333339</c:v>
                      </c:pt>
                      <c:pt idx="20">
                        <c:v>7.6666666666666679</c:v>
                      </c:pt>
                      <c:pt idx="21">
                        <c:v>5</c:v>
                      </c:pt>
                      <c:pt idx="22">
                        <c:v>-9.6666666666666661</c:v>
                      </c:pt>
                      <c:pt idx="23">
                        <c:v>-0.66666666666666607</c:v>
                      </c:pt>
                      <c:pt idx="24">
                        <c:v>-1.6666666666666679</c:v>
                      </c:pt>
                      <c:pt idx="25">
                        <c:v>-7.3333333333333321</c:v>
                      </c:pt>
                      <c:pt idx="26">
                        <c:v>-8.3333333333333321</c:v>
                      </c:pt>
                      <c:pt idx="27">
                        <c:v>4.3333333333333321</c:v>
                      </c:pt>
                      <c:pt idx="28">
                        <c:v>-2</c:v>
                      </c:pt>
                      <c:pt idx="29">
                        <c:v>-10.333333333333332</c:v>
                      </c:pt>
                      <c:pt idx="30">
                        <c:v>2.6666666666666679</c:v>
                      </c:pt>
                      <c:pt idx="31">
                        <c:v>-9.3333333333333321</c:v>
                      </c:pt>
                      <c:pt idx="32">
                        <c:v>-5.3333333333333321</c:v>
                      </c:pt>
                      <c:pt idx="33">
                        <c:v>3</c:v>
                      </c:pt>
                      <c:pt idx="34">
                        <c:v>2.6666666666666679</c:v>
                      </c:pt>
                      <c:pt idx="35">
                        <c:v>-7.6666666666666661</c:v>
                      </c:pt>
                      <c:pt idx="36">
                        <c:v>-7.3333333333333339</c:v>
                      </c:pt>
                      <c:pt idx="37">
                        <c:v>-3.6666666666666679</c:v>
                      </c:pt>
                      <c:pt idx="38">
                        <c:v>0.33333333333333393</c:v>
                      </c:pt>
                      <c:pt idx="39">
                        <c:v>-3</c:v>
                      </c:pt>
                      <c:pt idx="40">
                        <c:v>2.6666666666666661</c:v>
                      </c:pt>
                      <c:pt idx="41">
                        <c:v>-5</c:v>
                      </c:pt>
                      <c:pt idx="42">
                        <c:v>-7</c:v>
                      </c:pt>
                      <c:pt idx="43">
                        <c:v>7.6666666666666661</c:v>
                      </c:pt>
                      <c:pt idx="44">
                        <c:v>-6.3333333333333321</c:v>
                      </c:pt>
                      <c:pt idx="45">
                        <c:v>-3.6666666666666679</c:v>
                      </c:pt>
                      <c:pt idx="46">
                        <c:v>-4.3333333333333321</c:v>
                      </c:pt>
                      <c:pt idx="47">
                        <c:v>-0.66666666666666607</c:v>
                      </c:pt>
                      <c:pt idx="48">
                        <c:v>5.3333333333333321</c:v>
                      </c:pt>
                      <c:pt idx="49">
                        <c:v>12</c:v>
                      </c:pt>
                      <c:pt idx="50">
                        <c:v>-9.3333333333333321</c:v>
                      </c:pt>
                      <c:pt idx="51">
                        <c:v>2.6666666666666661</c:v>
                      </c:pt>
                      <c:pt idx="52">
                        <c:v>-3.6666666666666661</c:v>
                      </c:pt>
                      <c:pt idx="53">
                        <c:v>-0.33333333333333393</c:v>
                      </c:pt>
                      <c:pt idx="54">
                        <c:v>0</c:v>
                      </c:pt>
                      <c:pt idx="55">
                        <c:v>-5.3333333333333339</c:v>
                      </c:pt>
                      <c:pt idx="56">
                        <c:v>0</c:v>
                      </c:pt>
                      <c:pt idx="57">
                        <c:v>3</c:v>
                      </c:pt>
                      <c:pt idx="58">
                        <c:v>0.66666666666666607</c:v>
                      </c:pt>
                      <c:pt idx="59">
                        <c:v>4</c:v>
                      </c:pt>
                      <c:pt idx="60">
                        <c:v>-3</c:v>
                      </c:pt>
                      <c:pt idx="61">
                        <c:v>1</c:v>
                      </c:pt>
                      <c:pt idx="62">
                        <c:v>-1</c:v>
                      </c:pt>
                      <c:pt idx="63">
                        <c:v>0.66666666666666607</c:v>
                      </c:pt>
                      <c:pt idx="64">
                        <c:v>1.3333333333333339</c:v>
                      </c:pt>
                      <c:pt idx="65">
                        <c:v>1.3333333333333321</c:v>
                      </c:pt>
                      <c:pt idx="66">
                        <c:v>-6.6666666666666679</c:v>
                      </c:pt>
                      <c:pt idx="67">
                        <c:v>1.3333333333333339</c:v>
                      </c:pt>
                      <c:pt idx="68">
                        <c:v>-1.6666666666666661</c:v>
                      </c:pt>
                      <c:pt idx="69">
                        <c:v>-3</c:v>
                      </c:pt>
                      <c:pt idx="70">
                        <c:v>-6.6666666666666679</c:v>
                      </c:pt>
                      <c:pt idx="71">
                        <c:v>-3.3333333333333321</c:v>
                      </c:pt>
                      <c:pt idx="72">
                        <c:v>-6.3333333333333321</c:v>
                      </c:pt>
                      <c:pt idx="73">
                        <c:v>4.3333333333333339</c:v>
                      </c:pt>
                      <c:pt idx="74">
                        <c:v>0.66666666666666785</c:v>
                      </c:pt>
                      <c:pt idx="75">
                        <c:v>-11</c:v>
                      </c:pt>
                      <c:pt idx="76">
                        <c:v>7.6666666666666661</c:v>
                      </c:pt>
                      <c:pt idx="77">
                        <c:v>-7.3333333333333321</c:v>
                      </c:pt>
                      <c:pt idx="78">
                        <c:v>7</c:v>
                      </c:pt>
                      <c:pt idx="79">
                        <c:v>10.333333333333334</c:v>
                      </c:pt>
                      <c:pt idx="80">
                        <c:v>-3</c:v>
                      </c:pt>
                      <c:pt idx="81">
                        <c:v>-5.6666666666666661</c:v>
                      </c:pt>
                      <c:pt idx="82">
                        <c:v>0.33333333333333215</c:v>
                      </c:pt>
                      <c:pt idx="83">
                        <c:v>-0.33333333333333215</c:v>
                      </c:pt>
                      <c:pt idx="84">
                        <c:v>2.3333333333333339</c:v>
                      </c:pt>
                      <c:pt idx="85">
                        <c:v>1</c:v>
                      </c:pt>
                      <c:pt idx="86">
                        <c:v>6</c:v>
                      </c:pt>
                      <c:pt idx="87">
                        <c:v>-3</c:v>
                      </c:pt>
                      <c:pt idx="88">
                        <c:v>7</c:v>
                      </c:pt>
                      <c:pt idx="89">
                        <c:v>2.3333333333333339</c:v>
                      </c:pt>
                      <c:pt idx="90">
                        <c:v>2.3333333333333339</c:v>
                      </c:pt>
                      <c:pt idx="91">
                        <c:v>1.3333333333333339</c:v>
                      </c:pt>
                      <c:pt idx="92">
                        <c:v>1</c:v>
                      </c:pt>
                      <c:pt idx="93">
                        <c:v>-5</c:v>
                      </c:pt>
                      <c:pt idx="94">
                        <c:v>-4</c:v>
                      </c:pt>
                      <c:pt idx="95">
                        <c:v>2.3333333333333321</c:v>
                      </c:pt>
                      <c:pt idx="96">
                        <c:v>4.6666666666666661</c:v>
                      </c:pt>
                      <c:pt idx="97">
                        <c:v>-0.66666666666666607</c:v>
                      </c:pt>
                      <c:pt idx="98">
                        <c:v>-6.3333333333333321</c:v>
                      </c:pt>
                      <c:pt idx="99">
                        <c:v>1</c:v>
                      </c:pt>
                      <c:pt idx="100">
                        <c:v>-5.6666666666666679</c:v>
                      </c:pt>
                      <c:pt idx="101">
                        <c:v>0.33333333333333393</c:v>
                      </c:pt>
                      <c:pt idx="102">
                        <c:v>10.666666666666666</c:v>
                      </c:pt>
                      <c:pt idx="103">
                        <c:v>-9.6666666666666661</c:v>
                      </c:pt>
                      <c:pt idx="104">
                        <c:v>1.6666666666666661</c:v>
                      </c:pt>
                      <c:pt idx="105">
                        <c:v>14</c:v>
                      </c:pt>
                      <c:pt idx="106">
                        <c:v>11</c:v>
                      </c:pt>
                      <c:pt idx="107">
                        <c:v>-0.66666666666666607</c:v>
                      </c:pt>
                      <c:pt idx="108">
                        <c:v>1</c:v>
                      </c:pt>
                      <c:pt idx="109">
                        <c:v>4.6666666666666661</c:v>
                      </c:pt>
                      <c:pt idx="110">
                        <c:v>8</c:v>
                      </c:pt>
                      <c:pt idx="111">
                        <c:v>6</c:v>
                      </c:pt>
                      <c:pt idx="112">
                        <c:v>3.3333333333333339</c:v>
                      </c:pt>
                      <c:pt idx="113">
                        <c:v>3.6666666666666661</c:v>
                      </c:pt>
                      <c:pt idx="114">
                        <c:v>3.3333333333333339</c:v>
                      </c:pt>
                      <c:pt idx="115">
                        <c:v>4</c:v>
                      </c:pt>
                      <c:pt idx="116">
                        <c:v>5.3333333333333339</c:v>
                      </c:pt>
                      <c:pt idx="117">
                        <c:v>0</c:v>
                      </c:pt>
                      <c:pt idx="118">
                        <c:v>-6.6666666666666679</c:v>
                      </c:pt>
                      <c:pt idx="119">
                        <c:v>3</c:v>
                      </c:pt>
                      <c:pt idx="120">
                        <c:v>1.6666666666666661</c:v>
                      </c:pt>
                      <c:pt idx="121">
                        <c:v>6.6666666666666661</c:v>
                      </c:pt>
                      <c:pt idx="122">
                        <c:v>0</c:v>
                      </c:pt>
                      <c:pt idx="123">
                        <c:v>3</c:v>
                      </c:pt>
                      <c:pt idx="124">
                        <c:v>2.3333333333333339</c:v>
                      </c:pt>
                      <c:pt idx="125">
                        <c:v>4.3333333333333321</c:v>
                      </c:pt>
                      <c:pt idx="126">
                        <c:v>-1.6666666666666661</c:v>
                      </c:pt>
                      <c:pt idx="127">
                        <c:v>-2.6666666666666679</c:v>
                      </c:pt>
                      <c:pt idx="128">
                        <c:v>4.6666666666666661</c:v>
                      </c:pt>
                      <c:pt idx="129">
                        <c:v>-0.66666666666666607</c:v>
                      </c:pt>
                      <c:pt idx="130">
                        <c:v>1.6666666666666661</c:v>
                      </c:pt>
                      <c:pt idx="131">
                        <c:v>-3.6666666666666661</c:v>
                      </c:pt>
                      <c:pt idx="132">
                        <c:v>2.6666666666666661</c:v>
                      </c:pt>
                      <c:pt idx="133">
                        <c:v>-3.3333333333333321</c:v>
                      </c:pt>
                      <c:pt idx="134">
                        <c:v>-1.6666666666666661</c:v>
                      </c:pt>
                      <c:pt idx="135">
                        <c:v>3</c:v>
                      </c:pt>
                      <c:pt idx="136">
                        <c:v>8.6666666666666661</c:v>
                      </c:pt>
                      <c:pt idx="137">
                        <c:v>5</c:v>
                      </c:pt>
                      <c:pt idx="138">
                        <c:v>0</c:v>
                      </c:pt>
                      <c:pt idx="139">
                        <c:v>9.3333333333333339</c:v>
                      </c:pt>
                      <c:pt idx="140">
                        <c:v>11.333333333333334</c:v>
                      </c:pt>
                      <c:pt idx="141">
                        <c:v>1.3333333333333321</c:v>
                      </c:pt>
                      <c:pt idx="142">
                        <c:v>5.6666666666666661</c:v>
                      </c:pt>
                      <c:pt idx="143">
                        <c:v>-1</c:v>
                      </c:pt>
                      <c:pt idx="144">
                        <c:v>-0.66666666666666607</c:v>
                      </c:pt>
                      <c:pt idx="145">
                        <c:v>7.6666666666666661</c:v>
                      </c:pt>
                      <c:pt idx="146">
                        <c:v>2.6666666666666661</c:v>
                      </c:pt>
                      <c:pt idx="147">
                        <c:v>-5.3333333333333339</c:v>
                      </c:pt>
                      <c:pt idx="148">
                        <c:v>8</c:v>
                      </c:pt>
                      <c:pt idx="149">
                        <c:v>1.6666666666666661</c:v>
                      </c:pt>
                      <c:pt idx="150">
                        <c:v>1.3333333333333339</c:v>
                      </c:pt>
                      <c:pt idx="151">
                        <c:v>-3</c:v>
                      </c:pt>
                      <c:pt idx="152">
                        <c:v>6.6666666666666661</c:v>
                      </c:pt>
                      <c:pt idx="153">
                        <c:v>2</c:v>
                      </c:pt>
                      <c:pt idx="154">
                        <c:v>0</c:v>
                      </c:pt>
                      <c:pt idx="155">
                        <c:v>-0.33333333333333393</c:v>
                      </c:pt>
                      <c:pt idx="156">
                        <c:v>4</c:v>
                      </c:pt>
                      <c:pt idx="157">
                        <c:v>2</c:v>
                      </c:pt>
                      <c:pt idx="158">
                        <c:v>5.6666666666666661</c:v>
                      </c:pt>
                      <c:pt idx="159">
                        <c:v>5.3333333333333339</c:v>
                      </c:pt>
                      <c:pt idx="160">
                        <c:v>0</c:v>
                      </c:pt>
                      <c:pt idx="161">
                        <c:v>0.66666666666666607</c:v>
                      </c:pt>
                      <c:pt idx="162">
                        <c:v>-4.6666666666666661</c:v>
                      </c:pt>
                      <c:pt idx="163">
                        <c:v>-2.6666666666666661</c:v>
                      </c:pt>
                      <c:pt idx="164">
                        <c:v>8</c:v>
                      </c:pt>
                      <c:pt idx="165">
                        <c:v>-0.33333333333333393</c:v>
                      </c:pt>
                      <c:pt idx="166">
                        <c:v>-0.66666666666666607</c:v>
                      </c:pt>
                      <c:pt idx="167">
                        <c:v>10.333333333333334</c:v>
                      </c:pt>
                      <c:pt idx="168">
                        <c:v>2</c:v>
                      </c:pt>
                      <c:pt idx="169">
                        <c:v>-3.6666666666666661</c:v>
                      </c:pt>
                      <c:pt idx="170">
                        <c:v>0</c:v>
                      </c:pt>
                      <c:pt idx="171">
                        <c:v>2.6666666666666661</c:v>
                      </c:pt>
                      <c:pt idx="172">
                        <c:v>-5.3333333333333321</c:v>
                      </c:pt>
                      <c:pt idx="173">
                        <c:v>3.3333333333333339</c:v>
                      </c:pt>
                      <c:pt idx="174">
                        <c:v>-0.66666666666666607</c:v>
                      </c:pt>
                      <c:pt idx="175">
                        <c:v>-5</c:v>
                      </c:pt>
                      <c:pt idx="176">
                        <c:v>9</c:v>
                      </c:pt>
                      <c:pt idx="177">
                        <c:v>-3.3333333333333321</c:v>
                      </c:pt>
                      <c:pt idx="178">
                        <c:v>-2.6666666666666661</c:v>
                      </c:pt>
                      <c:pt idx="179">
                        <c:v>-1.6666666666666661</c:v>
                      </c:pt>
                      <c:pt idx="180">
                        <c:v>1</c:v>
                      </c:pt>
                      <c:pt idx="181">
                        <c:v>1.6666666666666679</c:v>
                      </c:pt>
                      <c:pt idx="182">
                        <c:v>4.6666666666666661</c:v>
                      </c:pt>
                      <c:pt idx="183">
                        <c:v>3</c:v>
                      </c:pt>
                      <c:pt idx="184">
                        <c:v>2.6666666666666679</c:v>
                      </c:pt>
                      <c:pt idx="185">
                        <c:v>-5</c:v>
                      </c:pt>
                      <c:pt idx="186">
                        <c:v>9.3333333333333339</c:v>
                      </c:pt>
                      <c:pt idx="187">
                        <c:v>10.666666666666666</c:v>
                      </c:pt>
                      <c:pt idx="188">
                        <c:v>8.3333333333333321</c:v>
                      </c:pt>
                      <c:pt idx="189">
                        <c:v>15.333333333333334</c:v>
                      </c:pt>
                      <c:pt idx="190">
                        <c:v>9.3333333333333339</c:v>
                      </c:pt>
                      <c:pt idx="191">
                        <c:v>-2</c:v>
                      </c:pt>
                      <c:pt idx="192">
                        <c:v>-5.6666666666666661</c:v>
                      </c:pt>
                      <c:pt idx="193">
                        <c:v>16</c:v>
                      </c:pt>
                      <c:pt idx="194">
                        <c:v>-1.3333333333333321</c:v>
                      </c:pt>
                      <c:pt idx="195">
                        <c:v>-1.3333333333333339</c:v>
                      </c:pt>
                      <c:pt idx="196">
                        <c:v>14.666666666666666</c:v>
                      </c:pt>
                      <c:pt idx="197">
                        <c:v>7.3333333333333339</c:v>
                      </c:pt>
                      <c:pt idx="198">
                        <c:v>6</c:v>
                      </c:pt>
                      <c:pt idx="199">
                        <c:v>6.3333333333333321</c:v>
                      </c:pt>
                      <c:pt idx="200">
                        <c:v>12</c:v>
                      </c:pt>
                      <c:pt idx="201">
                        <c:v>3.6666666666666661</c:v>
                      </c:pt>
                      <c:pt idx="202">
                        <c:v>10.666666666666666</c:v>
                      </c:pt>
                      <c:pt idx="203">
                        <c:v>11.333333333333334</c:v>
                      </c:pt>
                      <c:pt idx="204">
                        <c:v>6</c:v>
                      </c:pt>
                      <c:pt idx="205">
                        <c:v>15.333333333333334</c:v>
                      </c:pt>
                      <c:pt idx="206">
                        <c:v>22</c:v>
                      </c:pt>
                      <c:pt idx="207">
                        <c:v>22.666666666666664</c:v>
                      </c:pt>
                      <c:pt idx="208">
                        <c:v>10.333333333333332</c:v>
                      </c:pt>
                      <c:pt idx="209">
                        <c:v>8</c:v>
                      </c:pt>
                      <c:pt idx="210">
                        <c:v>15.666666666666666</c:v>
                      </c:pt>
                      <c:pt idx="211">
                        <c:v>12.333333333333332</c:v>
                      </c:pt>
                      <c:pt idx="212">
                        <c:v>11</c:v>
                      </c:pt>
                      <c:pt idx="213">
                        <c:v>21</c:v>
                      </c:pt>
                      <c:pt idx="214">
                        <c:v>4.3333333333333339</c:v>
                      </c:pt>
                      <c:pt idx="215">
                        <c:v>14.666666666666666</c:v>
                      </c:pt>
                      <c:pt idx="216">
                        <c:v>22</c:v>
                      </c:pt>
                      <c:pt idx="217">
                        <c:v>18.666666666666664</c:v>
                      </c:pt>
                      <c:pt idx="218">
                        <c:v>10.666666666666666</c:v>
                      </c:pt>
                      <c:pt idx="219">
                        <c:v>12</c:v>
                      </c:pt>
                      <c:pt idx="220">
                        <c:v>16.333333333333336</c:v>
                      </c:pt>
                      <c:pt idx="221">
                        <c:v>16.666666666666664</c:v>
                      </c:pt>
                      <c:pt idx="222">
                        <c:v>18</c:v>
                      </c:pt>
                      <c:pt idx="223">
                        <c:v>9.3333333333333339</c:v>
                      </c:pt>
                      <c:pt idx="224">
                        <c:v>18.333333333333336</c:v>
                      </c:pt>
                      <c:pt idx="225">
                        <c:v>16.666666666666664</c:v>
                      </c:pt>
                      <c:pt idx="226">
                        <c:v>11</c:v>
                      </c:pt>
                      <c:pt idx="227">
                        <c:v>23.666666666666668</c:v>
                      </c:pt>
                      <c:pt idx="228">
                        <c:v>9</c:v>
                      </c:pt>
                      <c:pt idx="229">
                        <c:v>4.6666666666666661</c:v>
                      </c:pt>
                      <c:pt idx="230">
                        <c:v>25</c:v>
                      </c:pt>
                      <c:pt idx="231">
                        <c:v>10.666666666666666</c:v>
                      </c:pt>
                      <c:pt idx="232">
                        <c:v>16.333333333333336</c:v>
                      </c:pt>
                      <c:pt idx="233">
                        <c:v>24.666666666666664</c:v>
                      </c:pt>
                      <c:pt idx="234">
                        <c:v>18.666666666666664</c:v>
                      </c:pt>
                      <c:pt idx="235">
                        <c:v>21.666666666666664</c:v>
                      </c:pt>
                      <c:pt idx="236">
                        <c:v>16</c:v>
                      </c:pt>
                      <c:pt idx="237">
                        <c:v>15</c:v>
                      </c:pt>
                      <c:pt idx="238">
                        <c:v>19</c:v>
                      </c:pt>
                      <c:pt idx="239">
                        <c:v>18.333333333333336</c:v>
                      </c:pt>
                      <c:pt idx="240">
                        <c:v>25</c:v>
                      </c:pt>
                      <c:pt idx="241">
                        <c:v>15</c:v>
                      </c:pt>
                      <c:pt idx="242">
                        <c:v>17</c:v>
                      </c:pt>
                      <c:pt idx="243">
                        <c:v>17</c:v>
                      </c:pt>
                      <c:pt idx="244">
                        <c:v>15</c:v>
                      </c:pt>
                      <c:pt idx="245">
                        <c:v>33</c:v>
                      </c:pt>
                      <c:pt idx="246">
                        <c:v>20</c:v>
                      </c:pt>
                      <c:pt idx="247">
                        <c:v>16.666666666666668</c:v>
                      </c:pt>
                      <c:pt idx="248">
                        <c:v>23.333333333333336</c:v>
                      </c:pt>
                      <c:pt idx="249">
                        <c:v>25</c:v>
                      </c:pt>
                      <c:pt idx="250">
                        <c:v>16.666666666666664</c:v>
                      </c:pt>
                      <c:pt idx="251">
                        <c:v>26.333333333333336</c:v>
                      </c:pt>
                      <c:pt idx="252">
                        <c:v>19</c:v>
                      </c:pt>
                      <c:pt idx="253">
                        <c:v>7.3333333333333339</c:v>
                      </c:pt>
                      <c:pt idx="254">
                        <c:v>11.333333333333334</c:v>
                      </c:pt>
                      <c:pt idx="255">
                        <c:v>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07B-4C07-BBC9-DC6E98ADFB6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Konya!$I$2:$I$257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6">
                        <c:v>18.857142857142858</c:v>
                      </c:pt>
                      <c:pt idx="7">
                        <c:v>18.571428571428573</c:v>
                      </c:pt>
                      <c:pt idx="8">
                        <c:v>17.571428571428573</c:v>
                      </c:pt>
                      <c:pt idx="9">
                        <c:v>18.142857142857142</c:v>
                      </c:pt>
                      <c:pt idx="10">
                        <c:v>18.285714285714285</c:v>
                      </c:pt>
                      <c:pt idx="11">
                        <c:v>17.142857142857142</c:v>
                      </c:pt>
                      <c:pt idx="12">
                        <c:v>18.285714285714285</c:v>
                      </c:pt>
                      <c:pt idx="13">
                        <c:v>17.428571428571427</c:v>
                      </c:pt>
                      <c:pt idx="14">
                        <c:v>19.571428571428573</c:v>
                      </c:pt>
                      <c:pt idx="15">
                        <c:v>18.714285714285715</c:v>
                      </c:pt>
                      <c:pt idx="16">
                        <c:v>17.428571428571427</c:v>
                      </c:pt>
                      <c:pt idx="17">
                        <c:v>18.142857142857142</c:v>
                      </c:pt>
                      <c:pt idx="18">
                        <c:v>18.428571428571427</c:v>
                      </c:pt>
                      <c:pt idx="19">
                        <c:v>17.142857142857142</c:v>
                      </c:pt>
                      <c:pt idx="20">
                        <c:v>17.714285714285715</c:v>
                      </c:pt>
                      <c:pt idx="21">
                        <c:v>16.428571428571427</c:v>
                      </c:pt>
                      <c:pt idx="22">
                        <c:v>15.714285714285714</c:v>
                      </c:pt>
                      <c:pt idx="23">
                        <c:v>15.714285714285714</c:v>
                      </c:pt>
                      <c:pt idx="24">
                        <c:v>13.714285714285714</c:v>
                      </c:pt>
                      <c:pt idx="25">
                        <c:v>14.285714285714286</c:v>
                      </c:pt>
                      <c:pt idx="26">
                        <c:v>14.857142857142858</c:v>
                      </c:pt>
                      <c:pt idx="27">
                        <c:v>15.714285714285714</c:v>
                      </c:pt>
                      <c:pt idx="28">
                        <c:v>16.142857142857142</c:v>
                      </c:pt>
                      <c:pt idx="29">
                        <c:v>17.285714285714285</c:v>
                      </c:pt>
                      <c:pt idx="30">
                        <c:v>16.857142857142858</c:v>
                      </c:pt>
                      <c:pt idx="31">
                        <c:v>16.857142857142858</c:v>
                      </c:pt>
                      <c:pt idx="32">
                        <c:v>17.285714285714285</c:v>
                      </c:pt>
                      <c:pt idx="33">
                        <c:v>17.571428571428573</c:v>
                      </c:pt>
                      <c:pt idx="34">
                        <c:v>17.142857142857142</c:v>
                      </c:pt>
                      <c:pt idx="35">
                        <c:v>16.142857142857142</c:v>
                      </c:pt>
                      <c:pt idx="36">
                        <c:v>16.571428571428573</c:v>
                      </c:pt>
                      <c:pt idx="37">
                        <c:v>16.714285714285715</c:v>
                      </c:pt>
                      <c:pt idx="38">
                        <c:v>17.857142857142858</c:v>
                      </c:pt>
                      <c:pt idx="39">
                        <c:v>17.142857142857142</c:v>
                      </c:pt>
                      <c:pt idx="40">
                        <c:v>16.571428571428573</c:v>
                      </c:pt>
                      <c:pt idx="41">
                        <c:v>15.857142857142858</c:v>
                      </c:pt>
                      <c:pt idx="42">
                        <c:v>15.571428571428571</c:v>
                      </c:pt>
                      <c:pt idx="43">
                        <c:v>14.142857142857142</c:v>
                      </c:pt>
                      <c:pt idx="44">
                        <c:v>13.857142857142858</c:v>
                      </c:pt>
                      <c:pt idx="45">
                        <c:v>13.285714285714286</c:v>
                      </c:pt>
                      <c:pt idx="46">
                        <c:v>13</c:v>
                      </c:pt>
                      <c:pt idx="47">
                        <c:v>13.285714285714286</c:v>
                      </c:pt>
                      <c:pt idx="48">
                        <c:v>14</c:v>
                      </c:pt>
                      <c:pt idx="49">
                        <c:v>13.857142857142858</c:v>
                      </c:pt>
                      <c:pt idx="50">
                        <c:v>14.571428571428571</c:v>
                      </c:pt>
                      <c:pt idx="51">
                        <c:v>15.428571428571429</c:v>
                      </c:pt>
                      <c:pt idx="52">
                        <c:v>15.285714285714286</c:v>
                      </c:pt>
                      <c:pt idx="53">
                        <c:v>14.571428571428571</c:v>
                      </c:pt>
                      <c:pt idx="54">
                        <c:v>14.571428571428571</c:v>
                      </c:pt>
                      <c:pt idx="55">
                        <c:v>14.714285714285714</c:v>
                      </c:pt>
                      <c:pt idx="56">
                        <c:v>15.428571428571429</c:v>
                      </c:pt>
                      <c:pt idx="57">
                        <c:v>15.142857142857142</c:v>
                      </c:pt>
                      <c:pt idx="58">
                        <c:v>14.571428571428571</c:v>
                      </c:pt>
                      <c:pt idx="59">
                        <c:v>14.714285714285714</c:v>
                      </c:pt>
                      <c:pt idx="60">
                        <c:v>14.714285714285714</c:v>
                      </c:pt>
                      <c:pt idx="61">
                        <c:v>13.571428571428571</c:v>
                      </c:pt>
                      <c:pt idx="62">
                        <c:v>13.142857142857142</c:v>
                      </c:pt>
                      <c:pt idx="63">
                        <c:v>13</c:v>
                      </c:pt>
                      <c:pt idx="64">
                        <c:v>12.571428571428571</c:v>
                      </c:pt>
                      <c:pt idx="65">
                        <c:v>13.142857142857142</c:v>
                      </c:pt>
                      <c:pt idx="66">
                        <c:v>13.571428571428571</c:v>
                      </c:pt>
                      <c:pt idx="67">
                        <c:v>13.857142857142858</c:v>
                      </c:pt>
                      <c:pt idx="68">
                        <c:v>14.714285714285714</c:v>
                      </c:pt>
                      <c:pt idx="69">
                        <c:v>15.428571428571429</c:v>
                      </c:pt>
                      <c:pt idx="70">
                        <c:v>16.428571428571427</c:v>
                      </c:pt>
                      <c:pt idx="71">
                        <c:v>16.428571428571427</c:v>
                      </c:pt>
                      <c:pt idx="72">
                        <c:v>17.428571428571427</c:v>
                      </c:pt>
                      <c:pt idx="73">
                        <c:v>16.285714285714285</c:v>
                      </c:pt>
                      <c:pt idx="74">
                        <c:v>16.857142857142858</c:v>
                      </c:pt>
                      <c:pt idx="75">
                        <c:v>17.857142857142858</c:v>
                      </c:pt>
                      <c:pt idx="76">
                        <c:v>17.285714285714285</c:v>
                      </c:pt>
                      <c:pt idx="77">
                        <c:v>16</c:v>
                      </c:pt>
                      <c:pt idx="78">
                        <c:v>16</c:v>
                      </c:pt>
                      <c:pt idx="79">
                        <c:v>13.714285714285714</c:v>
                      </c:pt>
                      <c:pt idx="80">
                        <c:v>15.285714285714286</c:v>
                      </c:pt>
                      <c:pt idx="81">
                        <c:v>14.285714285714286</c:v>
                      </c:pt>
                      <c:pt idx="82">
                        <c:v>13.714285714285714</c:v>
                      </c:pt>
                      <c:pt idx="83">
                        <c:v>13.285714285714286</c:v>
                      </c:pt>
                      <c:pt idx="84">
                        <c:v>13.714285714285714</c:v>
                      </c:pt>
                      <c:pt idx="85">
                        <c:v>14.857142857142858</c:v>
                      </c:pt>
                      <c:pt idx="86">
                        <c:v>15.571428571428571</c:v>
                      </c:pt>
                      <c:pt idx="87">
                        <c:v>14.714285714285714</c:v>
                      </c:pt>
                      <c:pt idx="88">
                        <c:v>14.285714285714286</c:v>
                      </c:pt>
                      <c:pt idx="89">
                        <c:v>14.142857142857142</c:v>
                      </c:pt>
                      <c:pt idx="90">
                        <c:v>14.857142857142858</c:v>
                      </c:pt>
                      <c:pt idx="91">
                        <c:v>14.714285714285714</c:v>
                      </c:pt>
                      <c:pt idx="92">
                        <c:v>14</c:v>
                      </c:pt>
                      <c:pt idx="93">
                        <c:v>14.857142857142858</c:v>
                      </c:pt>
                      <c:pt idx="94">
                        <c:v>14.571428571428571</c:v>
                      </c:pt>
                      <c:pt idx="95">
                        <c:v>15.714285714285714</c:v>
                      </c:pt>
                      <c:pt idx="96">
                        <c:v>15.285714285714286</c:v>
                      </c:pt>
                      <c:pt idx="97">
                        <c:v>14.714285714285714</c:v>
                      </c:pt>
                      <c:pt idx="98">
                        <c:v>14.285714285714286</c:v>
                      </c:pt>
                      <c:pt idx="99">
                        <c:v>14.571428571428571</c:v>
                      </c:pt>
                      <c:pt idx="100">
                        <c:v>13.571428571428571</c:v>
                      </c:pt>
                      <c:pt idx="101">
                        <c:v>13.857142857142858</c:v>
                      </c:pt>
                      <c:pt idx="102">
                        <c:v>13.285714285714286</c:v>
                      </c:pt>
                      <c:pt idx="103">
                        <c:v>13</c:v>
                      </c:pt>
                      <c:pt idx="104">
                        <c:v>13.428571428571429</c:v>
                      </c:pt>
                      <c:pt idx="105">
                        <c:v>13</c:v>
                      </c:pt>
                      <c:pt idx="106">
                        <c:v>11.571428571428571</c:v>
                      </c:pt>
                      <c:pt idx="107">
                        <c:v>12.285714285714286</c:v>
                      </c:pt>
                      <c:pt idx="108">
                        <c:v>12</c:v>
                      </c:pt>
                      <c:pt idx="109">
                        <c:v>13.142857142857142</c:v>
                      </c:pt>
                      <c:pt idx="110">
                        <c:v>13.857142857142858</c:v>
                      </c:pt>
                      <c:pt idx="111">
                        <c:v>13.571428571428571</c:v>
                      </c:pt>
                      <c:pt idx="112">
                        <c:v>14.142857142857142</c:v>
                      </c:pt>
                      <c:pt idx="113">
                        <c:v>14.857142857142858</c:v>
                      </c:pt>
                      <c:pt idx="114">
                        <c:v>14.571428571428571</c:v>
                      </c:pt>
                      <c:pt idx="115">
                        <c:v>14.571428571428571</c:v>
                      </c:pt>
                      <c:pt idx="116">
                        <c:v>13.857142857142858</c:v>
                      </c:pt>
                      <c:pt idx="117">
                        <c:v>13.571428571428571</c:v>
                      </c:pt>
                      <c:pt idx="118">
                        <c:v>15</c:v>
                      </c:pt>
                      <c:pt idx="119">
                        <c:v>14.571428571428571</c:v>
                      </c:pt>
                      <c:pt idx="120">
                        <c:v>14.285714285714286</c:v>
                      </c:pt>
                      <c:pt idx="121">
                        <c:v>14.142857142857142</c:v>
                      </c:pt>
                      <c:pt idx="122">
                        <c:v>15</c:v>
                      </c:pt>
                      <c:pt idx="123">
                        <c:v>14.857142857142858</c:v>
                      </c:pt>
                      <c:pt idx="124">
                        <c:v>15</c:v>
                      </c:pt>
                      <c:pt idx="125">
                        <c:v>13.714285714285714</c:v>
                      </c:pt>
                      <c:pt idx="126">
                        <c:v>14.857142857142858</c:v>
                      </c:pt>
                      <c:pt idx="127">
                        <c:v>16.142857142857142</c:v>
                      </c:pt>
                      <c:pt idx="128">
                        <c:v>16.142857142857142</c:v>
                      </c:pt>
                      <c:pt idx="129">
                        <c:v>14.714285714285714</c:v>
                      </c:pt>
                      <c:pt idx="130">
                        <c:v>14.714285714285714</c:v>
                      </c:pt>
                      <c:pt idx="131">
                        <c:v>14.142857142857142</c:v>
                      </c:pt>
                      <c:pt idx="132">
                        <c:v>13.428571428571429</c:v>
                      </c:pt>
                      <c:pt idx="133">
                        <c:v>12.857142857142858</c:v>
                      </c:pt>
                      <c:pt idx="134">
                        <c:v>11.714285714285714</c:v>
                      </c:pt>
                      <c:pt idx="135">
                        <c:v>11.285714285714286</c:v>
                      </c:pt>
                      <c:pt idx="136">
                        <c:v>11.714285714285714</c:v>
                      </c:pt>
                      <c:pt idx="137">
                        <c:v>11</c:v>
                      </c:pt>
                      <c:pt idx="138">
                        <c:v>11.142857142857142</c:v>
                      </c:pt>
                      <c:pt idx="139">
                        <c:v>11.857142857142858</c:v>
                      </c:pt>
                      <c:pt idx="140">
                        <c:v>11.571428571428571</c:v>
                      </c:pt>
                      <c:pt idx="141">
                        <c:v>11.571428571428571</c:v>
                      </c:pt>
                      <c:pt idx="142">
                        <c:v>12.142857142857142</c:v>
                      </c:pt>
                      <c:pt idx="143">
                        <c:v>12.857142857142858</c:v>
                      </c:pt>
                      <c:pt idx="144">
                        <c:v>13.714285714285714</c:v>
                      </c:pt>
                      <c:pt idx="145">
                        <c:v>13.285714285714286</c:v>
                      </c:pt>
                      <c:pt idx="146">
                        <c:v>13.285714285714286</c:v>
                      </c:pt>
                      <c:pt idx="147">
                        <c:v>13.571428571428571</c:v>
                      </c:pt>
                      <c:pt idx="148">
                        <c:v>13.571428571428571</c:v>
                      </c:pt>
                      <c:pt idx="149">
                        <c:v>13.428571428571429</c:v>
                      </c:pt>
                      <c:pt idx="150">
                        <c:v>13.142857142857142</c:v>
                      </c:pt>
                      <c:pt idx="151">
                        <c:v>13.571428571428571</c:v>
                      </c:pt>
                      <c:pt idx="152">
                        <c:v>14.571428571428571</c:v>
                      </c:pt>
                      <c:pt idx="153">
                        <c:v>14.857142857142858</c:v>
                      </c:pt>
                      <c:pt idx="154">
                        <c:v>14.857142857142858</c:v>
                      </c:pt>
                      <c:pt idx="155">
                        <c:v>15.571428571428571</c:v>
                      </c:pt>
                      <c:pt idx="156">
                        <c:v>15.857142857142858</c:v>
                      </c:pt>
                      <c:pt idx="157">
                        <c:v>16</c:v>
                      </c:pt>
                      <c:pt idx="158">
                        <c:v>15.857142857142858</c:v>
                      </c:pt>
                      <c:pt idx="159">
                        <c:v>16</c:v>
                      </c:pt>
                      <c:pt idx="160">
                        <c:v>15.857142857142858</c:v>
                      </c:pt>
                      <c:pt idx="161">
                        <c:v>16.428571428571427</c:v>
                      </c:pt>
                      <c:pt idx="162">
                        <c:v>15.857142857142858</c:v>
                      </c:pt>
                      <c:pt idx="163">
                        <c:v>15.714285714285714</c:v>
                      </c:pt>
                      <c:pt idx="164">
                        <c:v>15.428571428571429</c:v>
                      </c:pt>
                      <c:pt idx="165">
                        <c:v>14.857142857142858</c:v>
                      </c:pt>
                      <c:pt idx="166">
                        <c:v>13.857142857142858</c:v>
                      </c:pt>
                      <c:pt idx="167">
                        <c:v>13.714285714285714</c:v>
                      </c:pt>
                      <c:pt idx="168">
                        <c:v>12.857142857142858</c:v>
                      </c:pt>
                      <c:pt idx="169">
                        <c:v>13.142857142857142</c:v>
                      </c:pt>
                      <c:pt idx="170">
                        <c:v>14.142857142857142</c:v>
                      </c:pt>
                      <c:pt idx="171">
                        <c:v>14.142857142857142</c:v>
                      </c:pt>
                      <c:pt idx="172">
                        <c:v>15</c:v>
                      </c:pt>
                      <c:pt idx="173">
                        <c:v>14.714285714285714</c:v>
                      </c:pt>
                      <c:pt idx="174">
                        <c:v>13.714285714285714</c:v>
                      </c:pt>
                      <c:pt idx="175">
                        <c:v>14.428571428571429</c:v>
                      </c:pt>
                      <c:pt idx="176">
                        <c:v>13.714285714285714</c:v>
                      </c:pt>
                      <c:pt idx="177">
                        <c:v>14</c:v>
                      </c:pt>
                      <c:pt idx="178">
                        <c:v>15</c:v>
                      </c:pt>
                      <c:pt idx="179">
                        <c:v>14.285714285714286</c:v>
                      </c:pt>
                      <c:pt idx="180">
                        <c:v>14.857142857142858</c:v>
                      </c:pt>
                      <c:pt idx="181">
                        <c:v>16.714285714285715</c:v>
                      </c:pt>
                      <c:pt idx="182">
                        <c:v>16.285714285714285</c:v>
                      </c:pt>
                      <c:pt idx="183">
                        <c:v>16</c:v>
                      </c:pt>
                      <c:pt idx="184">
                        <c:v>15</c:v>
                      </c:pt>
                      <c:pt idx="185">
                        <c:v>15.142857142857142</c:v>
                      </c:pt>
                      <c:pt idx="186">
                        <c:v>14.857142857142858</c:v>
                      </c:pt>
                      <c:pt idx="187">
                        <c:v>15.142857142857142</c:v>
                      </c:pt>
                      <c:pt idx="188">
                        <c:v>14.571428571428571</c:v>
                      </c:pt>
                      <c:pt idx="189">
                        <c:v>14.714285714285714</c:v>
                      </c:pt>
                      <c:pt idx="190">
                        <c:v>15.571428571428571</c:v>
                      </c:pt>
                      <c:pt idx="191">
                        <c:v>16.285714285714285</c:v>
                      </c:pt>
                      <c:pt idx="192">
                        <c:v>15.857142857142858</c:v>
                      </c:pt>
                      <c:pt idx="193">
                        <c:v>16</c:v>
                      </c:pt>
                      <c:pt idx="194">
                        <c:v>16.428571428571427</c:v>
                      </c:pt>
                      <c:pt idx="195">
                        <c:v>15.142857142857142</c:v>
                      </c:pt>
                      <c:pt idx="196">
                        <c:v>14.428571428571429</c:v>
                      </c:pt>
                      <c:pt idx="197">
                        <c:v>14.285714285714286</c:v>
                      </c:pt>
                      <c:pt idx="198">
                        <c:v>12.857142857142858</c:v>
                      </c:pt>
                      <c:pt idx="199">
                        <c:v>13.285714285714286</c:v>
                      </c:pt>
                      <c:pt idx="200">
                        <c:v>13.714285714285714</c:v>
                      </c:pt>
                      <c:pt idx="201">
                        <c:v>13.428571428571429</c:v>
                      </c:pt>
                      <c:pt idx="202">
                        <c:v>13.285714285714286</c:v>
                      </c:pt>
                      <c:pt idx="203">
                        <c:v>13.428571428571429</c:v>
                      </c:pt>
                      <c:pt idx="204">
                        <c:v>14</c:v>
                      </c:pt>
                      <c:pt idx="205">
                        <c:v>14</c:v>
                      </c:pt>
                      <c:pt idx="206">
                        <c:v>12.857142857142858</c:v>
                      </c:pt>
                      <c:pt idx="207">
                        <c:v>11.571428571428571</c:v>
                      </c:pt>
                      <c:pt idx="208">
                        <c:v>11.571428571428571</c:v>
                      </c:pt>
                      <c:pt idx="209">
                        <c:v>13.571428571428571</c:v>
                      </c:pt>
                      <c:pt idx="210">
                        <c:v>14</c:v>
                      </c:pt>
                      <c:pt idx="211">
                        <c:v>13.857142857142858</c:v>
                      </c:pt>
                      <c:pt idx="212">
                        <c:v>13.714285714285714</c:v>
                      </c:pt>
                      <c:pt idx="213">
                        <c:v>13.428571428571429</c:v>
                      </c:pt>
                      <c:pt idx="214">
                        <c:v>14.571428571428571</c:v>
                      </c:pt>
                      <c:pt idx="215">
                        <c:v>13.714285714285714</c:v>
                      </c:pt>
                      <c:pt idx="216">
                        <c:v>12.285714285714286</c:v>
                      </c:pt>
                      <c:pt idx="217">
                        <c:v>11.857142857142858</c:v>
                      </c:pt>
                      <c:pt idx="218">
                        <c:v>11.285714285714286</c:v>
                      </c:pt>
                      <c:pt idx="219">
                        <c:v>11.714285714285714</c:v>
                      </c:pt>
                      <c:pt idx="220">
                        <c:v>13.142857142857142</c:v>
                      </c:pt>
                      <c:pt idx="221">
                        <c:v>12.428571428571429</c:v>
                      </c:pt>
                      <c:pt idx="222">
                        <c:v>13</c:v>
                      </c:pt>
                      <c:pt idx="223">
                        <c:v>12.857142857142858</c:v>
                      </c:pt>
                      <c:pt idx="224">
                        <c:v>13.714285714285714</c:v>
                      </c:pt>
                      <c:pt idx="225">
                        <c:v>13.428571428571429</c:v>
                      </c:pt>
                      <c:pt idx="226">
                        <c:v>13.714285714285714</c:v>
                      </c:pt>
                      <c:pt idx="227">
                        <c:v>12.285714285714286</c:v>
                      </c:pt>
                      <c:pt idx="228">
                        <c:v>12.571428571428571</c:v>
                      </c:pt>
                      <c:pt idx="229">
                        <c:v>12.142857142857142</c:v>
                      </c:pt>
                      <c:pt idx="230">
                        <c:v>12.857142857142858</c:v>
                      </c:pt>
                      <c:pt idx="231">
                        <c:v>12.571428571428571</c:v>
                      </c:pt>
                      <c:pt idx="232">
                        <c:v>12.857142857142858</c:v>
                      </c:pt>
                      <c:pt idx="233">
                        <c:v>11.857142857142858</c:v>
                      </c:pt>
                      <c:pt idx="234">
                        <c:v>12.142857142857142</c:v>
                      </c:pt>
                      <c:pt idx="235">
                        <c:v>12.428571428571429</c:v>
                      </c:pt>
                      <c:pt idx="236">
                        <c:v>12.714285714285714</c:v>
                      </c:pt>
                      <c:pt idx="237">
                        <c:v>12</c:v>
                      </c:pt>
                      <c:pt idx="238">
                        <c:v>11.714285714285714</c:v>
                      </c:pt>
                      <c:pt idx="239">
                        <c:v>13</c:v>
                      </c:pt>
                      <c:pt idx="240">
                        <c:v>13.571428571428571</c:v>
                      </c:pt>
                      <c:pt idx="241">
                        <c:v>14</c:v>
                      </c:pt>
                      <c:pt idx="242">
                        <c:v>14.142857142857142</c:v>
                      </c:pt>
                      <c:pt idx="243">
                        <c:v>14.428571428571429</c:v>
                      </c:pt>
                      <c:pt idx="244">
                        <c:v>16.571428571428573</c:v>
                      </c:pt>
                      <c:pt idx="245">
                        <c:v>17.142857142857142</c:v>
                      </c:pt>
                      <c:pt idx="246">
                        <c:v>17</c:v>
                      </c:pt>
                      <c:pt idx="247">
                        <c:v>16.571428571428573</c:v>
                      </c:pt>
                      <c:pt idx="248">
                        <c:v>15.428571428571429</c:v>
                      </c:pt>
                      <c:pt idx="249">
                        <c:v>14.714285714285714</c:v>
                      </c:pt>
                      <c:pt idx="250">
                        <c:v>14</c:v>
                      </c:pt>
                      <c:pt idx="251">
                        <c:v>12.714285714285714</c:v>
                      </c:pt>
                      <c:pt idx="252">
                        <c:v>12</c:v>
                      </c:pt>
                      <c:pt idx="253">
                        <c:v>11.571428571428571</c:v>
                      </c:pt>
                      <c:pt idx="254">
                        <c:v>11.571428571428571</c:v>
                      </c:pt>
                      <c:pt idx="255">
                        <c:v>11.714285714285714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07B-4C07-BBC9-DC6E98ADFB65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Konya!$J$2:$J$257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6">
                        <c:v>14.714285714285714</c:v>
                      </c:pt>
                      <c:pt idx="7">
                        <c:v>15.428571428571429</c:v>
                      </c:pt>
                      <c:pt idx="8">
                        <c:v>14.857142857142858</c:v>
                      </c:pt>
                      <c:pt idx="9">
                        <c:v>16.428571428571427</c:v>
                      </c:pt>
                      <c:pt idx="10">
                        <c:v>17.428571428571427</c:v>
                      </c:pt>
                      <c:pt idx="11">
                        <c:v>17</c:v>
                      </c:pt>
                      <c:pt idx="12">
                        <c:v>16.142857142857142</c:v>
                      </c:pt>
                      <c:pt idx="13">
                        <c:v>17.428571428571427</c:v>
                      </c:pt>
                      <c:pt idx="14">
                        <c:v>18.428571428571427</c:v>
                      </c:pt>
                      <c:pt idx="15">
                        <c:v>18.571428571428573</c:v>
                      </c:pt>
                      <c:pt idx="16">
                        <c:v>18.142857142857142</c:v>
                      </c:pt>
                      <c:pt idx="17">
                        <c:v>18.142857142857142</c:v>
                      </c:pt>
                      <c:pt idx="18">
                        <c:v>18.714285714285715</c:v>
                      </c:pt>
                      <c:pt idx="19">
                        <c:v>17.428571428571427</c:v>
                      </c:pt>
                      <c:pt idx="20">
                        <c:v>17.142857142857142</c:v>
                      </c:pt>
                      <c:pt idx="21">
                        <c:v>16.285714285714285</c:v>
                      </c:pt>
                      <c:pt idx="22">
                        <c:v>15.857142857142858</c:v>
                      </c:pt>
                      <c:pt idx="23">
                        <c:v>15.428571428571429</c:v>
                      </c:pt>
                      <c:pt idx="24">
                        <c:v>15</c:v>
                      </c:pt>
                      <c:pt idx="25">
                        <c:v>15</c:v>
                      </c:pt>
                      <c:pt idx="26">
                        <c:v>16.428571428571427</c:v>
                      </c:pt>
                      <c:pt idx="27">
                        <c:v>16.285714285714285</c:v>
                      </c:pt>
                      <c:pt idx="28">
                        <c:v>17.285714285714285</c:v>
                      </c:pt>
                      <c:pt idx="29">
                        <c:v>17.428571428571427</c:v>
                      </c:pt>
                      <c:pt idx="30">
                        <c:v>18.142857142857142</c:v>
                      </c:pt>
                      <c:pt idx="31">
                        <c:v>20.285714285714285</c:v>
                      </c:pt>
                      <c:pt idx="32">
                        <c:v>18.857142857142858</c:v>
                      </c:pt>
                      <c:pt idx="33">
                        <c:v>18.142857142857142</c:v>
                      </c:pt>
                      <c:pt idx="34">
                        <c:v>18.285714285714285</c:v>
                      </c:pt>
                      <c:pt idx="35">
                        <c:v>17</c:v>
                      </c:pt>
                      <c:pt idx="36">
                        <c:v>17</c:v>
                      </c:pt>
                      <c:pt idx="37">
                        <c:v>16.571428571428573</c:v>
                      </c:pt>
                      <c:pt idx="38">
                        <c:v>13.285714285714286</c:v>
                      </c:pt>
                      <c:pt idx="39">
                        <c:v>15.428571428571429</c:v>
                      </c:pt>
                      <c:pt idx="40">
                        <c:v>14.285714285714286</c:v>
                      </c:pt>
                      <c:pt idx="41">
                        <c:v>13.571428571428571</c:v>
                      </c:pt>
                      <c:pt idx="42">
                        <c:v>13.857142857142858</c:v>
                      </c:pt>
                      <c:pt idx="43">
                        <c:v>13.285714285714286</c:v>
                      </c:pt>
                      <c:pt idx="44">
                        <c:v>13.857142857142858</c:v>
                      </c:pt>
                      <c:pt idx="45">
                        <c:v>14.857142857142858</c:v>
                      </c:pt>
                      <c:pt idx="46">
                        <c:v>14.285714285714286</c:v>
                      </c:pt>
                      <c:pt idx="47">
                        <c:v>15.142857142857142</c:v>
                      </c:pt>
                      <c:pt idx="48">
                        <c:v>16.142857142857142</c:v>
                      </c:pt>
                      <c:pt idx="49">
                        <c:v>16.714285714285715</c:v>
                      </c:pt>
                      <c:pt idx="50">
                        <c:v>18.142857142857142</c:v>
                      </c:pt>
                      <c:pt idx="51">
                        <c:v>17.571428571428573</c:v>
                      </c:pt>
                      <c:pt idx="52">
                        <c:v>17.142857142857142</c:v>
                      </c:pt>
                      <c:pt idx="53">
                        <c:v>15.428571428571429</c:v>
                      </c:pt>
                      <c:pt idx="54">
                        <c:v>15.142857142857142</c:v>
                      </c:pt>
                      <c:pt idx="55">
                        <c:v>14.142857142857142</c:v>
                      </c:pt>
                      <c:pt idx="56">
                        <c:v>13.571428571428571</c:v>
                      </c:pt>
                      <c:pt idx="57">
                        <c:v>12.857142857142858</c:v>
                      </c:pt>
                      <c:pt idx="58">
                        <c:v>12.428571428571429</c:v>
                      </c:pt>
                      <c:pt idx="59">
                        <c:v>12.857142857142858</c:v>
                      </c:pt>
                      <c:pt idx="60">
                        <c:v>15.142857142857142</c:v>
                      </c:pt>
                      <c:pt idx="61">
                        <c:v>16.142857142857142</c:v>
                      </c:pt>
                      <c:pt idx="62">
                        <c:v>16.285714285714285</c:v>
                      </c:pt>
                      <c:pt idx="63">
                        <c:v>15.857142857142858</c:v>
                      </c:pt>
                      <c:pt idx="64">
                        <c:v>14.428571428571429</c:v>
                      </c:pt>
                      <c:pt idx="65">
                        <c:v>14.571428571428571</c:v>
                      </c:pt>
                      <c:pt idx="66">
                        <c:v>14.857142857142858</c:v>
                      </c:pt>
                      <c:pt idx="67">
                        <c:v>13.571428571428571</c:v>
                      </c:pt>
                      <c:pt idx="68">
                        <c:v>11.714285714285714</c:v>
                      </c:pt>
                      <c:pt idx="69">
                        <c:v>12.285714285714286</c:v>
                      </c:pt>
                      <c:pt idx="70">
                        <c:v>13.428571428571429</c:v>
                      </c:pt>
                      <c:pt idx="71">
                        <c:v>15</c:v>
                      </c:pt>
                      <c:pt idx="72">
                        <c:v>14.714285714285714</c:v>
                      </c:pt>
                      <c:pt idx="73">
                        <c:v>14.428571428571429</c:v>
                      </c:pt>
                      <c:pt idx="74">
                        <c:v>15.142857142857142</c:v>
                      </c:pt>
                      <c:pt idx="75">
                        <c:v>16.142857142857142</c:v>
                      </c:pt>
                      <c:pt idx="76">
                        <c:v>14.428571428571429</c:v>
                      </c:pt>
                      <c:pt idx="77">
                        <c:v>14.857142857142858</c:v>
                      </c:pt>
                      <c:pt idx="78">
                        <c:v>14.285714285714286</c:v>
                      </c:pt>
                      <c:pt idx="79">
                        <c:v>14.428571428571429</c:v>
                      </c:pt>
                      <c:pt idx="80">
                        <c:v>15.285714285714286</c:v>
                      </c:pt>
                      <c:pt idx="81">
                        <c:v>15.285714285714286</c:v>
                      </c:pt>
                      <c:pt idx="82">
                        <c:v>16.142857142857142</c:v>
                      </c:pt>
                      <c:pt idx="83">
                        <c:v>18.285714285714285</c:v>
                      </c:pt>
                      <c:pt idx="84">
                        <c:v>17.428571428571427</c:v>
                      </c:pt>
                      <c:pt idx="85">
                        <c:v>17.571428571428573</c:v>
                      </c:pt>
                      <c:pt idx="86">
                        <c:v>18.285714285714285</c:v>
                      </c:pt>
                      <c:pt idx="87">
                        <c:v>17.571428571428573</c:v>
                      </c:pt>
                      <c:pt idx="88">
                        <c:v>17.857142857142858</c:v>
                      </c:pt>
                      <c:pt idx="89">
                        <c:v>17.428571428571427</c:v>
                      </c:pt>
                      <c:pt idx="90">
                        <c:v>16.285714285714285</c:v>
                      </c:pt>
                      <c:pt idx="91">
                        <c:v>16.285714285714285</c:v>
                      </c:pt>
                      <c:pt idx="92">
                        <c:v>15.714285714285714</c:v>
                      </c:pt>
                      <c:pt idx="93">
                        <c:v>15.428571428571429</c:v>
                      </c:pt>
                      <c:pt idx="94">
                        <c:v>15.428571428571429</c:v>
                      </c:pt>
                      <c:pt idx="95">
                        <c:v>14.142857142857142</c:v>
                      </c:pt>
                      <c:pt idx="96">
                        <c:v>14.142857142857142</c:v>
                      </c:pt>
                      <c:pt idx="97">
                        <c:v>13.285714285714286</c:v>
                      </c:pt>
                      <c:pt idx="98">
                        <c:v>14.571428571428571</c:v>
                      </c:pt>
                      <c:pt idx="99">
                        <c:v>15.142857142857142</c:v>
                      </c:pt>
                      <c:pt idx="100">
                        <c:v>15.571428571428571</c:v>
                      </c:pt>
                      <c:pt idx="101">
                        <c:v>14.857142857142858</c:v>
                      </c:pt>
                      <c:pt idx="102">
                        <c:v>14.857142857142858</c:v>
                      </c:pt>
                      <c:pt idx="103">
                        <c:v>15.857142857142858</c:v>
                      </c:pt>
                      <c:pt idx="104">
                        <c:v>17.142857142857142</c:v>
                      </c:pt>
                      <c:pt idx="105">
                        <c:v>15.571428571428571</c:v>
                      </c:pt>
                      <c:pt idx="106">
                        <c:v>15.571428571428571</c:v>
                      </c:pt>
                      <c:pt idx="107">
                        <c:v>15</c:v>
                      </c:pt>
                      <c:pt idx="108">
                        <c:v>14.714285714285714</c:v>
                      </c:pt>
                      <c:pt idx="109">
                        <c:v>15</c:v>
                      </c:pt>
                      <c:pt idx="110">
                        <c:v>14.142857142857142</c:v>
                      </c:pt>
                      <c:pt idx="111">
                        <c:v>13.142857142857142</c:v>
                      </c:pt>
                      <c:pt idx="112">
                        <c:v>12.714285714285714</c:v>
                      </c:pt>
                      <c:pt idx="113">
                        <c:v>12.428571428571429</c:v>
                      </c:pt>
                      <c:pt idx="114">
                        <c:v>12.714285714285714</c:v>
                      </c:pt>
                      <c:pt idx="115">
                        <c:v>14.142857142857142</c:v>
                      </c:pt>
                      <c:pt idx="116">
                        <c:v>13.857142857142858</c:v>
                      </c:pt>
                      <c:pt idx="117">
                        <c:v>13.285714285714286</c:v>
                      </c:pt>
                      <c:pt idx="118">
                        <c:v>13.857142857142858</c:v>
                      </c:pt>
                      <c:pt idx="119">
                        <c:v>15</c:v>
                      </c:pt>
                      <c:pt idx="120">
                        <c:v>14.857142857142858</c:v>
                      </c:pt>
                      <c:pt idx="121">
                        <c:v>14.285714285714286</c:v>
                      </c:pt>
                      <c:pt idx="122">
                        <c:v>13.285714285714286</c:v>
                      </c:pt>
                      <c:pt idx="123">
                        <c:v>14.571428571428571</c:v>
                      </c:pt>
                      <c:pt idx="124">
                        <c:v>14.857142857142858</c:v>
                      </c:pt>
                      <c:pt idx="125">
                        <c:v>14.857142857142858</c:v>
                      </c:pt>
                      <c:pt idx="126">
                        <c:v>14.428571428571429</c:v>
                      </c:pt>
                      <c:pt idx="127">
                        <c:v>15.142857142857142</c:v>
                      </c:pt>
                      <c:pt idx="128">
                        <c:v>14.714285714285714</c:v>
                      </c:pt>
                      <c:pt idx="129">
                        <c:v>15.142857142857142</c:v>
                      </c:pt>
                      <c:pt idx="130">
                        <c:v>13.857142857142858</c:v>
                      </c:pt>
                      <c:pt idx="131">
                        <c:v>14.142857142857142</c:v>
                      </c:pt>
                      <c:pt idx="132">
                        <c:v>13.571428571428571</c:v>
                      </c:pt>
                      <c:pt idx="133">
                        <c:v>14</c:v>
                      </c:pt>
                      <c:pt idx="134">
                        <c:v>13.142857142857142</c:v>
                      </c:pt>
                      <c:pt idx="135">
                        <c:v>13.571428571428571</c:v>
                      </c:pt>
                      <c:pt idx="136">
                        <c:v>13.714285714285714</c:v>
                      </c:pt>
                      <c:pt idx="137">
                        <c:v>13.857142857142858</c:v>
                      </c:pt>
                      <c:pt idx="138">
                        <c:v>12.857142857142858</c:v>
                      </c:pt>
                      <c:pt idx="139">
                        <c:v>13.285714285714286</c:v>
                      </c:pt>
                      <c:pt idx="140">
                        <c:v>12.714285714285714</c:v>
                      </c:pt>
                      <c:pt idx="141">
                        <c:v>13.428571428571429</c:v>
                      </c:pt>
                      <c:pt idx="142">
                        <c:v>13.571428571428571</c:v>
                      </c:pt>
                      <c:pt idx="143">
                        <c:v>13.142857142857142</c:v>
                      </c:pt>
                      <c:pt idx="144">
                        <c:v>13.285714285714286</c:v>
                      </c:pt>
                      <c:pt idx="145">
                        <c:v>13.714285714285714</c:v>
                      </c:pt>
                      <c:pt idx="146">
                        <c:v>14</c:v>
                      </c:pt>
                      <c:pt idx="147">
                        <c:v>14.142857142857142</c:v>
                      </c:pt>
                      <c:pt idx="148">
                        <c:v>13.714285714285714</c:v>
                      </c:pt>
                      <c:pt idx="149">
                        <c:v>13.857142857142858</c:v>
                      </c:pt>
                      <c:pt idx="150">
                        <c:v>13.428571428571429</c:v>
                      </c:pt>
                      <c:pt idx="151">
                        <c:v>13.428571428571429</c:v>
                      </c:pt>
                      <c:pt idx="152">
                        <c:v>13.285714285714286</c:v>
                      </c:pt>
                      <c:pt idx="153">
                        <c:v>12.428571428571429</c:v>
                      </c:pt>
                      <c:pt idx="154">
                        <c:v>12.142857142857142</c:v>
                      </c:pt>
                      <c:pt idx="155">
                        <c:v>11.857142857142858</c:v>
                      </c:pt>
                      <c:pt idx="156">
                        <c:v>11.857142857142858</c:v>
                      </c:pt>
                      <c:pt idx="157">
                        <c:v>11.857142857142858</c:v>
                      </c:pt>
                      <c:pt idx="158">
                        <c:v>10.571428571428571</c:v>
                      </c:pt>
                      <c:pt idx="159">
                        <c:v>11.285714285714286</c:v>
                      </c:pt>
                      <c:pt idx="160">
                        <c:v>12.285714285714286</c:v>
                      </c:pt>
                      <c:pt idx="161">
                        <c:v>11.714285714285714</c:v>
                      </c:pt>
                      <c:pt idx="162">
                        <c:v>12.857142857142858</c:v>
                      </c:pt>
                      <c:pt idx="163">
                        <c:v>12.285714285714286</c:v>
                      </c:pt>
                      <c:pt idx="164">
                        <c:v>12.714285714285714</c:v>
                      </c:pt>
                      <c:pt idx="165">
                        <c:v>13.428571428571429</c:v>
                      </c:pt>
                      <c:pt idx="166">
                        <c:v>12.857142857142858</c:v>
                      </c:pt>
                      <c:pt idx="167">
                        <c:v>12.714285714285714</c:v>
                      </c:pt>
                      <c:pt idx="168">
                        <c:v>13.571428571428571</c:v>
                      </c:pt>
                      <c:pt idx="169">
                        <c:v>12.571428571428571</c:v>
                      </c:pt>
                      <c:pt idx="170">
                        <c:v>11.571428571428571</c:v>
                      </c:pt>
                      <c:pt idx="171">
                        <c:v>12.571428571428571</c:v>
                      </c:pt>
                      <c:pt idx="172">
                        <c:v>14</c:v>
                      </c:pt>
                      <c:pt idx="173">
                        <c:v>14.142857142857142</c:v>
                      </c:pt>
                      <c:pt idx="174">
                        <c:v>14.285714285714286</c:v>
                      </c:pt>
                      <c:pt idx="175">
                        <c:v>14.285714285714286</c:v>
                      </c:pt>
                      <c:pt idx="176">
                        <c:v>14.285714285714286</c:v>
                      </c:pt>
                      <c:pt idx="177">
                        <c:v>15.857142857142858</c:v>
                      </c:pt>
                      <c:pt idx="178">
                        <c:v>14.285714285714286</c:v>
                      </c:pt>
                      <c:pt idx="179">
                        <c:v>13.428571428571429</c:v>
                      </c:pt>
                      <c:pt idx="180">
                        <c:v>13.142857142857142</c:v>
                      </c:pt>
                      <c:pt idx="181">
                        <c:v>12.428571428571429</c:v>
                      </c:pt>
                      <c:pt idx="182">
                        <c:v>12.571428571428571</c:v>
                      </c:pt>
                      <c:pt idx="183">
                        <c:v>13.428571428571429</c:v>
                      </c:pt>
                      <c:pt idx="184">
                        <c:v>13.714285714285714</c:v>
                      </c:pt>
                      <c:pt idx="185">
                        <c:v>14.857142857142858</c:v>
                      </c:pt>
                      <c:pt idx="186">
                        <c:v>14.142857142857142</c:v>
                      </c:pt>
                      <c:pt idx="187">
                        <c:v>14</c:v>
                      </c:pt>
                      <c:pt idx="188">
                        <c:v>15.571428571428571</c:v>
                      </c:pt>
                      <c:pt idx="189">
                        <c:v>14.857142857142858</c:v>
                      </c:pt>
                      <c:pt idx="190">
                        <c:v>14.285714285714286</c:v>
                      </c:pt>
                      <c:pt idx="191">
                        <c:v>13.857142857142858</c:v>
                      </c:pt>
                      <c:pt idx="192">
                        <c:v>12.428571428571429</c:v>
                      </c:pt>
                      <c:pt idx="193">
                        <c:v>12.714285714285714</c:v>
                      </c:pt>
                      <c:pt idx="194">
                        <c:v>14.571428571428571</c:v>
                      </c:pt>
                      <c:pt idx="195">
                        <c:v>14.142857142857142</c:v>
                      </c:pt>
                      <c:pt idx="196">
                        <c:v>14.857142857142858</c:v>
                      </c:pt>
                      <c:pt idx="197">
                        <c:v>14.571428571428571</c:v>
                      </c:pt>
                      <c:pt idx="198">
                        <c:v>14.714285714285714</c:v>
                      </c:pt>
                      <c:pt idx="199">
                        <c:v>15.571428571428571</c:v>
                      </c:pt>
                      <c:pt idx="200">
                        <c:v>16.142857142857142</c:v>
                      </c:pt>
                      <c:pt idx="201">
                        <c:v>14.714285714285714</c:v>
                      </c:pt>
                      <c:pt idx="202">
                        <c:v>13.857142857142858</c:v>
                      </c:pt>
                      <c:pt idx="203">
                        <c:v>12.714285714285714</c:v>
                      </c:pt>
                      <c:pt idx="204">
                        <c:v>12.571428571428571</c:v>
                      </c:pt>
                      <c:pt idx="205">
                        <c:v>13.142857142857142</c:v>
                      </c:pt>
                      <c:pt idx="206">
                        <c:v>12.714285714285714</c:v>
                      </c:pt>
                      <c:pt idx="207">
                        <c:v>13.428571428571429</c:v>
                      </c:pt>
                      <c:pt idx="208">
                        <c:v>14.428571428571429</c:v>
                      </c:pt>
                      <c:pt idx="209">
                        <c:v>15.571428571428571</c:v>
                      </c:pt>
                      <c:pt idx="210">
                        <c:v>15.857142857142858</c:v>
                      </c:pt>
                      <c:pt idx="211">
                        <c:v>16.857142857142858</c:v>
                      </c:pt>
                      <c:pt idx="212">
                        <c:v>16.428571428571427</c:v>
                      </c:pt>
                      <c:pt idx="213">
                        <c:v>17.428571428571427</c:v>
                      </c:pt>
                      <c:pt idx="214">
                        <c:v>16.857142857142858</c:v>
                      </c:pt>
                      <c:pt idx="215">
                        <c:v>16.285714285714285</c:v>
                      </c:pt>
                      <c:pt idx="216">
                        <c:v>15.428571428571429</c:v>
                      </c:pt>
                      <c:pt idx="217">
                        <c:v>16.285714285714285</c:v>
                      </c:pt>
                      <c:pt idx="218">
                        <c:v>16.142857142857142</c:v>
                      </c:pt>
                      <c:pt idx="219">
                        <c:v>16</c:v>
                      </c:pt>
                      <c:pt idx="220">
                        <c:v>15.571428571428571</c:v>
                      </c:pt>
                      <c:pt idx="221">
                        <c:v>15.285714285714286</c:v>
                      </c:pt>
                      <c:pt idx="222">
                        <c:v>15.714285714285714</c:v>
                      </c:pt>
                      <c:pt idx="223">
                        <c:v>15.428571428571429</c:v>
                      </c:pt>
                      <c:pt idx="224">
                        <c:v>15.142857142857142</c:v>
                      </c:pt>
                      <c:pt idx="225">
                        <c:v>15</c:v>
                      </c:pt>
                      <c:pt idx="226">
                        <c:v>15</c:v>
                      </c:pt>
                      <c:pt idx="227">
                        <c:v>17.142857142857142</c:v>
                      </c:pt>
                      <c:pt idx="228">
                        <c:v>17</c:v>
                      </c:pt>
                      <c:pt idx="229">
                        <c:v>17.571428571428573</c:v>
                      </c:pt>
                      <c:pt idx="230">
                        <c:v>17.857142857142858</c:v>
                      </c:pt>
                      <c:pt idx="231">
                        <c:v>17.714285714285715</c:v>
                      </c:pt>
                      <c:pt idx="232">
                        <c:v>17.142857142857142</c:v>
                      </c:pt>
                      <c:pt idx="233">
                        <c:v>16</c:v>
                      </c:pt>
                      <c:pt idx="234">
                        <c:v>13</c:v>
                      </c:pt>
                      <c:pt idx="235">
                        <c:v>12.428571428571429</c:v>
                      </c:pt>
                      <c:pt idx="236">
                        <c:v>11.714285714285714</c:v>
                      </c:pt>
                      <c:pt idx="237">
                        <c:v>12.285714285714286</c:v>
                      </c:pt>
                      <c:pt idx="238">
                        <c:v>12.428571428571429</c:v>
                      </c:pt>
                      <c:pt idx="239">
                        <c:v>13</c:v>
                      </c:pt>
                      <c:pt idx="240">
                        <c:v>14.285714285714286</c:v>
                      </c:pt>
                      <c:pt idx="241">
                        <c:v>14.857142857142858</c:v>
                      </c:pt>
                      <c:pt idx="242">
                        <c:v>15.571428571428571</c:v>
                      </c:pt>
                      <c:pt idx="243">
                        <c:v>15.857142857142858</c:v>
                      </c:pt>
                      <c:pt idx="244">
                        <c:v>15</c:v>
                      </c:pt>
                      <c:pt idx="245">
                        <c:v>15.714285714285714</c:v>
                      </c:pt>
                      <c:pt idx="246">
                        <c:v>16.285714285714285</c:v>
                      </c:pt>
                      <c:pt idx="247">
                        <c:v>17.142857142857142</c:v>
                      </c:pt>
                      <c:pt idx="248">
                        <c:v>17.571428571428573</c:v>
                      </c:pt>
                      <c:pt idx="249">
                        <c:v>18.142857142857142</c:v>
                      </c:pt>
                      <c:pt idx="250">
                        <c:v>17</c:v>
                      </c:pt>
                      <c:pt idx="251">
                        <c:v>17.571428571428573</c:v>
                      </c:pt>
                      <c:pt idx="252">
                        <c:v>16.285714285714285</c:v>
                      </c:pt>
                      <c:pt idx="253">
                        <c:v>15.142857142857142</c:v>
                      </c:pt>
                      <c:pt idx="254">
                        <c:v>13.428571428571429</c:v>
                      </c:pt>
                      <c:pt idx="255">
                        <c:v>14.428571428571429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07B-4C07-BBC9-DC6E98ADFB65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Konya!$K$2:$K$257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6">
                        <c:v>19.428571428571427</c:v>
                      </c:pt>
                      <c:pt idx="7">
                        <c:v>19.142857142857142</c:v>
                      </c:pt>
                      <c:pt idx="8">
                        <c:v>19</c:v>
                      </c:pt>
                      <c:pt idx="9">
                        <c:v>19.142857142857142</c:v>
                      </c:pt>
                      <c:pt idx="10">
                        <c:v>17.857142857142858</c:v>
                      </c:pt>
                      <c:pt idx="11">
                        <c:v>17.428571428571427</c:v>
                      </c:pt>
                      <c:pt idx="12">
                        <c:v>18.142857142857142</c:v>
                      </c:pt>
                      <c:pt idx="13">
                        <c:v>15.857142857142858</c:v>
                      </c:pt>
                      <c:pt idx="14">
                        <c:v>14.857142857142858</c:v>
                      </c:pt>
                      <c:pt idx="15">
                        <c:v>14.285714285714286</c:v>
                      </c:pt>
                      <c:pt idx="16">
                        <c:v>13.428571428571429</c:v>
                      </c:pt>
                      <c:pt idx="17">
                        <c:v>15.857142857142858</c:v>
                      </c:pt>
                      <c:pt idx="18">
                        <c:v>14.857142857142858</c:v>
                      </c:pt>
                      <c:pt idx="19">
                        <c:v>14</c:v>
                      </c:pt>
                      <c:pt idx="20">
                        <c:v>15</c:v>
                      </c:pt>
                      <c:pt idx="21">
                        <c:v>15.285714285714286</c:v>
                      </c:pt>
                      <c:pt idx="22">
                        <c:v>16.285714285714285</c:v>
                      </c:pt>
                      <c:pt idx="23">
                        <c:v>16.857142857142858</c:v>
                      </c:pt>
                      <c:pt idx="24">
                        <c:v>17</c:v>
                      </c:pt>
                      <c:pt idx="25">
                        <c:v>17.571428571428573</c:v>
                      </c:pt>
                      <c:pt idx="26">
                        <c:v>18.857142857142858</c:v>
                      </c:pt>
                      <c:pt idx="27">
                        <c:v>18.714285714285715</c:v>
                      </c:pt>
                      <c:pt idx="28">
                        <c:v>18.571428571428573</c:v>
                      </c:pt>
                      <c:pt idx="29">
                        <c:v>19.285714285714285</c:v>
                      </c:pt>
                      <c:pt idx="30">
                        <c:v>19.714285714285715</c:v>
                      </c:pt>
                      <c:pt idx="31">
                        <c:v>18.714285714285715</c:v>
                      </c:pt>
                      <c:pt idx="32">
                        <c:v>19.285714285714285</c:v>
                      </c:pt>
                      <c:pt idx="33">
                        <c:v>18.285714285714285</c:v>
                      </c:pt>
                      <c:pt idx="34">
                        <c:v>18</c:v>
                      </c:pt>
                      <c:pt idx="35">
                        <c:v>19.714285714285715</c:v>
                      </c:pt>
                      <c:pt idx="36">
                        <c:v>17.142857142857142</c:v>
                      </c:pt>
                      <c:pt idx="37">
                        <c:v>17.571428571428573</c:v>
                      </c:pt>
                      <c:pt idx="38">
                        <c:v>17.714285714285715</c:v>
                      </c:pt>
                      <c:pt idx="39">
                        <c:v>16.142857142857142</c:v>
                      </c:pt>
                      <c:pt idx="40">
                        <c:v>16.714285714285715</c:v>
                      </c:pt>
                      <c:pt idx="41">
                        <c:v>18.857142857142858</c:v>
                      </c:pt>
                      <c:pt idx="42">
                        <c:v>19</c:v>
                      </c:pt>
                      <c:pt idx="43">
                        <c:v>21</c:v>
                      </c:pt>
                      <c:pt idx="44">
                        <c:v>21</c:v>
                      </c:pt>
                      <c:pt idx="45">
                        <c:v>21.857142857142858</c:v>
                      </c:pt>
                      <c:pt idx="46">
                        <c:v>22.857142857142858</c:v>
                      </c:pt>
                      <c:pt idx="47">
                        <c:v>21</c:v>
                      </c:pt>
                      <c:pt idx="48">
                        <c:v>19.142857142857142</c:v>
                      </c:pt>
                      <c:pt idx="49">
                        <c:v>17.857142857142858</c:v>
                      </c:pt>
                      <c:pt idx="50">
                        <c:v>17.428571428571427</c:v>
                      </c:pt>
                      <c:pt idx="51">
                        <c:v>15.857142857142858</c:v>
                      </c:pt>
                      <c:pt idx="52">
                        <c:v>15.142857142857142</c:v>
                      </c:pt>
                      <c:pt idx="53">
                        <c:v>15.428571428571429</c:v>
                      </c:pt>
                      <c:pt idx="54">
                        <c:v>17.142857142857142</c:v>
                      </c:pt>
                      <c:pt idx="55">
                        <c:v>17</c:v>
                      </c:pt>
                      <c:pt idx="56">
                        <c:v>16.428571428571427</c:v>
                      </c:pt>
                      <c:pt idx="57">
                        <c:v>16.857142857142858</c:v>
                      </c:pt>
                      <c:pt idx="58">
                        <c:v>18.285714285714285</c:v>
                      </c:pt>
                      <c:pt idx="59">
                        <c:v>19.142857142857142</c:v>
                      </c:pt>
                      <c:pt idx="60">
                        <c:v>19.285714285714285</c:v>
                      </c:pt>
                      <c:pt idx="61">
                        <c:v>19</c:v>
                      </c:pt>
                      <c:pt idx="62">
                        <c:v>19.142857142857142</c:v>
                      </c:pt>
                      <c:pt idx="63">
                        <c:v>19.857142857142858</c:v>
                      </c:pt>
                      <c:pt idx="64">
                        <c:v>19</c:v>
                      </c:pt>
                      <c:pt idx="65">
                        <c:v>18.857142857142858</c:v>
                      </c:pt>
                      <c:pt idx="66">
                        <c:v>18</c:v>
                      </c:pt>
                      <c:pt idx="67">
                        <c:v>17.571428571428573</c:v>
                      </c:pt>
                      <c:pt idx="68">
                        <c:v>17.142857142857142</c:v>
                      </c:pt>
                      <c:pt idx="69">
                        <c:v>17.142857142857142</c:v>
                      </c:pt>
                      <c:pt idx="70">
                        <c:v>16.857142857142858</c:v>
                      </c:pt>
                      <c:pt idx="71">
                        <c:v>17.285714285714285</c:v>
                      </c:pt>
                      <c:pt idx="72">
                        <c:v>16.857142857142858</c:v>
                      </c:pt>
                      <c:pt idx="73">
                        <c:v>15.285714285714286</c:v>
                      </c:pt>
                      <c:pt idx="74">
                        <c:v>14.714285714285714</c:v>
                      </c:pt>
                      <c:pt idx="75">
                        <c:v>15.857142857142858</c:v>
                      </c:pt>
                      <c:pt idx="76">
                        <c:v>14.857142857142858</c:v>
                      </c:pt>
                      <c:pt idx="77">
                        <c:v>15.571428571428571</c:v>
                      </c:pt>
                      <c:pt idx="78">
                        <c:v>14.714285714285714</c:v>
                      </c:pt>
                      <c:pt idx="79">
                        <c:v>14.428571428571429</c:v>
                      </c:pt>
                      <c:pt idx="80">
                        <c:v>15.142857142857142</c:v>
                      </c:pt>
                      <c:pt idx="81">
                        <c:v>15.428571428571429</c:v>
                      </c:pt>
                      <c:pt idx="82">
                        <c:v>14.142857142857142</c:v>
                      </c:pt>
                      <c:pt idx="83">
                        <c:v>15</c:v>
                      </c:pt>
                      <c:pt idx="84">
                        <c:v>14.285714285714286</c:v>
                      </c:pt>
                      <c:pt idx="85">
                        <c:v>14.714285714285714</c:v>
                      </c:pt>
                      <c:pt idx="86">
                        <c:v>14.285714285714286</c:v>
                      </c:pt>
                      <c:pt idx="87">
                        <c:v>14.142857142857142</c:v>
                      </c:pt>
                      <c:pt idx="88">
                        <c:v>14.428571428571429</c:v>
                      </c:pt>
                      <c:pt idx="89">
                        <c:v>14.571428571428571</c:v>
                      </c:pt>
                      <c:pt idx="90">
                        <c:v>14.285714285714286</c:v>
                      </c:pt>
                      <c:pt idx="91">
                        <c:v>14.857142857142858</c:v>
                      </c:pt>
                      <c:pt idx="92">
                        <c:v>15.714285714285714</c:v>
                      </c:pt>
                      <c:pt idx="93">
                        <c:v>16.428571428571427</c:v>
                      </c:pt>
                      <c:pt idx="94">
                        <c:v>16.714285714285715</c:v>
                      </c:pt>
                      <c:pt idx="95">
                        <c:v>17.142857142857142</c:v>
                      </c:pt>
                      <c:pt idx="96">
                        <c:v>16.571428571428573</c:v>
                      </c:pt>
                      <c:pt idx="97">
                        <c:v>16.714285714285715</c:v>
                      </c:pt>
                      <c:pt idx="98">
                        <c:v>16.142857142857142</c:v>
                      </c:pt>
                      <c:pt idx="99">
                        <c:v>15.714285714285714</c:v>
                      </c:pt>
                      <c:pt idx="100">
                        <c:v>16.142857142857142</c:v>
                      </c:pt>
                      <c:pt idx="101">
                        <c:v>15.142857142857142</c:v>
                      </c:pt>
                      <c:pt idx="102">
                        <c:v>13.857142857142858</c:v>
                      </c:pt>
                      <c:pt idx="103">
                        <c:v>14.142857142857142</c:v>
                      </c:pt>
                      <c:pt idx="104">
                        <c:v>13.142857142857142</c:v>
                      </c:pt>
                      <c:pt idx="105">
                        <c:v>12.428571428571429</c:v>
                      </c:pt>
                      <c:pt idx="106">
                        <c:v>12.571428571428571</c:v>
                      </c:pt>
                      <c:pt idx="107">
                        <c:v>11.571428571428571</c:v>
                      </c:pt>
                      <c:pt idx="108">
                        <c:v>12.714285714285714</c:v>
                      </c:pt>
                      <c:pt idx="109">
                        <c:v>12.571428571428571</c:v>
                      </c:pt>
                      <c:pt idx="110">
                        <c:v>11.142857142857142</c:v>
                      </c:pt>
                      <c:pt idx="111">
                        <c:v>11.857142857142858</c:v>
                      </c:pt>
                      <c:pt idx="112">
                        <c:v>13.285714285714286</c:v>
                      </c:pt>
                      <c:pt idx="113">
                        <c:v>12.571428571428571</c:v>
                      </c:pt>
                      <c:pt idx="114">
                        <c:v>12.142857142857142</c:v>
                      </c:pt>
                      <c:pt idx="115">
                        <c:v>11.142857142857142</c:v>
                      </c:pt>
                      <c:pt idx="116">
                        <c:v>10.571428571428571</c:v>
                      </c:pt>
                      <c:pt idx="117">
                        <c:v>12.714285714285714</c:v>
                      </c:pt>
                      <c:pt idx="118">
                        <c:v>13.142857142857142</c:v>
                      </c:pt>
                      <c:pt idx="119">
                        <c:v>13</c:v>
                      </c:pt>
                      <c:pt idx="120">
                        <c:v>13.857142857142858</c:v>
                      </c:pt>
                      <c:pt idx="121">
                        <c:v>13.571428571428571</c:v>
                      </c:pt>
                      <c:pt idx="122">
                        <c:v>14.142857142857142</c:v>
                      </c:pt>
                      <c:pt idx="123">
                        <c:v>14.428571428571429</c:v>
                      </c:pt>
                      <c:pt idx="124">
                        <c:v>13.857142857142858</c:v>
                      </c:pt>
                      <c:pt idx="125">
                        <c:v>14.714285714285714</c:v>
                      </c:pt>
                      <c:pt idx="126">
                        <c:v>14.285714285714286</c:v>
                      </c:pt>
                      <c:pt idx="127">
                        <c:v>14.142857142857142</c:v>
                      </c:pt>
                      <c:pt idx="128">
                        <c:v>15</c:v>
                      </c:pt>
                      <c:pt idx="129">
                        <c:v>15.428571428571429</c:v>
                      </c:pt>
                      <c:pt idx="130">
                        <c:v>16.428571428571427</c:v>
                      </c:pt>
                      <c:pt idx="131">
                        <c:v>16.285714285714285</c:v>
                      </c:pt>
                      <c:pt idx="132">
                        <c:v>15.285714285714286</c:v>
                      </c:pt>
                      <c:pt idx="133">
                        <c:v>16.142857142857142</c:v>
                      </c:pt>
                      <c:pt idx="134">
                        <c:v>15.571428571428571</c:v>
                      </c:pt>
                      <c:pt idx="135">
                        <c:v>14.571428571428571</c:v>
                      </c:pt>
                      <c:pt idx="136">
                        <c:v>14.714285714285714</c:v>
                      </c:pt>
                      <c:pt idx="137">
                        <c:v>13.857142857142858</c:v>
                      </c:pt>
                      <c:pt idx="138">
                        <c:v>13.571428571428571</c:v>
                      </c:pt>
                      <c:pt idx="139">
                        <c:v>13</c:v>
                      </c:pt>
                      <c:pt idx="140">
                        <c:v>13.142857142857142</c:v>
                      </c:pt>
                      <c:pt idx="141">
                        <c:v>14.142857142857142</c:v>
                      </c:pt>
                      <c:pt idx="142">
                        <c:v>15.285714285714286</c:v>
                      </c:pt>
                      <c:pt idx="143">
                        <c:v>14.428571428571429</c:v>
                      </c:pt>
                      <c:pt idx="144">
                        <c:v>15.428571428571429</c:v>
                      </c:pt>
                      <c:pt idx="145">
                        <c:v>16.428571428571427</c:v>
                      </c:pt>
                      <c:pt idx="146">
                        <c:v>16.857142857142858</c:v>
                      </c:pt>
                      <c:pt idx="147">
                        <c:v>15.857142857142858</c:v>
                      </c:pt>
                      <c:pt idx="148">
                        <c:v>14.714285714285714</c:v>
                      </c:pt>
                      <c:pt idx="149">
                        <c:v>14.714285714285714</c:v>
                      </c:pt>
                      <c:pt idx="150">
                        <c:v>15.714285714285714</c:v>
                      </c:pt>
                      <c:pt idx="151">
                        <c:v>15</c:v>
                      </c:pt>
                      <c:pt idx="152">
                        <c:v>14.142857142857142</c:v>
                      </c:pt>
                      <c:pt idx="153">
                        <c:v>14.571428571428571</c:v>
                      </c:pt>
                      <c:pt idx="154">
                        <c:v>13.428571428571429</c:v>
                      </c:pt>
                      <c:pt idx="155">
                        <c:v>13.142857142857142</c:v>
                      </c:pt>
                      <c:pt idx="156">
                        <c:v>12.714285714285714</c:v>
                      </c:pt>
                      <c:pt idx="157">
                        <c:v>11.428571428571429</c:v>
                      </c:pt>
                      <c:pt idx="158">
                        <c:v>11.285714285714286</c:v>
                      </c:pt>
                      <c:pt idx="159">
                        <c:v>11.428571428571429</c:v>
                      </c:pt>
                      <c:pt idx="160">
                        <c:v>12.285714285714286</c:v>
                      </c:pt>
                      <c:pt idx="161">
                        <c:v>12.857142857142858</c:v>
                      </c:pt>
                      <c:pt idx="162">
                        <c:v>13.285714285714286</c:v>
                      </c:pt>
                      <c:pt idx="163">
                        <c:v>13.857142857142858</c:v>
                      </c:pt>
                      <c:pt idx="164">
                        <c:v>13.714285714285714</c:v>
                      </c:pt>
                      <c:pt idx="165">
                        <c:v>14.428571428571429</c:v>
                      </c:pt>
                      <c:pt idx="166">
                        <c:v>14.714285714285714</c:v>
                      </c:pt>
                      <c:pt idx="167">
                        <c:v>12.714285714285714</c:v>
                      </c:pt>
                      <c:pt idx="168">
                        <c:v>13.428571428571429</c:v>
                      </c:pt>
                      <c:pt idx="169">
                        <c:v>12.857142857142858</c:v>
                      </c:pt>
                      <c:pt idx="170">
                        <c:v>12.142857142857142</c:v>
                      </c:pt>
                      <c:pt idx="171">
                        <c:v>12.571428571428571</c:v>
                      </c:pt>
                      <c:pt idx="172">
                        <c:v>12</c:v>
                      </c:pt>
                      <c:pt idx="173">
                        <c:v>11.714285714285714</c:v>
                      </c:pt>
                      <c:pt idx="174">
                        <c:v>11.285714285714286</c:v>
                      </c:pt>
                      <c:pt idx="175">
                        <c:v>11</c:v>
                      </c:pt>
                      <c:pt idx="176">
                        <c:v>10.571428571428571</c:v>
                      </c:pt>
                      <c:pt idx="177">
                        <c:v>11</c:v>
                      </c:pt>
                      <c:pt idx="178">
                        <c:v>11.714285714285714</c:v>
                      </c:pt>
                      <c:pt idx="179">
                        <c:v>12.142857142857142</c:v>
                      </c:pt>
                      <c:pt idx="180">
                        <c:v>12.857142857142858</c:v>
                      </c:pt>
                      <c:pt idx="181">
                        <c:v>14.571428571428571</c:v>
                      </c:pt>
                      <c:pt idx="182">
                        <c:v>14.571428571428571</c:v>
                      </c:pt>
                      <c:pt idx="183">
                        <c:v>15.714285714285714</c:v>
                      </c:pt>
                      <c:pt idx="184">
                        <c:v>16.428571428571427</c:v>
                      </c:pt>
                      <c:pt idx="185">
                        <c:v>16.571428571428573</c:v>
                      </c:pt>
                      <c:pt idx="186">
                        <c:v>17.142857142857142</c:v>
                      </c:pt>
                      <c:pt idx="187">
                        <c:v>16.285714285714285</c:v>
                      </c:pt>
                      <c:pt idx="188">
                        <c:v>16.285714285714285</c:v>
                      </c:pt>
                      <c:pt idx="189">
                        <c:v>16.142857142857142</c:v>
                      </c:pt>
                      <c:pt idx="190">
                        <c:v>16.142857142857142</c:v>
                      </c:pt>
                      <c:pt idx="191">
                        <c:v>16.571428571428573</c:v>
                      </c:pt>
                      <c:pt idx="192">
                        <c:v>17.428571428571427</c:v>
                      </c:pt>
                      <c:pt idx="193">
                        <c:v>16.285714285714285</c:v>
                      </c:pt>
                      <c:pt idx="194">
                        <c:v>16.142857142857142</c:v>
                      </c:pt>
                      <c:pt idx="195">
                        <c:v>15.571428571428571</c:v>
                      </c:pt>
                      <c:pt idx="196">
                        <c:v>15.428571428571429</c:v>
                      </c:pt>
                      <c:pt idx="197">
                        <c:v>14.571428571428571</c:v>
                      </c:pt>
                      <c:pt idx="198">
                        <c:v>14.142857142857142</c:v>
                      </c:pt>
                      <c:pt idx="199">
                        <c:v>13.714285714285714</c:v>
                      </c:pt>
                      <c:pt idx="200">
                        <c:v>14.428571428571429</c:v>
                      </c:pt>
                      <c:pt idx="201">
                        <c:v>15.285714285714286</c:v>
                      </c:pt>
                      <c:pt idx="202">
                        <c:v>16.714285714285715</c:v>
                      </c:pt>
                      <c:pt idx="203">
                        <c:v>17</c:v>
                      </c:pt>
                      <c:pt idx="204">
                        <c:v>18</c:v>
                      </c:pt>
                      <c:pt idx="205">
                        <c:v>17.714285714285715</c:v>
                      </c:pt>
                      <c:pt idx="206">
                        <c:v>18.142857142857142</c:v>
                      </c:pt>
                      <c:pt idx="207">
                        <c:v>17.142857142857142</c:v>
                      </c:pt>
                      <c:pt idx="208">
                        <c:v>16.714285714285715</c:v>
                      </c:pt>
                      <c:pt idx="209">
                        <c:v>16</c:v>
                      </c:pt>
                      <c:pt idx="210">
                        <c:v>16.428571428571427</c:v>
                      </c:pt>
                      <c:pt idx="211">
                        <c:v>16.285714285714285</c:v>
                      </c:pt>
                      <c:pt idx="212">
                        <c:v>14.857142857142858</c:v>
                      </c:pt>
                      <c:pt idx="213">
                        <c:v>14.142857142857142</c:v>
                      </c:pt>
                      <c:pt idx="214">
                        <c:v>14.142857142857142</c:v>
                      </c:pt>
                      <c:pt idx="215">
                        <c:v>14.142857142857142</c:v>
                      </c:pt>
                      <c:pt idx="216">
                        <c:v>12.142857142857142</c:v>
                      </c:pt>
                      <c:pt idx="217">
                        <c:v>11.714285714285714</c:v>
                      </c:pt>
                      <c:pt idx="218">
                        <c:v>11</c:v>
                      </c:pt>
                      <c:pt idx="219">
                        <c:v>12</c:v>
                      </c:pt>
                      <c:pt idx="220">
                        <c:v>10.857142857142858</c:v>
                      </c:pt>
                      <c:pt idx="221">
                        <c:v>10.857142857142858</c:v>
                      </c:pt>
                      <c:pt idx="222">
                        <c:v>10.142857142857142</c:v>
                      </c:pt>
                      <c:pt idx="223">
                        <c:v>11.285714285714286</c:v>
                      </c:pt>
                      <c:pt idx="224">
                        <c:v>11.285714285714286</c:v>
                      </c:pt>
                      <c:pt idx="225">
                        <c:v>11.714285714285714</c:v>
                      </c:pt>
                      <c:pt idx="226">
                        <c:v>12.285714285714286</c:v>
                      </c:pt>
                      <c:pt idx="227">
                        <c:v>12.714285714285714</c:v>
                      </c:pt>
                      <c:pt idx="228">
                        <c:v>12.428571428571429</c:v>
                      </c:pt>
                      <c:pt idx="229">
                        <c:v>12.857142857142858</c:v>
                      </c:pt>
                      <c:pt idx="230">
                        <c:v>12.428571428571429</c:v>
                      </c:pt>
                      <c:pt idx="231">
                        <c:v>12.714285714285714</c:v>
                      </c:pt>
                      <c:pt idx="232">
                        <c:v>12.285714285714286</c:v>
                      </c:pt>
                      <c:pt idx="233">
                        <c:v>12</c:v>
                      </c:pt>
                      <c:pt idx="234">
                        <c:v>12.142857142857142</c:v>
                      </c:pt>
                      <c:pt idx="235">
                        <c:v>13</c:v>
                      </c:pt>
                      <c:pt idx="236">
                        <c:v>12.857142857142858</c:v>
                      </c:pt>
                      <c:pt idx="237">
                        <c:v>13.428571428571429</c:v>
                      </c:pt>
                      <c:pt idx="238">
                        <c:v>13</c:v>
                      </c:pt>
                      <c:pt idx="239">
                        <c:v>12.428571428571429</c:v>
                      </c:pt>
                      <c:pt idx="240">
                        <c:v>12.571428571428571</c:v>
                      </c:pt>
                      <c:pt idx="241">
                        <c:v>11.428571428571429</c:v>
                      </c:pt>
                      <c:pt idx="242">
                        <c:v>11.285714285714286</c:v>
                      </c:pt>
                      <c:pt idx="243">
                        <c:v>10.714285714285714</c:v>
                      </c:pt>
                      <c:pt idx="244">
                        <c:v>9.8571428571428577</c:v>
                      </c:pt>
                      <c:pt idx="245">
                        <c:v>9.4285714285714288</c:v>
                      </c:pt>
                      <c:pt idx="246">
                        <c:v>10.428571428571429</c:v>
                      </c:pt>
                      <c:pt idx="247">
                        <c:v>10.571428571428571</c:v>
                      </c:pt>
                      <c:pt idx="248">
                        <c:v>12</c:v>
                      </c:pt>
                      <c:pt idx="249">
                        <c:v>12.142857142857142</c:v>
                      </c:pt>
                      <c:pt idx="250">
                        <c:v>12.857142857142858</c:v>
                      </c:pt>
                      <c:pt idx="251">
                        <c:v>13</c:v>
                      </c:pt>
                      <c:pt idx="252">
                        <c:v>14.142857142857142</c:v>
                      </c:pt>
                      <c:pt idx="253">
                        <c:v>14.285714285714286</c:v>
                      </c:pt>
                      <c:pt idx="254">
                        <c:v>14</c:v>
                      </c:pt>
                      <c:pt idx="255">
                        <c:v>14.285714285714286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07B-4C07-BBC9-DC6E98ADFB65}"/>
                  </c:ext>
                </c:extLst>
              </c15:ser>
            </c15:filteredLineSeries>
          </c:ext>
        </c:extLst>
      </c:lineChart>
      <c:catAx>
        <c:axId val="90322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012144"/>
        <c:crosses val="autoZero"/>
        <c:auto val="1"/>
        <c:lblAlgn val="ctr"/>
        <c:lblOffset val="100"/>
        <c:noMultiLvlLbl val="0"/>
      </c:catAx>
      <c:valAx>
        <c:axId val="95101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22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Malatya</a:t>
            </a:r>
            <a:r>
              <a:rPr lang="tr-TR" baseline="0"/>
              <a:t>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Malatya!$H$1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Malatya!$A$2:$A$258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Malatya!$H$2:$H$258</c:f>
              <c:numCache>
                <c:formatCode>General</c:formatCode>
                <c:ptCount val="257"/>
                <c:pt idx="6">
                  <c:v>11</c:v>
                </c:pt>
                <c:pt idx="7">
                  <c:v>10.857142857142858</c:v>
                </c:pt>
                <c:pt idx="8">
                  <c:v>10.714285714285714</c:v>
                </c:pt>
                <c:pt idx="9">
                  <c:v>11.285714285714286</c:v>
                </c:pt>
                <c:pt idx="10">
                  <c:v>11.571428571428571</c:v>
                </c:pt>
                <c:pt idx="11">
                  <c:v>10.428571428571429</c:v>
                </c:pt>
                <c:pt idx="12">
                  <c:v>10.571428571428571</c:v>
                </c:pt>
                <c:pt idx="13">
                  <c:v>10.285714285714286</c:v>
                </c:pt>
                <c:pt idx="14">
                  <c:v>10.571428571428571</c:v>
                </c:pt>
                <c:pt idx="15">
                  <c:v>10.714285714285714</c:v>
                </c:pt>
                <c:pt idx="16">
                  <c:v>10.857142857142858</c:v>
                </c:pt>
                <c:pt idx="17">
                  <c:v>10.428571428571429</c:v>
                </c:pt>
                <c:pt idx="18">
                  <c:v>11.571428571428571</c:v>
                </c:pt>
                <c:pt idx="19">
                  <c:v>11.857142857142858</c:v>
                </c:pt>
                <c:pt idx="20">
                  <c:v>12.285714285714286</c:v>
                </c:pt>
                <c:pt idx="21">
                  <c:v>12.428571428571429</c:v>
                </c:pt>
                <c:pt idx="22">
                  <c:v>12.714285714285714</c:v>
                </c:pt>
                <c:pt idx="23">
                  <c:v>12.285714285714286</c:v>
                </c:pt>
                <c:pt idx="24">
                  <c:v>12.428571428571429</c:v>
                </c:pt>
                <c:pt idx="25">
                  <c:v>10.571428571428571</c:v>
                </c:pt>
                <c:pt idx="26">
                  <c:v>10.857142857142858</c:v>
                </c:pt>
                <c:pt idx="27">
                  <c:v>10.285714285714286</c:v>
                </c:pt>
                <c:pt idx="28">
                  <c:v>9.8571428571428577</c:v>
                </c:pt>
                <c:pt idx="29">
                  <c:v>9.8571428571428577</c:v>
                </c:pt>
                <c:pt idx="30">
                  <c:v>10.285714285714286</c:v>
                </c:pt>
                <c:pt idx="31">
                  <c:v>9.8571428571428577</c:v>
                </c:pt>
                <c:pt idx="32">
                  <c:v>11.285714285714286</c:v>
                </c:pt>
                <c:pt idx="33">
                  <c:v>11.142857142857142</c:v>
                </c:pt>
                <c:pt idx="34">
                  <c:v>10.285714285714286</c:v>
                </c:pt>
                <c:pt idx="35">
                  <c:v>10.857142857142858</c:v>
                </c:pt>
                <c:pt idx="36">
                  <c:v>11.571428571428571</c:v>
                </c:pt>
                <c:pt idx="37">
                  <c:v>11.857142857142858</c:v>
                </c:pt>
                <c:pt idx="38">
                  <c:v>12.142857142857142</c:v>
                </c:pt>
                <c:pt idx="39">
                  <c:v>12.285714285714286</c:v>
                </c:pt>
                <c:pt idx="40">
                  <c:v>12.285714285714286</c:v>
                </c:pt>
                <c:pt idx="41">
                  <c:v>12.428571428571429</c:v>
                </c:pt>
                <c:pt idx="42">
                  <c:v>11.571428571428571</c:v>
                </c:pt>
                <c:pt idx="43">
                  <c:v>10.857142857142858</c:v>
                </c:pt>
                <c:pt idx="44">
                  <c:v>10.428571428571429</c:v>
                </c:pt>
                <c:pt idx="45">
                  <c:v>10.142857142857142</c:v>
                </c:pt>
                <c:pt idx="46">
                  <c:v>9.2857142857142865</c:v>
                </c:pt>
                <c:pt idx="47">
                  <c:v>9.7142857142857135</c:v>
                </c:pt>
                <c:pt idx="48">
                  <c:v>10.428571428571429</c:v>
                </c:pt>
                <c:pt idx="49">
                  <c:v>10.571428571428571</c:v>
                </c:pt>
                <c:pt idx="50">
                  <c:v>10</c:v>
                </c:pt>
                <c:pt idx="51">
                  <c:v>9.4285714285714288</c:v>
                </c:pt>
                <c:pt idx="52">
                  <c:v>9.8571428571428577</c:v>
                </c:pt>
                <c:pt idx="53">
                  <c:v>9.5714285714285712</c:v>
                </c:pt>
                <c:pt idx="54">
                  <c:v>8.7142857142857135</c:v>
                </c:pt>
                <c:pt idx="55">
                  <c:v>9</c:v>
                </c:pt>
                <c:pt idx="56">
                  <c:v>8.7142857142857135</c:v>
                </c:pt>
                <c:pt idx="57">
                  <c:v>9.1428571428571423</c:v>
                </c:pt>
                <c:pt idx="58">
                  <c:v>9.4285714285714288</c:v>
                </c:pt>
                <c:pt idx="59">
                  <c:v>10.142857142857142</c:v>
                </c:pt>
                <c:pt idx="60">
                  <c:v>10.428571428571429</c:v>
                </c:pt>
                <c:pt idx="61">
                  <c:v>10.142857142857142</c:v>
                </c:pt>
                <c:pt idx="62">
                  <c:v>9.1428571428571423</c:v>
                </c:pt>
                <c:pt idx="63">
                  <c:v>10.142857142857142</c:v>
                </c:pt>
                <c:pt idx="64">
                  <c:v>9.5714285714285712</c:v>
                </c:pt>
                <c:pt idx="65">
                  <c:v>10.285714285714286</c:v>
                </c:pt>
                <c:pt idx="66">
                  <c:v>10</c:v>
                </c:pt>
                <c:pt idx="67">
                  <c:v>9.5714285714285712</c:v>
                </c:pt>
                <c:pt idx="68">
                  <c:v>10.142857142857142</c:v>
                </c:pt>
                <c:pt idx="69">
                  <c:v>10.285714285714286</c:v>
                </c:pt>
                <c:pt idx="70">
                  <c:v>9.5714285714285712</c:v>
                </c:pt>
                <c:pt idx="71">
                  <c:v>9.7142857142857135</c:v>
                </c:pt>
                <c:pt idx="72">
                  <c:v>8.7142857142857135</c:v>
                </c:pt>
                <c:pt idx="73">
                  <c:v>9.2857142857142865</c:v>
                </c:pt>
                <c:pt idx="74">
                  <c:v>9.5714285714285712</c:v>
                </c:pt>
                <c:pt idx="75">
                  <c:v>9.5714285714285712</c:v>
                </c:pt>
                <c:pt idx="76">
                  <c:v>10.285714285714286</c:v>
                </c:pt>
                <c:pt idx="77">
                  <c:v>10.285714285714286</c:v>
                </c:pt>
                <c:pt idx="78">
                  <c:v>11.428571428571429</c:v>
                </c:pt>
                <c:pt idx="79">
                  <c:v>11.428571428571429</c:v>
                </c:pt>
                <c:pt idx="80">
                  <c:v>10.571428571428571</c:v>
                </c:pt>
                <c:pt idx="81">
                  <c:v>12.142857142857142</c:v>
                </c:pt>
                <c:pt idx="82">
                  <c:v>12.285714285714286</c:v>
                </c:pt>
                <c:pt idx="83">
                  <c:v>11.428571428571429</c:v>
                </c:pt>
                <c:pt idx="84">
                  <c:v>11.428571428571429</c:v>
                </c:pt>
                <c:pt idx="85">
                  <c:v>12</c:v>
                </c:pt>
                <c:pt idx="86">
                  <c:v>12.285714285714286</c:v>
                </c:pt>
                <c:pt idx="87">
                  <c:v>12.857142857142858</c:v>
                </c:pt>
                <c:pt idx="88">
                  <c:v>11</c:v>
                </c:pt>
                <c:pt idx="89">
                  <c:v>11.142857142857142</c:v>
                </c:pt>
                <c:pt idx="90">
                  <c:v>10.857142857142858</c:v>
                </c:pt>
                <c:pt idx="91">
                  <c:v>11.571428571428571</c:v>
                </c:pt>
                <c:pt idx="92">
                  <c:v>9.4285714285714288</c:v>
                </c:pt>
                <c:pt idx="93">
                  <c:v>9.4285714285714288</c:v>
                </c:pt>
                <c:pt idx="94">
                  <c:v>8.7142857142857135</c:v>
                </c:pt>
                <c:pt idx="95">
                  <c:v>9.2857142857142865</c:v>
                </c:pt>
                <c:pt idx="96">
                  <c:v>8.8571428571428577</c:v>
                </c:pt>
                <c:pt idx="97">
                  <c:v>9</c:v>
                </c:pt>
                <c:pt idx="98">
                  <c:v>8.1428571428571423</c:v>
                </c:pt>
                <c:pt idx="99">
                  <c:v>8.2857142857142865</c:v>
                </c:pt>
                <c:pt idx="100">
                  <c:v>8.7142857142857135</c:v>
                </c:pt>
                <c:pt idx="101">
                  <c:v>9.2857142857142865</c:v>
                </c:pt>
                <c:pt idx="102">
                  <c:v>9.7142857142857135</c:v>
                </c:pt>
                <c:pt idx="103">
                  <c:v>9.1428571428571423</c:v>
                </c:pt>
                <c:pt idx="104">
                  <c:v>9.8571428571428577</c:v>
                </c:pt>
                <c:pt idx="105">
                  <c:v>10.428571428571429</c:v>
                </c:pt>
                <c:pt idx="106">
                  <c:v>11.857142857142858</c:v>
                </c:pt>
                <c:pt idx="107">
                  <c:v>11.714285714285714</c:v>
                </c:pt>
                <c:pt idx="108">
                  <c:v>11.714285714285714</c:v>
                </c:pt>
                <c:pt idx="109">
                  <c:v>11.428571428571429</c:v>
                </c:pt>
                <c:pt idx="110">
                  <c:v>12.428571428571429</c:v>
                </c:pt>
                <c:pt idx="111">
                  <c:v>12.857142857142858</c:v>
                </c:pt>
                <c:pt idx="112">
                  <c:v>12.714285714285714</c:v>
                </c:pt>
                <c:pt idx="113">
                  <c:v>12.142857142857142</c:v>
                </c:pt>
                <c:pt idx="114">
                  <c:v>11.571428571428571</c:v>
                </c:pt>
                <c:pt idx="115">
                  <c:v>10.571428571428571</c:v>
                </c:pt>
                <c:pt idx="116">
                  <c:v>10</c:v>
                </c:pt>
                <c:pt idx="117">
                  <c:v>9.2857142857142865</c:v>
                </c:pt>
                <c:pt idx="118">
                  <c:v>8.4285714285714288</c:v>
                </c:pt>
                <c:pt idx="119">
                  <c:v>8.2857142857142865</c:v>
                </c:pt>
                <c:pt idx="120">
                  <c:v>7.2857142857142856</c:v>
                </c:pt>
                <c:pt idx="121">
                  <c:v>7.2857142857142856</c:v>
                </c:pt>
                <c:pt idx="122">
                  <c:v>7.5714285714285712</c:v>
                </c:pt>
                <c:pt idx="123">
                  <c:v>7.8571428571428568</c:v>
                </c:pt>
                <c:pt idx="124">
                  <c:v>8.1428571428571423</c:v>
                </c:pt>
                <c:pt idx="125">
                  <c:v>7.5714285714285712</c:v>
                </c:pt>
                <c:pt idx="126">
                  <c:v>7.1428571428571432</c:v>
                </c:pt>
                <c:pt idx="127">
                  <c:v>7.5714285714285712</c:v>
                </c:pt>
                <c:pt idx="128">
                  <c:v>7.7142857142857144</c:v>
                </c:pt>
                <c:pt idx="129">
                  <c:v>8.1428571428571423</c:v>
                </c:pt>
                <c:pt idx="130">
                  <c:v>8.4285714285714288</c:v>
                </c:pt>
                <c:pt idx="131">
                  <c:v>7.5714285714285712</c:v>
                </c:pt>
                <c:pt idx="132">
                  <c:v>8.8571428571428577</c:v>
                </c:pt>
                <c:pt idx="133">
                  <c:v>9</c:v>
                </c:pt>
                <c:pt idx="134">
                  <c:v>9.4285714285714288</c:v>
                </c:pt>
                <c:pt idx="135">
                  <c:v>9.4285714285714288</c:v>
                </c:pt>
                <c:pt idx="136">
                  <c:v>8.8571428571428577</c:v>
                </c:pt>
                <c:pt idx="137">
                  <c:v>9.4285714285714288</c:v>
                </c:pt>
                <c:pt idx="138">
                  <c:v>10.571428571428571</c:v>
                </c:pt>
                <c:pt idx="139">
                  <c:v>9.1428571428571423</c:v>
                </c:pt>
                <c:pt idx="140">
                  <c:v>8.8571428571428577</c:v>
                </c:pt>
                <c:pt idx="141">
                  <c:v>7.8571428571428568</c:v>
                </c:pt>
                <c:pt idx="142">
                  <c:v>8</c:v>
                </c:pt>
                <c:pt idx="143">
                  <c:v>8.4285714285714288</c:v>
                </c:pt>
                <c:pt idx="144">
                  <c:v>7.4285714285714288</c:v>
                </c:pt>
                <c:pt idx="145">
                  <c:v>6.5714285714285712</c:v>
                </c:pt>
                <c:pt idx="146">
                  <c:v>7.4285714285714288</c:v>
                </c:pt>
                <c:pt idx="147">
                  <c:v>7.7142857142857144</c:v>
                </c:pt>
                <c:pt idx="148">
                  <c:v>8.1428571428571423</c:v>
                </c:pt>
                <c:pt idx="149">
                  <c:v>7.4285714285714288</c:v>
                </c:pt>
                <c:pt idx="150">
                  <c:v>7.5714285714285712</c:v>
                </c:pt>
                <c:pt idx="151">
                  <c:v>7.8571428571428568</c:v>
                </c:pt>
                <c:pt idx="152">
                  <c:v>8.1428571428571423</c:v>
                </c:pt>
                <c:pt idx="153">
                  <c:v>8.4285714285714288</c:v>
                </c:pt>
                <c:pt idx="154">
                  <c:v>8.1428571428571423</c:v>
                </c:pt>
                <c:pt idx="155">
                  <c:v>7.8571428571428568</c:v>
                </c:pt>
                <c:pt idx="156">
                  <c:v>8.7142857142857135</c:v>
                </c:pt>
                <c:pt idx="157">
                  <c:v>8.4285714285714288</c:v>
                </c:pt>
                <c:pt idx="158">
                  <c:v>7.7142857142857144</c:v>
                </c:pt>
                <c:pt idx="159">
                  <c:v>7.8571428571428568</c:v>
                </c:pt>
                <c:pt idx="160">
                  <c:v>7.2857142857142856</c:v>
                </c:pt>
                <c:pt idx="161">
                  <c:v>7.7142857142857144</c:v>
                </c:pt>
                <c:pt idx="162">
                  <c:v>8.2857142857142865</c:v>
                </c:pt>
                <c:pt idx="163">
                  <c:v>7.8571428571428568</c:v>
                </c:pt>
                <c:pt idx="164">
                  <c:v>7.7142857142857144</c:v>
                </c:pt>
                <c:pt idx="165">
                  <c:v>8.1428571428571423</c:v>
                </c:pt>
                <c:pt idx="166">
                  <c:v>7.1428571428571432</c:v>
                </c:pt>
                <c:pt idx="167">
                  <c:v>7.4285714285714288</c:v>
                </c:pt>
                <c:pt idx="168">
                  <c:v>7.4285714285714288</c:v>
                </c:pt>
                <c:pt idx="169">
                  <c:v>6.7142857142857144</c:v>
                </c:pt>
                <c:pt idx="170">
                  <c:v>6.8571428571428568</c:v>
                </c:pt>
                <c:pt idx="171">
                  <c:v>6.8571428571428568</c:v>
                </c:pt>
                <c:pt idx="172">
                  <c:v>6.4285714285714288</c:v>
                </c:pt>
                <c:pt idx="173">
                  <c:v>7.7142857142857144</c:v>
                </c:pt>
                <c:pt idx="174">
                  <c:v>7.4285714285714288</c:v>
                </c:pt>
                <c:pt idx="175">
                  <c:v>7.5714285714285712</c:v>
                </c:pt>
                <c:pt idx="176">
                  <c:v>8.2857142857142865</c:v>
                </c:pt>
                <c:pt idx="177">
                  <c:v>8</c:v>
                </c:pt>
                <c:pt idx="178">
                  <c:v>7.7142857142857144</c:v>
                </c:pt>
                <c:pt idx="179">
                  <c:v>7.7142857142857144</c:v>
                </c:pt>
                <c:pt idx="180">
                  <c:v>7.7142857142857144</c:v>
                </c:pt>
                <c:pt idx="181">
                  <c:v>7.7142857142857144</c:v>
                </c:pt>
                <c:pt idx="182">
                  <c:v>7.2857142857142856</c:v>
                </c:pt>
                <c:pt idx="183">
                  <c:v>7.8571428571428568</c:v>
                </c:pt>
                <c:pt idx="184">
                  <c:v>8.2857142857142865</c:v>
                </c:pt>
                <c:pt idx="185">
                  <c:v>10</c:v>
                </c:pt>
                <c:pt idx="186">
                  <c:v>10.142857142857142</c:v>
                </c:pt>
                <c:pt idx="187">
                  <c:v>10.142857142857142</c:v>
                </c:pt>
                <c:pt idx="188">
                  <c:v>10</c:v>
                </c:pt>
                <c:pt idx="189">
                  <c:v>11.142857142857142</c:v>
                </c:pt>
                <c:pt idx="190">
                  <c:v>10.714285714285714</c:v>
                </c:pt>
                <c:pt idx="191">
                  <c:v>10.571428571428571</c:v>
                </c:pt>
                <c:pt idx="192">
                  <c:v>10.285714285714286</c:v>
                </c:pt>
                <c:pt idx="193">
                  <c:v>11.714285714285714</c:v>
                </c:pt>
                <c:pt idx="194">
                  <c:v>12.142857142857142</c:v>
                </c:pt>
                <c:pt idx="195">
                  <c:v>12.285714285714286</c:v>
                </c:pt>
                <c:pt idx="196">
                  <c:v>11.142857142857142</c:v>
                </c:pt>
                <c:pt idx="197">
                  <c:v>11.142857142857142</c:v>
                </c:pt>
                <c:pt idx="198">
                  <c:v>12.142857142857142</c:v>
                </c:pt>
                <c:pt idx="199">
                  <c:v>11.142857142857142</c:v>
                </c:pt>
                <c:pt idx="200">
                  <c:v>10.571428571428571</c:v>
                </c:pt>
                <c:pt idx="201">
                  <c:v>10.142857142857142</c:v>
                </c:pt>
                <c:pt idx="202">
                  <c:v>10.857142857142858</c:v>
                </c:pt>
                <c:pt idx="203">
                  <c:v>11.571428571428571</c:v>
                </c:pt>
                <c:pt idx="204">
                  <c:v>11.571428571428571</c:v>
                </c:pt>
                <c:pt idx="205">
                  <c:v>11.142857142857142</c:v>
                </c:pt>
                <c:pt idx="206">
                  <c:v>11.571428571428571</c:v>
                </c:pt>
                <c:pt idx="207">
                  <c:v>11.714285714285714</c:v>
                </c:pt>
                <c:pt idx="208">
                  <c:v>11.285714285714286</c:v>
                </c:pt>
                <c:pt idx="209">
                  <c:v>11.142857142857142</c:v>
                </c:pt>
                <c:pt idx="210">
                  <c:v>10.857142857142858</c:v>
                </c:pt>
                <c:pt idx="211">
                  <c:v>11.714285714285714</c:v>
                </c:pt>
                <c:pt idx="212">
                  <c:v>11.571428571428571</c:v>
                </c:pt>
                <c:pt idx="213">
                  <c:v>12</c:v>
                </c:pt>
                <c:pt idx="214">
                  <c:v>11.428571428571429</c:v>
                </c:pt>
                <c:pt idx="215">
                  <c:v>12.142857142857142</c:v>
                </c:pt>
                <c:pt idx="216">
                  <c:v>11.714285714285714</c:v>
                </c:pt>
                <c:pt idx="217">
                  <c:v>12.857142857142858</c:v>
                </c:pt>
                <c:pt idx="218">
                  <c:v>12.428571428571429</c:v>
                </c:pt>
                <c:pt idx="219">
                  <c:v>13.285714285714286</c:v>
                </c:pt>
                <c:pt idx="220">
                  <c:v>13.428571428571429</c:v>
                </c:pt>
                <c:pt idx="221">
                  <c:v>14</c:v>
                </c:pt>
                <c:pt idx="222">
                  <c:v>13.571428571428571</c:v>
                </c:pt>
                <c:pt idx="223">
                  <c:v>14.571428571428571</c:v>
                </c:pt>
                <c:pt idx="224">
                  <c:v>14.571428571428571</c:v>
                </c:pt>
                <c:pt idx="225">
                  <c:v>14.142857142857142</c:v>
                </c:pt>
                <c:pt idx="226">
                  <c:v>13.285714285714286</c:v>
                </c:pt>
                <c:pt idx="227">
                  <c:v>13.857142857142858</c:v>
                </c:pt>
                <c:pt idx="228">
                  <c:v>15.285714285714286</c:v>
                </c:pt>
                <c:pt idx="229">
                  <c:v>15.285714285714286</c:v>
                </c:pt>
                <c:pt idx="230">
                  <c:v>16</c:v>
                </c:pt>
                <c:pt idx="231">
                  <c:v>16.857142857142858</c:v>
                </c:pt>
                <c:pt idx="232">
                  <c:v>17</c:v>
                </c:pt>
                <c:pt idx="233">
                  <c:v>16.857142857142858</c:v>
                </c:pt>
                <c:pt idx="234">
                  <c:v>18</c:v>
                </c:pt>
                <c:pt idx="235">
                  <c:v>17.571428571428573</c:v>
                </c:pt>
                <c:pt idx="236">
                  <c:v>19</c:v>
                </c:pt>
                <c:pt idx="237">
                  <c:v>18.571428571428573</c:v>
                </c:pt>
                <c:pt idx="238">
                  <c:v>18.428571428571427</c:v>
                </c:pt>
                <c:pt idx="239">
                  <c:v>19.571428571428573</c:v>
                </c:pt>
                <c:pt idx="240">
                  <c:v>21.285714285714285</c:v>
                </c:pt>
                <c:pt idx="241">
                  <c:v>20</c:v>
                </c:pt>
                <c:pt idx="242">
                  <c:v>19.571428571428573</c:v>
                </c:pt>
                <c:pt idx="243">
                  <c:v>18.571428571428573</c:v>
                </c:pt>
                <c:pt idx="244">
                  <c:v>19.285714285714285</c:v>
                </c:pt>
                <c:pt idx="245">
                  <c:v>19.142857142857142</c:v>
                </c:pt>
                <c:pt idx="246">
                  <c:v>20</c:v>
                </c:pt>
                <c:pt idx="247">
                  <c:v>20.571428571428573</c:v>
                </c:pt>
                <c:pt idx="248">
                  <c:v>22.285714285714285</c:v>
                </c:pt>
                <c:pt idx="249">
                  <c:v>24.857142857142858</c:v>
                </c:pt>
                <c:pt idx="250">
                  <c:v>26.428571428571427</c:v>
                </c:pt>
                <c:pt idx="251">
                  <c:v>25.857142857142858</c:v>
                </c:pt>
                <c:pt idx="252">
                  <c:v>27.142857142857142</c:v>
                </c:pt>
                <c:pt idx="253">
                  <c:v>27.428571428571427</c:v>
                </c:pt>
                <c:pt idx="254">
                  <c:v>25.428571428571427</c:v>
                </c:pt>
                <c:pt idx="255">
                  <c:v>23.714285714285715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99-430F-A4D2-F27E96C3ACCB}"/>
            </c:ext>
          </c:extLst>
        </c:ser>
        <c:ser>
          <c:idx val="8"/>
          <c:order val="1"/>
          <c:tx>
            <c:strRef>
              <c:f>Malatya!$L$1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Malatya!$A$2:$A$258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Malatya!$L$2:$L$258</c:f>
              <c:numCache>
                <c:formatCode>General</c:formatCode>
                <c:ptCount val="257"/>
                <c:pt idx="6">
                  <c:v>9.6666666666666679</c:v>
                </c:pt>
                <c:pt idx="7">
                  <c:v>10.095238095238093</c:v>
                </c:pt>
                <c:pt idx="8">
                  <c:v>9.9523809523809526</c:v>
                </c:pt>
                <c:pt idx="9">
                  <c:v>10</c:v>
                </c:pt>
                <c:pt idx="10">
                  <c:v>10.047619047619047</c:v>
                </c:pt>
                <c:pt idx="11">
                  <c:v>10.476190476190476</c:v>
                </c:pt>
                <c:pt idx="12">
                  <c:v>10.380952380952381</c:v>
                </c:pt>
                <c:pt idx="13">
                  <c:v>10.142857142857142</c:v>
                </c:pt>
                <c:pt idx="14">
                  <c:v>10.190476190476192</c:v>
                </c:pt>
                <c:pt idx="15">
                  <c:v>10.619047619047619</c:v>
                </c:pt>
                <c:pt idx="16">
                  <c:v>10.571428571428571</c:v>
                </c:pt>
                <c:pt idx="17">
                  <c:v>10.761904761904761</c:v>
                </c:pt>
                <c:pt idx="18">
                  <c:v>10.476190476190476</c:v>
                </c:pt>
                <c:pt idx="19">
                  <c:v>11.047619047619047</c:v>
                </c:pt>
                <c:pt idx="20">
                  <c:v>10.714285714285714</c:v>
                </c:pt>
                <c:pt idx="21">
                  <c:v>10.619047619047619</c:v>
                </c:pt>
                <c:pt idx="22">
                  <c:v>10.047619047619047</c:v>
                </c:pt>
                <c:pt idx="23">
                  <c:v>9.8095238095238084</c:v>
                </c:pt>
                <c:pt idx="24">
                  <c:v>9.6190476190476186</c:v>
                </c:pt>
                <c:pt idx="25">
                  <c:v>9.4761904761904763</c:v>
                </c:pt>
                <c:pt idx="26">
                  <c:v>8.8571428571428577</c:v>
                </c:pt>
                <c:pt idx="27">
                  <c:v>9.1428571428571423</c:v>
                </c:pt>
                <c:pt idx="28">
                  <c:v>9.2857142857142865</c:v>
                </c:pt>
                <c:pt idx="29">
                  <c:v>10.285714285714286</c:v>
                </c:pt>
                <c:pt idx="30">
                  <c:v>11</c:v>
                </c:pt>
                <c:pt idx="31">
                  <c:v>11.19047619047619</c:v>
                </c:pt>
                <c:pt idx="32">
                  <c:v>11.476190476190476</c:v>
                </c:pt>
                <c:pt idx="33">
                  <c:v>12.047619047619047</c:v>
                </c:pt>
                <c:pt idx="34">
                  <c:v>12.095238095238097</c:v>
                </c:pt>
                <c:pt idx="35">
                  <c:v>11.714285714285712</c:v>
                </c:pt>
                <c:pt idx="36">
                  <c:v>11.047619047619047</c:v>
                </c:pt>
                <c:pt idx="37">
                  <c:v>10.619047619047619</c:v>
                </c:pt>
                <c:pt idx="38">
                  <c:v>10.333333333333334</c:v>
                </c:pt>
                <c:pt idx="39">
                  <c:v>10.571428571428571</c:v>
                </c:pt>
                <c:pt idx="40">
                  <c:v>9.9523809523809526</c:v>
                </c:pt>
                <c:pt idx="41">
                  <c:v>9.8095238095238102</c:v>
                </c:pt>
                <c:pt idx="42">
                  <c:v>10.047619047619049</c:v>
                </c:pt>
                <c:pt idx="43">
                  <c:v>10.333333333333334</c:v>
                </c:pt>
                <c:pt idx="44">
                  <c:v>10.857142857142858</c:v>
                </c:pt>
                <c:pt idx="45">
                  <c:v>11.095238095238093</c:v>
                </c:pt>
                <c:pt idx="46">
                  <c:v>10.904761904761903</c:v>
                </c:pt>
                <c:pt idx="47">
                  <c:v>10.904761904761903</c:v>
                </c:pt>
                <c:pt idx="48">
                  <c:v>10.714285714285714</c:v>
                </c:pt>
                <c:pt idx="49">
                  <c:v>10.19047619047619</c:v>
                </c:pt>
                <c:pt idx="50">
                  <c:v>9.4761904761904781</c:v>
                </c:pt>
                <c:pt idx="51">
                  <c:v>8.7619047619047628</c:v>
                </c:pt>
                <c:pt idx="52">
                  <c:v>8.6666666666666661</c:v>
                </c:pt>
                <c:pt idx="53">
                  <c:v>8.5238095238095219</c:v>
                </c:pt>
                <c:pt idx="54">
                  <c:v>8.6666666666666661</c:v>
                </c:pt>
                <c:pt idx="55">
                  <c:v>8.9523809523809526</c:v>
                </c:pt>
                <c:pt idx="56">
                  <c:v>9.5714285714285712</c:v>
                </c:pt>
                <c:pt idx="57">
                  <c:v>10.047619047619047</c:v>
                </c:pt>
                <c:pt idx="58">
                  <c:v>10</c:v>
                </c:pt>
                <c:pt idx="59">
                  <c:v>9.761904761904761</c:v>
                </c:pt>
                <c:pt idx="60">
                  <c:v>10.333333333333332</c:v>
                </c:pt>
                <c:pt idx="61">
                  <c:v>10.285714285714286</c:v>
                </c:pt>
                <c:pt idx="62">
                  <c:v>10.142857142857142</c:v>
                </c:pt>
                <c:pt idx="63">
                  <c:v>10.095238095238093</c:v>
                </c:pt>
                <c:pt idx="64">
                  <c:v>10.333333333333332</c:v>
                </c:pt>
                <c:pt idx="65">
                  <c:v>10</c:v>
                </c:pt>
                <c:pt idx="66">
                  <c:v>9.5714285714285712</c:v>
                </c:pt>
                <c:pt idx="67">
                  <c:v>9.5714285714285712</c:v>
                </c:pt>
                <c:pt idx="68">
                  <c:v>9.9047619047619033</c:v>
                </c:pt>
                <c:pt idx="69">
                  <c:v>9.6666666666666679</c:v>
                </c:pt>
                <c:pt idx="70">
                  <c:v>9.6666666666666679</c:v>
                </c:pt>
                <c:pt idx="71">
                  <c:v>8.7619047619047628</c:v>
                </c:pt>
                <c:pt idx="72">
                  <c:v>9.0952380952380949</c:v>
                </c:pt>
                <c:pt idx="73">
                  <c:v>9.7142857142857135</c:v>
                </c:pt>
                <c:pt idx="74">
                  <c:v>9.238095238095239</c:v>
                </c:pt>
                <c:pt idx="75">
                  <c:v>9.2857142857142883</c:v>
                </c:pt>
                <c:pt idx="76">
                  <c:v>9.3333333333333321</c:v>
                </c:pt>
                <c:pt idx="77">
                  <c:v>9.4285714285714288</c:v>
                </c:pt>
                <c:pt idx="78">
                  <c:v>9.6666666666666679</c:v>
                </c:pt>
                <c:pt idx="79">
                  <c:v>9.6190476190476204</c:v>
                </c:pt>
                <c:pt idx="80">
                  <c:v>9.4285714285714288</c:v>
                </c:pt>
                <c:pt idx="81">
                  <c:v>9.4761904761904781</c:v>
                </c:pt>
                <c:pt idx="82">
                  <c:v>9.0952380952380949</c:v>
                </c:pt>
                <c:pt idx="83">
                  <c:v>8.8095238095238084</c:v>
                </c:pt>
                <c:pt idx="84">
                  <c:v>8.3809523809523814</c:v>
                </c:pt>
                <c:pt idx="85">
                  <c:v>8.6666666666666679</c:v>
                </c:pt>
                <c:pt idx="86">
                  <c:v>8.4285714285714288</c:v>
                </c:pt>
                <c:pt idx="87">
                  <c:v>8.1904761904761916</c:v>
                </c:pt>
                <c:pt idx="88">
                  <c:v>7.9523809523809517</c:v>
                </c:pt>
                <c:pt idx="89">
                  <c:v>8</c:v>
                </c:pt>
                <c:pt idx="90">
                  <c:v>8.8095238095238102</c:v>
                </c:pt>
                <c:pt idx="91">
                  <c:v>8.8095238095238084</c:v>
                </c:pt>
                <c:pt idx="92">
                  <c:v>8.6190476190476186</c:v>
                </c:pt>
                <c:pt idx="93">
                  <c:v>8.4761904761904763</c:v>
                </c:pt>
                <c:pt idx="94">
                  <c:v>8.2380952380952372</c:v>
                </c:pt>
                <c:pt idx="95">
                  <c:v>8.9047619047619033</c:v>
                </c:pt>
                <c:pt idx="96">
                  <c:v>8.9523809523809508</c:v>
                </c:pt>
                <c:pt idx="97">
                  <c:v>8.3809523809523814</c:v>
                </c:pt>
                <c:pt idx="98">
                  <c:v>8.2857142857142865</c:v>
                </c:pt>
                <c:pt idx="99">
                  <c:v>8.3809523809523814</c:v>
                </c:pt>
                <c:pt idx="100">
                  <c:v>8.2857142857142865</c:v>
                </c:pt>
                <c:pt idx="101">
                  <c:v>8.9523809523809526</c:v>
                </c:pt>
                <c:pt idx="102">
                  <c:v>8.0952380952380949</c:v>
                </c:pt>
                <c:pt idx="103">
                  <c:v>7.8571428571428568</c:v>
                </c:pt>
                <c:pt idx="104">
                  <c:v>7.8571428571428568</c:v>
                </c:pt>
                <c:pt idx="105">
                  <c:v>7.8571428571428585</c:v>
                </c:pt>
                <c:pt idx="106">
                  <c:v>8.2857142857142865</c:v>
                </c:pt>
                <c:pt idx="107">
                  <c:v>8.7619047619047628</c:v>
                </c:pt>
                <c:pt idx="108">
                  <c:v>8.3333333333333339</c:v>
                </c:pt>
                <c:pt idx="109">
                  <c:v>8.9523809523809526</c:v>
                </c:pt>
                <c:pt idx="110">
                  <c:v>9.4761904761904781</c:v>
                </c:pt>
                <c:pt idx="111">
                  <c:v>9.2857142857142865</c:v>
                </c:pt>
                <c:pt idx="112">
                  <c:v>9.5238095238095219</c:v>
                </c:pt>
                <c:pt idx="113">
                  <c:v>8.8571428571428577</c:v>
                </c:pt>
                <c:pt idx="114">
                  <c:v>8.8571428571428577</c:v>
                </c:pt>
                <c:pt idx="115">
                  <c:v>9.0476190476190474</c:v>
                </c:pt>
                <c:pt idx="116">
                  <c:v>9.2380952380952372</c:v>
                </c:pt>
                <c:pt idx="117">
                  <c:v>9.238095238095239</c:v>
                </c:pt>
                <c:pt idx="118">
                  <c:v>9.8095238095238102</c:v>
                </c:pt>
                <c:pt idx="119">
                  <c:v>9.4761904761904763</c:v>
                </c:pt>
                <c:pt idx="120">
                  <c:v>9.4761904761904763</c:v>
                </c:pt>
                <c:pt idx="121">
                  <c:v>9.7142857142857135</c:v>
                </c:pt>
                <c:pt idx="122">
                  <c:v>9.9523809523809508</c:v>
                </c:pt>
                <c:pt idx="123">
                  <c:v>9.6666666666666679</c:v>
                </c:pt>
                <c:pt idx="124">
                  <c:v>9.5238095238095237</c:v>
                </c:pt>
                <c:pt idx="125">
                  <c:v>9.1428571428571423</c:v>
                </c:pt>
                <c:pt idx="126">
                  <c:v>9.0476190476190474</c:v>
                </c:pt>
                <c:pt idx="127">
                  <c:v>9.0476190476190474</c:v>
                </c:pt>
                <c:pt idx="128">
                  <c:v>8.6666666666666679</c:v>
                </c:pt>
                <c:pt idx="129">
                  <c:v>8.3809523809523814</c:v>
                </c:pt>
                <c:pt idx="130">
                  <c:v>8.0476190476190474</c:v>
                </c:pt>
                <c:pt idx="131">
                  <c:v>8.1428571428571441</c:v>
                </c:pt>
                <c:pt idx="132">
                  <c:v>8.1904761904761916</c:v>
                </c:pt>
                <c:pt idx="133">
                  <c:v>8.6666666666666679</c:v>
                </c:pt>
                <c:pt idx="134">
                  <c:v>9.0000000000000018</c:v>
                </c:pt>
                <c:pt idx="135">
                  <c:v>9.571428571428573</c:v>
                </c:pt>
                <c:pt idx="136">
                  <c:v>9.809523809523812</c:v>
                </c:pt>
                <c:pt idx="137">
                  <c:v>10.095238095238097</c:v>
                </c:pt>
                <c:pt idx="138">
                  <c:v>9.9047619047619069</c:v>
                </c:pt>
                <c:pt idx="139">
                  <c:v>9.9523809523809526</c:v>
                </c:pt>
                <c:pt idx="140">
                  <c:v>10.190476190476192</c:v>
                </c:pt>
                <c:pt idx="141">
                  <c:v>10.142857142857142</c:v>
                </c:pt>
                <c:pt idx="142">
                  <c:v>9.6190476190476186</c:v>
                </c:pt>
                <c:pt idx="143">
                  <c:v>9.5238095238095219</c:v>
                </c:pt>
                <c:pt idx="144">
                  <c:v>9.2857142857142865</c:v>
                </c:pt>
                <c:pt idx="145">
                  <c:v>9.5238095238095237</c:v>
                </c:pt>
                <c:pt idx="146">
                  <c:v>9.0952380952380949</c:v>
                </c:pt>
                <c:pt idx="147">
                  <c:v>8.6666666666666661</c:v>
                </c:pt>
                <c:pt idx="148">
                  <c:v>8.8095238095238084</c:v>
                </c:pt>
                <c:pt idx="149">
                  <c:v>9.3333333333333321</c:v>
                </c:pt>
                <c:pt idx="150">
                  <c:v>9.238095238095239</c:v>
                </c:pt>
                <c:pt idx="151">
                  <c:v>9.7142857142857135</c:v>
                </c:pt>
                <c:pt idx="152">
                  <c:v>9.6190476190476186</c:v>
                </c:pt>
                <c:pt idx="153">
                  <c:v>10.476190476190476</c:v>
                </c:pt>
                <c:pt idx="154">
                  <c:v>10.38095238095238</c:v>
                </c:pt>
                <c:pt idx="155">
                  <c:v>10.38095238095238</c:v>
                </c:pt>
                <c:pt idx="156">
                  <c:v>9.6190476190476204</c:v>
                </c:pt>
                <c:pt idx="157">
                  <c:v>9.761904761904761</c:v>
                </c:pt>
                <c:pt idx="158">
                  <c:v>9.1428571428571423</c:v>
                </c:pt>
                <c:pt idx="159">
                  <c:v>8.5238095238095237</c:v>
                </c:pt>
                <c:pt idx="160">
                  <c:v>8.4285714285714288</c:v>
                </c:pt>
                <c:pt idx="161">
                  <c:v>8.4761904761904763</c:v>
                </c:pt>
                <c:pt idx="162">
                  <c:v>7.7142857142857135</c:v>
                </c:pt>
                <c:pt idx="163">
                  <c:v>8.0476190476190474</c:v>
                </c:pt>
                <c:pt idx="164">
                  <c:v>7.761904761904761</c:v>
                </c:pt>
                <c:pt idx="165">
                  <c:v>8</c:v>
                </c:pt>
                <c:pt idx="166">
                  <c:v>8.1428571428571423</c:v>
                </c:pt>
                <c:pt idx="167">
                  <c:v>8.0952380952380931</c:v>
                </c:pt>
                <c:pt idx="168">
                  <c:v>7.7619047619047619</c:v>
                </c:pt>
                <c:pt idx="169">
                  <c:v>8.6190476190476186</c:v>
                </c:pt>
                <c:pt idx="170">
                  <c:v>8.2380952380952372</c:v>
                </c:pt>
                <c:pt idx="171">
                  <c:v>8.7142857142857135</c:v>
                </c:pt>
                <c:pt idx="172">
                  <c:v>8.6190476190476186</c:v>
                </c:pt>
                <c:pt idx="173">
                  <c:v>8.5714285714285712</c:v>
                </c:pt>
                <c:pt idx="174">
                  <c:v>9.0952380952380967</c:v>
                </c:pt>
                <c:pt idx="175">
                  <c:v>9.4761904761904781</c:v>
                </c:pt>
                <c:pt idx="176">
                  <c:v>8.8095238095238102</c:v>
                </c:pt>
                <c:pt idx="177">
                  <c:v>9</c:v>
                </c:pt>
                <c:pt idx="178">
                  <c:v>8.5714285714285712</c:v>
                </c:pt>
                <c:pt idx="179">
                  <c:v>8.8571428571428577</c:v>
                </c:pt>
                <c:pt idx="180">
                  <c:v>9.4285714285714288</c:v>
                </c:pt>
                <c:pt idx="181">
                  <c:v>8.7619047619047628</c:v>
                </c:pt>
                <c:pt idx="182">
                  <c:v>9</c:v>
                </c:pt>
                <c:pt idx="183">
                  <c:v>9.7142857142857135</c:v>
                </c:pt>
                <c:pt idx="184">
                  <c:v>10.142857142857142</c:v>
                </c:pt>
                <c:pt idx="185">
                  <c:v>10.619047619047619</c:v>
                </c:pt>
                <c:pt idx="186">
                  <c:v>10.380952380952381</c:v>
                </c:pt>
                <c:pt idx="187">
                  <c:v>9.8095238095238084</c:v>
                </c:pt>
                <c:pt idx="188">
                  <c:v>10.047619047619047</c:v>
                </c:pt>
                <c:pt idx="189">
                  <c:v>10.095238095238097</c:v>
                </c:pt>
                <c:pt idx="190">
                  <c:v>9.4761904761904781</c:v>
                </c:pt>
                <c:pt idx="191">
                  <c:v>8.9999999999999982</c:v>
                </c:pt>
                <c:pt idx="192">
                  <c:v>8.8095238095238084</c:v>
                </c:pt>
                <c:pt idx="193">
                  <c:v>8.8571428571428577</c:v>
                </c:pt>
                <c:pt idx="194">
                  <c:v>9.3809523809523814</c:v>
                </c:pt>
                <c:pt idx="195">
                  <c:v>8.8571428571428577</c:v>
                </c:pt>
                <c:pt idx="196">
                  <c:v>8.6666666666666661</c:v>
                </c:pt>
                <c:pt idx="197">
                  <c:v>9.238095238095239</c:v>
                </c:pt>
                <c:pt idx="198">
                  <c:v>9.3809523809523796</c:v>
                </c:pt>
                <c:pt idx="199">
                  <c:v>8.9047619047619033</c:v>
                </c:pt>
                <c:pt idx="200">
                  <c:v>8.761904761904761</c:v>
                </c:pt>
                <c:pt idx="201">
                  <c:v>8.3809523809523814</c:v>
                </c:pt>
                <c:pt idx="202">
                  <c:v>8.2857142857142865</c:v>
                </c:pt>
                <c:pt idx="203">
                  <c:v>7.8571428571428568</c:v>
                </c:pt>
                <c:pt idx="204">
                  <c:v>7.4285714285714279</c:v>
                </c:pt>
                <c:pt idx="205">
                  <c:v>7.5238095238095237</c:v>
                </c:pt>
                <c:pt idx="206">
                  <c:v>8.0476190476190474</c:v>
                </c:pt>
                <c:pt idx="207">
                  <c:v>7.7619047619047619</c:v>
                </c:pt>
                <c:pt idx="208">
                  <c:v>8.0476190476190492</c:v>
                </c:pt>
                <c:pt idx="209">
                  <c:v>8.2857142857142865</c:v>
                </c:pt>
                <c:pt idx="210">
                  <c:v>8.7619047619047628</c:v>
                </c:pt>
                <c:pt idx="211">
                  <c:v>9.1428571428571423</c:v>
                </c:pt>
                <c:pt idx="212">
                  <c:v>9.6190476190476204</c:v>
                </c:pt>
                <c:pt idx="213">
                  <c:v>9.6666666666666679</c:v>
                </c:pt>
                <c:pt idx="214">
                  <c:v>10.238095238095237</c:v>
                </c:pt>
                <c:pt idx="215">
                  <c:v>10.428571428571429</c:v>
                </c:pt>
                <c:pt idx="216">
                  <c:v>10.714285714285714</c:v>
                </c:pt>
                <c:pt idx="217">
                  <c:v>10.666666666666668</c:v>
                </c:pt>
                <c:pt idx="218">
                  <c:v>10.714285714285714</c:v>
                </c:pt>
                <c:pt idx="219">
                  <c:v>10.238095238095237</c:v>
                </c:pt>
                <c:pt idx="220">
                  <c:v>10.095238095238093</c:v>
                </c:pt>
                <c:pt idx="221">
                  <c:v>10.047619047619047</c:v>
                </c:pt>
                <c:pt idx="222">
                  <c:v>9.6666666666666661</c:v>
                </c:pt>
                <c:pt idx="223">
                  <c:v>9.3809523809523796</c:v>
                </c:pt>
                <c:pt idx="224">
                  <c:v>9.5238095238095219</c:v>
                </c:pt>
                <c:pt idx="225">
                  <c:v>9.5714285714285712</c:v>
                </c:pt>
                <c:pt idx="226">
                  <c:v>9.7142857142857135</c:v>
                </c:pt>
                <c:pt idx="227">
                  <c:v>9.1428571428571423</c:v>
                </c:pt>
                <c:pt idx="228">
                  <c:v>8.9047619047619033</c:v>
                </c:pt>
                <c:pt idx="229">
                  <c:v>9.2380952380952372</c:v>
                </c:pt>
                <c:pt idx="230">
                  <c:v>9.3333333333333321</c:v>
                </c:pt>
                <c:pt idx="231">
                  <c:v>9.1428571428571423</c:v>
                </c:pt>
                <c:pt idx="232">
                  <c:v>8.8095238095238102</c:v>
                </c:pt>
                <c:pt idx="233">
                  <c:v>8.6190476190476186</c:v>
                </c:pt>
                <c:pt idx="234">
                  <c:v>9.238095238095239</c:v>
                </c:pt>
                <c:pt idx="235">
                  <c:v>9.4761904761904763</c:v>
                </c:pt>
                <c:pt idx="236">
                  <c:v>9.3333333333333321</c:v>
                </c:pt>
                <c:pt idx="237">
                  <c:v>9.6190476190476186</c:v>
                </c:pt>
                <c:pt idx="238">
                  <c:v>10</c:v>
                </c:pt>
                <c:pt idx="239">
                  <c:v>9.8571428571428577</c:v>
                </c:pt>
                <c:pt idx="240">
                  <c:v>10.285714285714286</c:v>
                </c:pt>
                <c:pt idx="241">
                  <c:v>10.428571428571429</c:v>
                </c:pt>
                <c:pt idx="242">
                  <c:v>9.9523809523809526</c:v>
                </c:pt>
                <c:pt idx="243">
                  <c:v>9.4285714285714288</c:v>
                </c:pt>
                <c:pt idx="244">
                  <c:v>9.4285714285714288</c:v>
                </c:pt>
                <c:pt idx="245">
                  <c:v>9.0952380952380949</c:v>
                </c:pt>
                <c:pt idx="246">
                  <c:v>9.3809523809523814</c:v>
                </c:pt>
                <c:pt idx="247">
                  <c:v>9.3809523809523796</c:v>
                </c:pt>
                <c:pt idx="248">
                  <c:v>9.1428571428571423</c:v>
                </c:pt>
                <c:pt idx="249">
                  <c:v>9.3809523809523796</c:v>
                </c:pt>
                <c:pt idx="250">
                  <c:v>10.333333333333332</c:v>
                </c:pt>
                <c:pt idx="251">
                  <c:v>10.238095238095239</c:v>
                </c:pt>
                <c:pt idx="252">
                  <c:v>10.428571428571429</c:v>
                </c:pt>
                <c:pt idx="253">
                  <c:v>10.285714285714286</c:v>
                </c:pt>
                <c:pt idx="254">
                  <c:v>9.5714285714285712</c:v>
                </c:pt>
                <c:pt idx="255">
                  <c:v>9.0952380952380949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99-430F-A4D2-F27E96C3A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173999"/>
        <c:axId val="1994595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2"/>
                <c:tx>
                  <c:strRef>
                    <c:extLst>
                      <c:ext uri="{02D57815-91ED-43cb-92C2-25804820EDAC}">
                        <c15:formulaRef>
                          <c15:sqref>Malatya!$B$1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Malatya!$A$2:$A$258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Malatya!$B$2:$B$257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11</c:v>
                      </c:pt>
                      <c:pt idx="1">
                        <c:v>10</c:v>
                      </c:pt>
                      <c:pt idx="2">
                        <c:v>7</c:v>
                      </c:pt>
                      <c:pt idx="3">
                        <c:v>8</c:v>
                      </c:pt>
                      <c:pt idx="4">
                        <c:v>17</c:v>
                      </c:pt>
                      <c:pt idx="5">
                        <c:v>8</c:v>
                      </c:pt>
                      <c:pt idx="6">
                        <c:v>16</c:v>
                      </c:pt>
                      <c:pt idx="7">
                        <c:v>10</c:v>
                      </c:pt>
                      <c:pt idx="8">
                        <c:v>9</c:v>
                      </c:pt>
                      <c:pt idx="9">
                        <c:v>11</c:v>
                      </c:pt>
                      <c:pt idx="10">
                        <c:v>10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14</c:v>
                      </c:pt>
                      <c:pt idx="14">
                        <c:v>12</c:v>
                      </c:pt>
                      <c:pt idx="15">
                        <c:v>10</c:v>
                      </c:pt>
                      <c:pt idx="16">
                        <c:v>12</c:v>
                      </c:pt>
                      <c:pt idx="17">
                        <c:v>7</c:v>
                      </c:pt>
                      <c:pt idx="18">
                        <c:v>17</c:v>
                      </c:pt>
                      <c:pt idx="19">
                        <c:v>11</c:v>
                      </c:pt>
                      <c:pt idx="20">
                        <c:v>17</c:v>
                      </c:pt>
                      <c:pt idx="21">
                        <c:v>13</c:v>
                      </c:pt>
                      <c:pt idx="22">
                        <c:v>12</c:v>
                      </c:pt>
                      <c:pt idx="23">
                        <c:v>9</c:v>
                      </c:pt>
                      <c:pt idx="24">
                        <c:v>8</c:v>
                      </c:pt>
                      <c:pt idx="25">
                        <c:v>4</c:v>
                      </c:pt>
                      <c:pt idx="26">
                        <c:v>13</c:v>
                      </c:pt>
                      <c:pt idx="27">
                        <c:v>13</c:v>
                      </c:pt>
                      <c:pt idx="28">
                        <c:v>10</c:v>
                      </c:pt>
                      <c:pt idx="29">
                        <c:v>12</c:v>
                      </c:pt>
                      <c:pt idx="30">
                        <c:v>12</c:v>
                      </c:pt>
                      <c:pt idx="31">
                        <c:v>5</c:v>
                      </c:pt>
                      <c:pt idx="32">
                        <c:v>14</c:v>
                      </c:pt>
                      <c:pt idx="33">
                        <c:v>12</c:v>
                      </c:pt>
                      <c:pt idx="34">
                        <c:v>7</c:v>
                      </c:pt>
                      <c:pt idx="35">
                        <c:v>14</c:v>
                      </c:pt>
                      <c:pt idx="36">
                        <c:v>17</c:v>
                      </c:pt>
                      <c:pt idx="37">
                        <c:v>14</c:v>
                      </c:pt>
                      <c:pt idx="38">
                        <c:v>7</c:v>
                      </c:pt>
                      <c:pt idx="39">
                        <c:v>15</c:v>
                      </c:pt>
                      <c:pt idx="40">
                        <c:v>12</c:v>
                      </c:pt>
                      <c:pt idx="41">
                        <c:v>8</c:v>
                      </c:pt>
                      <c:pt idx="42">
                        <c:v>8</c:v>
                      </c:pt>
                      <c:pt idx="43">
                        <c:v>12</c:v>
                      </c:pt>
                      <c:pt idx="44">
                        <c:v>11</c:v>
                      </c:pt>
                      <c:pt idx="45">
                        <c:v>5</c:v>
                      </c:pt>
                      <c:pt idx="46">
                        <c:v>9</c:v>
                      </c:pt>
                      <c:pt idx="47">
                        <c:v>15</c:v>
                      </c:pt>
                      <c:pt idx="48">
                        <c:v>13</c:v>
                      </c:pt>
                      <c:pt idx="49">
                        <c:v>9</c:v>
                      </c:pt>
                      <c:pt idx="50">
                        <c:v>8</c:v>
                      </c:pt>
                      <c:pt idx="51">
                        <c:v>7</c:v>
                      </c:pt>
                      <c:pt idx="52">
                        <c:v>8</c:v>
                      </c:pt>
                      <c:pt idx="53">
                        <c:v>7</c:v>
                      </c:pt>
                      <c:pt idx="54">
                        <c:v>9</c:v>
                      </c:pt>
                      <c:pt idx="55">
                        <c:v>15</c:v>
                      </c:pt>
                      <c:pt idx="56">
                        <c:v>7</c:v>
                      </c:pt>
                      <c:pt idx="57">
                        <c:v>11</c:v>
                      </c:pt>
                      <c:pt idx="58">
                        <c:v>9</c:v>
                      </c:pt>
                      <c:pt idx="59">
                        <c:v>13</c:v>
                      </c:pt>
                      <c:pt idx="60">
                        <c:v>9</c:v>
                      </c:pt>
                      <c:pt idx="61">
                        <c:v>7</c:v>
                      </c:pt>
                      <c:pt idx="62">
                        <c:v>8</c:v>
                      </c:pt>
                      <c:pt idx="63">
                        <c:v>14</c:v>
                      </c:pt>
                      <c:pt idx="64">
                        <c:v>7</c:v>
                      </c:pt>
                      <c:pt idx="65">
                        <c:v>14</c:v>
                      </c:pt>
                      <c:pt idx="66">
                        <c:v>11</c:v>
                      </c:pt>
                      <c:pt idx="67">
                        <c:v>6</c:v>
                      </c:pt>
                      <c:pt idx="68">
                        <c:v>11</c:v>
                      </c:pt>
                      <c:pt idx="69">
                        <c:v>9</c:v>
                      </c:pt>
                      <c:pt idx="70">
                        <c:v>9</c:v>
                      </c:pt>
                      <c:pt idx="71">
                        <c:v>8</c:v>
                      </c:pt>
                      <c:pt idx="72">
                        <c:v>7</c:v>
                      </c:pt>
                      <c:pt idx="73">
                        <c:v>15</c:v>
                      </c:pt>
                      <c:pt idx="74">
                        <c:v>8</c:v>
                      </c:pt>
                      <c:pt idx="75">
                        <c:v>11</c:v>
                      </c:pt>
                      <c:pt idx="76">
                        <c:v>14</c:v>
                      </c:pt>
                      <c:pt idx="77">
                        <c:v>9</c:v>
                      </c:pt>
                      <c:pt idx="78">
                        <c:v>16</c:v>
                      </c:pt>
                      <c:pt idx="79">
                        <c:v>7</c:v>
                      </c:pt>
                      <c:pt idx="80">
                        <c:v>9</c:v>
                      </c:pt>
                      <c:pt idx="81">
                        <c:v>19</c:v>
                      </c:pt>
                      <c:pt idx="82">
                        <c:v>12</c:v>
                      </c:pt>
                      <c:pt idx="83">
                        <c:v>8</c:v>
                      </c:pt>
                      <c:pt idx="84">
                        <c:v>9</c:v>
                      </c:pt>
                      <c:pt idx="85">
                        <c:v>20</c:v>
                      </c:pt>
                      <c:pt idx="86">
                        <c:v>9</c:v>
                      </c:pt>
                      <c:pt idx="87">
                        <c:v>13</c:v>
                      </c:pt>
                      <c:pt idx="88">
                        <c:v>6</c:v>
                      </c:pt>
                      <c:pt idx="89">
                        <c:v>13</c:v>
                      </c:pt>
                      <c:pt idx="90">
                        <c:v>6</c:v>
                      </c:pt>
                      <c:pt idx="91">
                        <c:v>14</c:v>
                      </c:pt>
                      <c:pt idx="92">
                        <c:v>5</c:v>
                      </c:pt>
                      <c:pt idx="93">
                        <c:v>9</c:v>
                      </c:pt>
                      <c:pt idx="94">
                        <c:v>8</c:v>
                      </c:pt>
                      <c:pt idx="95">
                        <c:v>10</c:v>
                      </c:pt>
                      <c:pt idx="96">
                        <c:v>10</c:v>
                      </c:pt>
                      <c:pt idx="97">
                        <c:v>7</c:v>
                      </c:pt>
                      <c:pt idx="98">
                        <c:v>8</c:v>
                      </c:pt>
                      <c:pt idx="99">
                        <c:v>6</c:v>
                      </c:pt>
                      <c:pt idx="100">
                        <c:v>12</c:v>
                      </c:pt>
                      <c:pt idx="101">
                        <c:v>12</c:v>
                      </c:pt>
                      <c:pt idx="102">
                        <c:v>13</c:v>
                      </c:pt>
                      <c:pt idx="103">
                        <c:v>6</c:v>
                      </c:pt>
                      <c:pt idx="104">
                        <c:v>12</c:v>
                      </c:pt>
                      <c:pt idx="105">
                        <c:v>12</c:v>
                      </c:pt>
                      <c:pt idx="106">
                        <c:v>16</c:v>
                      </c:pt>
                      <c:pt idx="107">
                        <c:v>11</c:v>
                      </c:pt>
                      <c:pt idx="108">
                        <c:v>12</c:v>
                      </c:pt>
                      <c:pt idx="109">
                        <c:v>11</c:v>
                      </c:pt>
                      <c:pt idx="110">
                        <c:v>13</c:v>
                      </c:pt>
                      <c:pt idx="111">
                        <c:v>15</c:v>
                      </c:pt>
                      <c:pt idx="112">
                        <c:v>11</c:v>
                      </c:pt>
                      <c:pt idx="113">
                        <c:v>12</c:v>
                      </c:pt>
                      <c:pt idx="114">
                        <c:v>7</c:v>
                      </c:pt>
                      <c:pt idx="115">
                        <c:v>5</c:v>
                      </c:pt>
                      <c:pt idx="116">
                        <c:v>7</c:v>
                      </c:pt>
                      <c:pt idx="117">
                        <c:v>8</c:v>
                      </c:pt>
                      <c:pt idx="118">
                        <c:v>9</c:v>
                      </c:pt>
                      <c:pt idx="119">
                        <c:v>10</c:v>
                      </c:pt>
                      <c:pt idx="120">
                        <c:v>5</c:v>
                      </c:pt>
                      <c:pt idx="121">
                        <c:v>7</c:v>
                      </c:pt>
                      <c:pt idx="122">
                        <c:v>7</c:v>
                      </c:pt>
                      <c:pt idx="123">
                        <c:v>9</c:v>
                      </c:pt>
                      <c:pt idx="124">
                        <c:v>10</c:v>
                      </c:pt>
                      <c:pt idx="125">
                        <c:v>5</c:v>
                      </c:pt>
                      <c:pt idx="126">
                        <c:v>7</c:v>
                      </c:pt>
                      <c:pt idx="127">
                        <c:v>8</c:v>
                      </c:pt>
                      <c:pt idx="128">
                        <c:v>8</c:v>
                      </c:pt>
                      <c:pt idx="129">
                        <c:v>10</c:v>
                      </c:pt>
                      <c:pt idx="130">
                        <c:v>11</c:v>
                      </c:pt>
                      <c:pt idx="131">
                        <c:v>4</c:v>
                      </c:pt>
                      <c:pt idx="132">
                        <c:v>14</c:v>
                      </c:pt>
                      <c:pt idx="133">
                        <c:v>8</c:v>
                      </c:pt>
                      <c:pt idx="134">
                        <c:v>11</c:v>
                      </c:pt>
                      <c:pt idx="135">
                        <c:v>8</c:v>
                      </c:pt>
                      <c:pt idx="136">
                        <c:v>6</c:v>
                      </c:pt>
                      <c:pt idx="137">
                        <c:v>15</c:v>
                      </c:pt>
                      <c:pt idx="138">
                        <c:v>12</c:v>
                      </c:pt>
                      <c:pt idx="139">
                        <c:v>4</c:v>
                      </c:pt>
                      <c:pt idx="140">
                        <c:v>6</c:v>
                      </c:pt>
                      <c:pt idx="141">
                        <c:v>4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8</c:v>
                      </c:pt>
                      <c:pt idx="145">
                        <c:v>6</c:v>
                      </c:pt>
                      <c:pt idx="146">
                        <c:v>10</c:v>
                      </c:pt>
                      <c:pt idx="147">
                        <c:v>8</c:v>
                      </c:pt>
                      <c:pt idx="148">
                        <c:v>7</c:v>
                      </c:pt>
                      <c:pt idx="149">
                        <c:v>4</c:v>
                      </c:pt>
                      <c:pt idx="150">
                        <c:v>10</c:v>
                      </c:pt>
                      <c:pt idx="151">
                        <c:v>10</c:v>
                      </c:pt>
                      <c:pt idx="152">
                        <c:v>8</c:v>
                      </c:pt>
                      <c:pt idx="153">
                        <c:v>12</c:v>
                      </c:pt>
                      <c:pt idx="154">
                        <c:v>6</c:v>
                      </c:pt>
                      <c:pt idx="155">
                        <c:v>5</c:v>
                      </c:pt>
                      <c:pt idx="156">
                        <c:v>10</c:v>
                      </c:pt>
                      <c:pt idx="157">
                        <c:v>8</c:v>
                      </c:pt>
                      <c:pt idx="158">
                        <c:v>5</c:v>
                      </c:pt>
                      <c:pt idx="159">
                        <c:v>9</c:v>
                      </c:pt>
                      <c:pt idx="160">
                        <c:v>8</c:v>
                      </c:pt>
                      <c:pt idx="161">
                        <c:v>9</c:v>
                      </c:pt>
                      <c:pt idx="162">
                        <c:v>9</c:v>
                      </c:pt>
                      <c:pt idx="163">
                        <c:v>7</c:v>
                      </c:pt>
                      <c:pt idx="164">
                        <c:v>7</c:v>
                      </c:pt>
                      <c:pt idx="165">
                        <c:v>8</c:v>
                      </c:pt>
                      <c:pt idx="166">
                        <c:v>2</c:v>
                      </c:pt>
                      <c:pt idx="167">
                        <c:v>10</c:v>
                      </c:pt>
                      <c:pt idx="168">
                        <c:v>9</c:v>
                      </c:pt>
                      <c:pt idx="169">
                        <c:v>4</c:v>
                      </c:pt>
                      <c:pt idx="170">
                        <c:v>8</c:v>
                      </c:pt>
                      <c:pt idx="171">
                        <c:v>7</c:v>
                      </c:pt>
                      <c:pt idx="172">
                        <c:v>5</c:v>
                      </c:pt>
                      <c:pt idx="173">
                        <c:v>11</c:v>
                      </c:pt>
                      <c:pt idx="174">
                        <c:v>8</c:v>
                      </c:pt>
                      <c:pt idx="175">
                        <c:v>10</c:v>
                      </c:pt>
                      <c:pt idx="176">
                        <c:v>9</c:v>
                      </c:pt>
                      <c:pt idx="177">
                        <c:v>6</c:v>
                      </c:pt>
                      <c:pt idx="178">
                        <c:v>5</c:v>
                      </c:pt>
                      <c:pt idx="179">
                        <c:v>5</c:v>
                      </c:pt>
                      <c:pt idx="180">
                        <c:v>11</c:v>
                      </c:pt>
                      <c:pt idx="181">
                        <c:v>8</c:v>
                      </c:pt>
                      <c:pt idx="182">
                        <c:v>7</c:v>
                      </c:pt>
                      <c:pt idx="183">
                        <c:v>13</c:v>
                      </c:pt>
                      <c:pt idx="184">
                        <c:v>9</c:v>
                      </c:pt>
                      <c:pt idx="185">
                        <c:v>17</c:v>
                      </c:pt>
                      <c:pt idx="186">
                        <c:v>6</c:v>
                      </c:pt>
                      <c:pt idx="187">
                        <c:v>11</c:v>
                      </c:pt>
                      <c:pt idx="188">
                        <c:v>7</c:v>
                      </c:pt>
                      <c:pt idx="189">
                        <c:v>15</c:v>
                      </c:pt>
                      <c:pt idx="190">
                        <c:v>10</c:v>
                      </c:pt>
                      <c:pt idx="191">
                        <c:v>8</c:v>
                      </c:pt>
                      <c:pt idx="192">
                        <c:v>15</c:v>
                      </c:pt>
                      <c:pt idx="193">
                        <c:v>16</c:v>
                      </c:pt>
                      <c:pt idx="194">
                        <c:v>14</c:v>
                      </c:pt>
                      <c:pt idx="195">
                        <c:v>8</c:v>
                      </c:pt>
                      <c:pt idx="196">
                        <c:v>7</c:v>
                      </c:pt>
                      <c:pt idx="197">
                        <c:v>10</c:v>
                      </c:pt>
                      <c:pt idx="198">
                        <c:v>15</c:v>
                      </c:pt>
                      <c:pt idx="199">
                        <c:v>8</c:v>
                      </c:pt>
                      <c:pt idx="200">
                        <c:v>12</c:v>
                      </c:pt>
                      <c:pt idx="201">
                        <c:v>11</c:v>
                      </c:pt>
                      <c:pt idx="202">
                        <c:v>13</c:v>
                      </c:pt>
                      <c:pt idx="203">
                        <c:v>12</c:v>
                      </c:pt>
                      <c:pt idx="204">
                        <c:v>10</c:v>
                      </c:pt>
                      <c:pt idx="205">
                        <c:v>12</c:v>
                      </c:pt>
                      <c:pt idx="206">
                        <c:v>11</c:v>
                      </c:pt>
                      <c:pt idx="207">
                        <c:v>13</c:v>
                      </c:pt>
                      <c:pt idx="208">
                        <c:v>8</c:v>
                      </c:pt>
                      <c:pt idx="209">
                        <c:v>12</c:v>
                      </c:pt>
                      <c:pt idx="210">
                        <c:v>10</c:v>
                      </c:pt>
                      <c:pt idx="211">
                        <c:v>16</c:v>
                      </c:pt>
                      <c:pt idx="212">
                        <c:v>11</c:v>
                      </c:pt>
                      <c:pt idx="213">
                        <c:v>14</c:v>
                      </c:pt>
                      <c:pt idx="214">
                        <c:v>9</c:v>
                      </c:pt>
                      <c:pt idx="215">
                        <c:v>13</c:v>
                      </c:pt>
                      <c:pt idx="216">
                        <c:v>9</c:v>
                      </c:pt>
                      <c:pt idx="217">
                        <c:v>18</c:v>
                      </c:pt>
                      <c:pt idx="218">
                        <c:v>13</c:v>
                      </c:pt>
                      <c:pt idx="219">
                        <c:v>17</c:v>
                      </c:pt>
                      <c:pt idx="220">
                        <c:v>15</c:v>
                      </c:pt>
                      <c:pt idx="221">
                        <c:v>13</c:v>
                      </c:pt>
                      <c:pt idx="222">
                        <c:v>10</c:v>
                      </c:pt>
                      <c:pt idx="223">
                        <c:v>16</c:v>
                      </c:pt>
                      <c:pt idx="224">
                        <c:v>18</c:v>
                      </c:pt>
                      <c:pt idx="225">
                        <c:v>10</c:v>
                      </c:pt>
                      <c:pt idx="226">
                        <c:v>11</c:v>
                      </c:pt>
                      <c:pt idx="227">
                        <c:v>19</c:v>
                      </c:pt>
                      <c:pt idx="228">
                        <c:v>23</c:v>
                      </c:pt>
                      <c:pt idx="229">
                        <c:v>10</c:v>
                      </c:pt>
                      <c:pt idx="230">
                        <c:v>21</c:v>
                      </c:pt>
                      <c:pt idx="231">
                        <c:v>24</c:v>
                      </c:pt>
                      <c:pt idx="232">
                        <c:v>11</c:v>
                      </c:pt>
                      <c:pt idx="233">
                        <c:v>10</c:v>
                      </c:pt>
                      <c:pt idx="234">
                        <c:v>27</c:v>
                      </c:pt>
                      <c:pt idx="235">
                        <c:v>20</c:v>
                      </c:pt>
                      <c:pt idx="236">
                        <c:v>20</c:v>
                      </c:pt>
                      <c:pt idx="237">
                        <c:v>18</c:v>
                      </c:pt>
                      <c:pt idx="238">
                        <c:v>23</c:v>
                      </c:pt>
                      <c:pt idx="239">
                        <c:v>19</c:v>
                      </c:pt>
                      <c:pt idx="240">
                        <c:v>22</c:v>
                      </c:pt>
                      <c:pt idx="241">
                        <c:v>18</c:v>
                      </c:pt>
                      <c:pt idx="242">
                        <c:v>17</c:v>
                      </c:pt>
                      <c:pt idx="243">
                        <c:v>13</c:v>
                      </c:pt>
                      <c:pt idx="244">
                        <c:v>23</c:v>
                      </c:pt>
                      <c:pt idx="245">
                        <c:v>22</c:v>
                      </c:pt>
                      <c:pt idx="246">
                        <c:v>25</c:v>
                      </c:pt>
                      <c:pt idx="247">
                        <c:v>26</c:v>
                      </c:pt>
                      <c:pt idx="248">
                        <c:v>30</c:v>
                      </c:pt>
                      <c:pt idx="249">
                        <c:v>35</c:v>
                      </c:pt>
                      <c:pt idx="250">
                        <c:v>24</c:v>
                      </c:pt>
                      <c:pt idx="251">
                        <c:v>19</c:v>
                      </c:pt>
                      <c:pt idx="252">
                        <c:v>31</c:v>
                      </c:pt>
                      <c:pt idx="253">
                        <c:v>27</c:v>
                      </c:pt>
                      <c:pt idx="254">
                        <c:v>12</c:v>
                      </c:pt>
                      <c:pt idx="255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999-430F-A4D2-F27E96C3ACCB}"/>
                  </c:ext>
                </c:extLst>
              </c15:ser>
            </c15:filteredLineSeries>
            <c15:filteredLineSeries>
              <c15:ser>
                <c:idx val="1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11</c:v>
                      </c:pt>
                      <c:pt idx="1">
                        <c:v>12</c:v>
                      </c:pt>
                      <c:pt idx="2">
                        <c:v>15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11</c:v>
                      </c:pt>
                      <c:pt idx="6">
                        <c:v>11</c:v>
                      </c:pt>
                      <c:pt idx="7">
                        <c:v>16</c:v>
                      </c:pt>
                      <c:pt idx="8">
                        <c:v>11</c:v>
                      </c:pt>
                      <c:pt idx="9">
                        <c:v>11</c:v>
                      </c:pt>
                      <c:pt idx="10">
                        <c:v>4</c:v>
                      </c:pt>
                      <c:pt idx="11">
                        <c:v>9</c:v>
                      </c:pt>
                      <c:pt idx="12">
                        <c:v>6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8</c:v>
                      </c:pt>
                      <c:pt idx="17">
                        <c:v>10</c:v>
                      </c:pt>
                      <c:pt idx="18">
                        <c:v>8</c:v>
                      </c:pt>
                      <c:pt idx="19">
                        <c:v>12</c:v>
                      </c:pt>
                      <c:pt idx="20">
                        <c:v>11</c:v>
                      </c:pt>
                      <c:pt idx="21">
                        <c:v>7</c:v>
                      </c:pt>
                      <c:pt idx="22">
                        <c:v>6</c:v>
                      </c:pt>
                      <c:pt idx="23">
                        <c:v>10</c:v>
                      </c:pt>
                      <c:pt idx="24">
                        <c:v>9</c:v>
                      </c:pt>
                      <c:pt idx="25">
                        <c:v>9</c:v>
                      </c:pt>
                      <c:pt idx="26">
                        <c:v>5</c:v>
                      </c:pt>
                      <c:pt idx="27">
                        <c:v>10</c:v>
                      </c:pt>
                      <c:pt idx="28">
                        <c:v>13</c:v>
                      </c:pt>
                      <c:pt idx="29">
                        <c:v>18</c:v>
                      </c:pt>
                      <c:pt idx="30">
                        <c:v>15</c:v>
                      </c:pt>
                      <c:pt idx="31">
                        <c:v>18</c:v>
                      </c:pt>
                      <c:pt idx="32">
                        <c:v>9</c:v>
                      </c:pt>
                      <c:pt idx="33">
                        <c:v>11</c:v>
                      </c:pt>
                      <c:pt idx="34">
                        <c:v>10</c:v>
                      </c:pt>
                      <c:pt idx="35">
                        <c:v>13</c:v>
                      </c:pt>
                      <c:pt idx="36">
                        <c:v>10</c:v>
                      </c:pt>
                      <c:pt idx="37">
                        <c:v>10</c:v>
                      </c:pt>
                      <c:pt idx="38">
                        <c:v>14</c:v>
                      </c:pt>
                      <c:pt idx="39">
                        <c:v>14</c:v>
                      </c:pt>
                      <c:pt idx="40">
                        <c:v>4</c:v>
                      </c:pt>
                      <c:pt idx="41">
                        <c:v>10</c:v>
                      </c:pt>
                      <c:pt idx="42">
                        <c:v>11</c:v>
                      </c:pt>
                      <c:pt idx="43">
                        <c:v>16</c:v>
                      </c:pt>
                      <c:pt idx="44">
                        <c:v>18</c:v>
                      </c:pt>
                      <c:pt idx="45">
                        <c:v>20</c:v>
                      </c:pt>
                      <c:pt idx="46">
                        <c:v>9</c:v>
                      </c:pt>
                      <c:pt idx="47">
                        <c:v>3</c:v>
                      </c:pt>
                      <c:pt idx="48">
                        <c:v>7</c:v>
                      </c:pt>
                      <c:pt idx="49">
                        <c:v>4</c:v>
                      </c:pt>
                      <c:pt idx="50">
                        <c:v>8</c:v>
                      </c:pt>
                      <c:pt idx="51">
                        <c:v>5</c:v>
                      </c:pt>
                      <c:pt idx="52">
                        <c:v>6</c:v>
                      </c:pt>
                      <c:pt idx="53">
                        <c:v>11</c:v>
                      </c:pt>
                      <c:pt idx="54">
                        <c:v>8</c:v>
                      </c:pt>
                      <c:pt idx="55">
                        <c:v>11</c:v>
                      </c:pt>
                      <c:pt idx="56">
                        <c:v>15</c:v>
                      </c:pt>
                      <c:pt idx="57">
                        <c:v>8</c:v>
                      </c:pt>
                      <c:pt idx="58">
                        <c:v>8</c:v>
                      </c:pt>
                      <c:pt idx="59">
                        <c:v>9</c:v>
                      </c:pt>
                      <c:pt idx="60">
                        <c:v>12</c:v>
                      </c:pt>
                      <c:pt idx="61">
                        <c:v>11</c:v>
                      </c:pt>
                      <c:pt idx="62">
                        <c:v>8</c:v>
                      </c:pt>
                      <c:pt idx="63">
                        <c:v>18</c:v>
                      </c:pt>
                      <c:pt idx="64">
                        <c:v>8</c:v>
                      </c:pt>
                      <c:pt idx="65">
                        <c:v>4</c:v>
                      </c:pt>
                      <c:pt idx="66">
                        <c:v>8</c:v>
                      </c:pt>
                      <c:pt idx="67">
                        <c:v>11</c:v>
                      </c:pt>
                      <c:pt idx="68">
                        <c:v>12</c:v>
                      </c:pt>
                      <c:pt idx="69">
                        <c:v>8</c:v>
                      </c:pt>
                      <c:pt idx="70">
                        <c:v>10</c:v>
                      </c:pt>
                      <c:pt idx="71">
                        <c:v>5</c:v>
                      </c:pt>
                      <c:pt idx="72">
                        <c:v>11</c:v>
                      </c:pt>
                      <c:pt idx="73">
                        <c:v>12</c:v>
                      </c:pt>
                      <c:pt idx="74">
                        <c:v>12</c:v>
                      </c:pt>
                      <c:pt idx="75">
                        <c:v>14</c:v>
                      </c:pt>
                      <c:pt idx="76">
                        <c:v>7</c:v>
                      </c:pt>
                      <c:pt idx="77">
                        <c:v>5</c:v>
                      </c:pt>
                      <c:pt idx="78">
                        <c:v>9</c:v>
                      </c:pt>
                      <c:pt idx="79">
                        <c:v>9</c:v>
                      </c:pt>
                      <c:pt idx="80">
                        <c:v>8</c:v>
                      </c:pt>
                      <c:pt idx="81">
                        <c:v>9</c:v>
                      </c:pt>
                      <c:pt idx="82">
                        <c:v>7</c:v>
                      </c:pt>
                      <c:pt idx="83">
                        <c:v>4</c:v>
                      </c:pt>
                      <c:pt idx="84">
                        <c:v>8</c:v>
                      </c:pt>
                      <c:pt idx="85">
                        <c:v>6</c:v>
                      </c:pt>
                      <c:pt idx="86">
                        <c:v>7</c:v>
                      </c:pt>
                      <c:pt idx="87">
                        <c:v>5</c:v>
                      </c:pt>
                      <c:pt idx="88">
                        <c:v>8</c:v>
                      </c:pt>
                      <c:pt idx="89">
                        <c:v>10</c:v>
                      </c:pt>
                      <c:pt idx="90">
                        <c:v>15</c:v>
                      </c:pt>
                      <c:pt idx="91">
                        <c:v>12</c:v>
                      </c:pt>
                      <c:pt idx="92">
                        <c:v>7</c:v>
                      </c:pt>
                      <c:pt idx="93">
                        <c:v>8</c:v>
                      </c:pt>
                      <c:pt idx="94">
                        <c:v>6</c:v>
                      </c:pt>
                      <c:pt idx="95">
                        <c:v>11</c:v>
                      </c:pt>
                      <c:pt idx="96">
                        <c:v>4</c:v>
                      </c:pt>
                      <c:pt idx="97">
                        <c:v>9</c:v>
                      </c:pt>
                      <c:pt idx="98">
                        <c:v>8</c:v>
                      </c:pt>
                      <c:pt idx="99">
                        <c:v>8</c:v>
                      </c:pt>
                      <c:pt idx="100">
                        <c:v>6</c:v>
                      </c:pt>
                      <c:pt idx="101">
                        <c:v>9</c:v>
                      </c:pt>
                      <c:pt idx="102">
                        <c:v>11</c:v>
                      </c:pt>
                      <c:pt idx="103">
                        <c:v>9</c:v>
                      </c:pt>
                      <c:pt idx="104">
                        <c:v>6</c:v>
                      </c:pt>
                      <c:pt idx="105">
                        <c:v>11</c:v>
                      </c:pt>
                      <c:pt idx="106">
                        <c:v>8</c:v>
                      </c:pt>
                      <c:pt idx="107">
                        <c:v>6</c:v>
                      </c:pt>
                      <c:pt idx="108">
                        <c:v>10</c:v>
                      </c:pt>
                      <c:pt idx="109">
                        <c:v>14</c:v>
                      </c:pt>
                      <c:pt idx="110">
                        <c:v>12</c:v>
                      </c:pt>
                      <c:pt idx="111">
                        <c:v>5</c:v>
                      </c:pt>
                      <c:pt idx="112">
                        <c:v>6</c:v>
                      </c:pt>
                      <c:pt idx="113">
                        <c:v>10</c:v>
                      </c:pt>
                      <c:pt idx="114">
                        <c:v>7</c:v>
                      </c:pt>
                      <c:pt idx="115">
                        <c:v>10</c:v>
                      </c:pt>
                      <c:pt idx="116">
                        <c:v>15</c:v>
                      </c:pt>
                      <c:pt idx="117">
                        <c:v>12</c:v>
                      </c:pt>
                      <c:pt idx="118">
                        <c:v>8</c:v>
                      </c:pt>
                      <c:pt idx="119">
                        <c:v>6</c:v>
                      </c:pt>
                      <c:pt idx="120">
                        <c:v>9</c:v>
                      </c:pt>
                      <c:pt idx="121">
                        <c:v>17</c:v>
                      </c:pt>
                      <c:pt idx="122">
                        <c:v>6</c:v>
                      </c:pt>
                      <c:pt idx="123">
                        <c:v>12</c:v>
                      </c:pt>
                      <c:pt idx="124">
                        <c:v>10</c:v>
                      </c:pt>
                      <c:pt idx="125">
                        <c:v>6</c:v>
                      </c:pt>
                      <c:pt idx="126">
                        <c:v>6</c:v>
                      </c:pt>
                      <c:pt idx="127">
                        <c:v>12</c:v>
                      </c:pt>
                      <c:pt idx="128">
                        <c:v>9</c:v>
                      </c:pt>
                      <c:pt idx="129">
                        <c:v>4</c:v>
                      </c:pt>
                      <c:pt idx="130">
                        <c:v>11</c:v>
                      </c:pt>
                      <c:pt idx="131">
                        <c:v>10</c:v>
                      </c:pt>
                      <c:pt idx="132">
                        <c:v>11</c:v>
                      </c:pt>
                      <c:pt idx="133">
                        <c:v>7</c:v>
                      </c:pt>
                      <c:pt idx="134">
                        <c:v>12</c:v>
                      </c:pt>
                      <c:pt idx="135">
                        <c:v>16</c:v>
                      </c:pt>
                      <c:pt idx="136">
                        <c:v>8</c:v>
                      </c:pt>
                      <c:pt idx="137">
                        <c:v>10</c:v>
                      </c:pt>
                      <c:pt idx="138">
                        <c:v>6</c:v>
                      </c:pt>
                      <c:pt idx="139">
                        <c:v>9</c:v>
                      </c:pt>
                      <c:pt idx="140">
                        <c:v>12</c:v>
                      </c:pt>
                      <c:pt idx="141">
                        <c:v>7</c:v>
                      </c:pt>
                      <c:pt idx="142">
                        <c:v>13</c:v>
                      </c:pt>
                      <c:pt idx="143">
                        <c:v>11</c:v>
                      </c:pt>
                      <c:pt idx="144">
                        <c:v>5</c:v>
                      </c:pt>
                      <c:pt idx="145">
                        <c:v>7</c:v>
                      </c:pt>
                      <c:pt idx="146">
                        <c:v>6</c:v>
                      </c:pt>
                      <c:pt idx="147">
                        <c:v>8</c:v>
                      </c:pt>
                      <c:pt idx="148">
                        <c:v>12</c:v>
                      </c:pt>
                      <c:pt idx="149">
                        <c:v>9</c:v>
                      </c:pt>
                      <c:pt idx="150">
                        <c:v>11</c:v>
                      </c:pt>
                      <c:pt idx="151">
                        <c:v>13</c:v>
                      </c:pt>
                      <c:pt idx="152">
                        <c:v>7</c:v>
                      </c:pt>
                      <c:pt idx="153">
                        <c:v>8</c:v>
                      </c:pt>
                      <c:pt idx="154">
                        <c:v>6</c:v>
                      </c:pt>
                      <c:pt idx="155">
                        <c:v>18</c:v>
                      </c:pt>
                      <c:pt idx="156">
                        <c:v>8</c:v>
                      </c:pt>
                      <c:pt idx="157">
                        <c:v>10</c:v>
                      </c:pt>
                      <c:pt idx="158">
                        <c:v>7</c:v>
                      </c:pt>
                      <c:pt idx="159">
                        <c:v>10</c:v>
                      </c:pt>
                      <c:pt idx="160">
                        <c:v>14</c:v>
                      </c:pt>
                      <c:pt idx="161">
                        <c:v>11</c:v>
                      </c:pt>
                      <c:pt idx="162">
                        <c:v>5</c:v>
                      </c:pt>
                      <c:pt idx="163">
                        <c:v>11</c:v>
                      </c:pt>
                      <c:pt idx="164">
                        <c:v>8</c:v>
                      </c:pt>
                      <c:pt idx="165">
                        <c:v>10</c:v>
                      </c:pt>
                      <c:pt idx="166">
                        <c:v>5</c:v>
                      </c:pt>
                      <c:pt idx="167">
                        <c:v>11</c:v>
                      </c:pt>
                      <c:pt idx="168">
                        <c:v>9</c:v>
                      </c:pt>
                      <c:pt idx="169">
                        <c:v>7</c:v>
                      </c:pt>
                      <c:pt idx="170">
                        <c:v>6</c:v>
                      </c:pt>
                      <c:pt idx="171">
                        <c:v>11</c:v>
                      </c:pt>
                      <c:pt idx="172">
                        <c:v>7</c:v>
                      </c:pt>
                      <c:pt idx="173">
                        <c:v>7</c:v>
                      </c:pt>
                      <c:pt idx="174">
                        <c:v>21</c:v>
                      </c:pt>
                      <c:pt idx="175">
                        <c:v>8</c:v>
                      </c:pt>
                      <c:pt idx="176">
                        <c:v>6</c:v>
                      </c:pt>
                      <c:pt idx="177">
                        <c:v>11</c:v>
                      </c:pt>
                      <c:pt idx="178">
                        <c:v>7</c:v>
                      </c:pt>
                      <c:pt idx="179">
                        <c:v>9</c:v>
                      </c:pt>
                      <c:pt idx="180">
                        <c:v>8</c:v>
                      </c:pt>
                      <c:pt idx="181">
                        <c:v>11</c:v>
                      </c:pt>
                      <c:pt idx="182">
                        <c:v>9</c:v>
                      </c:pt>
                      <c:pt idx="183">
                        <c:v>12</c:v>
                      </c:pt>
                      <c:pt idx="184">
                        <c:v>10</c:v>
                      </c:pt>
                      <c:pt idx="185">
                        <c:v>7</c:v>
                      </c:pt>
                      <c:pt idx="186">
                        <c:v>6</c:v>
                      </c:pt>
                      <c:pt idx="187">
                        <c:v>6</c:v>
                      </c:pt>
                      <c:pt idx="188">
                        <c:v>8</c:v>
                      </c:pt>
                      <c:pt idx="189">
                        <c:v>10</c:v>
                      </c:pt>
                      <c:pt idx="190">
                        <c:v>5</c:v>
                      </c:pt>
                      <c:pt idx="191">
                        <c:v>10</c:v>
                      </c:pt>
                      <c:pt idx="192">
                        <c:v>6</c:v>
                      </c:pt>
                      <c:pt idx="193">
                        <c:v>6</c:v>
                      </c:pt>
                      <c:pt idx="194">
                        <c:v>6</c:v>
                      </c:pt>
                      <c:pt idx="195">
                        <c:v>7</c:v>
                      </c:pt>
                      <c:pt idx="196">
                        <c:v>10</c:v>
                      </c:pt>
                      <c:pt idx="197">
                        <c:v>10</c:v>
                      </c:pt>
                      <c:pt idx="198">
                        <c:v>11</c:v>
                      </c:pt>
                      <c:pt idx="199">
                        <c:v>4</c:v>
                      </c:pt>
                      <c:pt idx="200">
                        <c:v>10</c:v>
                      </c:pt>
                      <c:pt idx="201">
                        <c:v>10</c:v>
                      </c:pt>
                      <c:pt idx="202">
                        <c:v>6</c:v>
                      </c:pt>
                      <c:pt idx="203">
                        <c:v>8</c:v>
                      </c:pt>
                      <c:pt idx="204">
                        <c:v>8</c:v>
                      </c:pt>
                      <c:pt idx="205">
                        <c:v>11</c:v>
                      </c:pt>
                      <c:pt idx="206">
                        <c:v>9</c:v>
                      </c:pt>
                      <c:pt idx="207">
                        <c:v>8</c:v>
                      </c:pt>
                      <c:pt idx="208">
                        <c:v>12</c:v>
                      </c:pt>
                      <c:pt idx="209">
                        <c:v>6</c:v>
                      </c:pt>
                      <c:pt idx="210">
                        <c:v>12</c:v>
                      </c:pt>
                      <c:pt idx="211">
                        <c:v>10</c:v>
                      </c:pt>
                      <c:pt idx="212">
                        <c:v>9</c:v>
                      </c:pt>
                      <c:pt idx="213">
                        <c:v>16</c:v>
                      </c:pt>
                      <c:pt idx="214">
                        <c:v>10</c:v>
                      </c:pt>
                      <c:pt idx="215">
                        <c:v>12</c:v>
                      </c:pt>
                      <c:pt idx="216">
                        <c:v>11</c:v>
                      </c:pt>
                      <c:pt idx="217">
                        <c:v>10</c:v>
                      </c:pt>
                      <c:pt idx="218">
                        <c:v>9</c:v>
                      </c:pt>
                      <c:pt idx="219">
                        <c:v>9</c:v>
                      </c:pt>
                      <c:pt idx="220">
                        <c:v>9</c:v>
                      </c:pt>
                      <c:pt idx="221">
                        <c:v>12</c:v>
                      </c:pt>
                      <c:pt idx="222">
                        <c:v>8</c:v>
                      </c:pt>
                      <c:pt idx="223">
                        <c:v>9</c:v>
                      </c:pt>
                      <c:pt idx="224">
                        <c:v>18</c:v>
                      </c:pt>
                      <c:pt idx="225">
                        <c:v>10</c:v>
                      </c:pt>
                      <c:pt idx="226">
                        <c:v>14</c:v>
                      </c:pt>
                      <c:pt idx="227">
                        <c:v>7</c:v>
                      </c:pt>
                      <c:pt idx="228">
                        <c:v>10</c:v>
                      </c:pt>
                      <c:pt idx="229">
                        <c:v>8</c:v>
                      </c:pt>
                      <c:pt idx="230">
                        <c:v>7</c:v>
                      </c:pt>
                      <c:pt idx="231">
                        <c:v>4</c:v>
                      </c:pt>
                      <c:pt idx="232">
                        <c:v>5</c:v>
                      </c:pt>
                      <c:pt idx="233">
                        <c:v>8</c:v>
                      </c:pt>
                      <c:pt idx="234">
                        <c:v>6</c:v>
                      </c:pt>
                      <c:pt idx="235">
                        <c:v>7</c:v>
                      </c:pt>
                      <c:pt idx="236">
                        <c:v>8</c:v>
                      </c:pt>
                      <c:pt idx="237">
                        <c:v>7</c:v>
                      </c:pt>
                      <c:pt idx="238">
                        <c:v>12</c:v>
                      </c:pt>
                      <c:pt idx="239">
                        <c:v>7</c:v>
                      </c:pt>
                      <c:pt idx="240">
                        <c:v>10</c:v>
                      </c:pt>
                      <c:pt idx="241">
                        <c:v>11</c:v>
                      </c:pt>
                      <c:pt idx="242">
                        <c:v>7</c:v>
                      </c:pt>
                      <c:pt idx="243">
                        <c:v>8</c:v>
                      </c:pt>
                      <c:pt idx="244">
                        <c:v>9</c:v>
                      </c:pt>
                      <c:pt idx="245">
                        <c:v>11</c:v>
                      </c:pt>
                      <c:pt idx="246">
                        <c:v>13</c:v>
                      </c:pt>
                      <c:pt idx="247">
                        <c:v>10</c:v>
                      </c:pt>
                      <c:pt idx="248">
                        <c:v>12</c:v>
                      </c:pt>
                      <c:pt idx="249">
                        <c:v>7</c:v>
                      </c:pt>
                      <c:pt idx="250">
                        <c:v>11</c:v>
                      </c:pt>
                      <c:pt idx="251">
                        <c:v>12</c:v>
                      </c:pt>
                      <c:pt idx="252">
                        <c:v>11</c:v>
                      </c:pt>
                      <c:pt idx="253">
                        <c:v>8</c:v>
                      </c:pt>
                      <c:pt idx="254">
                        <c:v>3</c:v>
                      </c:pt>
                      <c:pt idx="255">
                        <c:v>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999-430F-A4D2-F27E96C3ACCB}"/>
                  </c:ext>
                </c:extLst>
              </c15:ser>
            </c15:filteredLineSeries>
            <c15:filteredLineSeries>
              <c15:ser>
                <c:idx val="2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7</c:v>
                      </c:pt>
                      <c:pt idx="1">
                        <c:v>9</c:v>
                      </c:pt>
                      <c:pt idx="2">
                        <c:v>8</c:v>
                      </c:pt>
                      <c:pt idx="3">
                        <c:v>8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18</c:v>
                      </c:pt>
                      <c:pt idx="7">
                        <c:v>9</c:v>
                      </c:pt>
                      <c:pt idx="8">
                        <c:v>5</c:v>
                      </c:pt>
                      <c:pt idx="9">
                        <c:v>11</c:v>
                      </c:pt>
                      <c:pt idx="10">
                        <c:v>14</c:v>
                      </c:pt>
                      <c:pt idx="11">
                        <c:v>7</c:v>
                      </c:pt>
                      <c:pt idx="12">
                        <c:v>9</c:v>
                      </c:pt>
                      <c:pt idx="13">
                        <c:v>15</c:v>
                      </c:pt>
                      <c:pt idx="14">
                        <c:v>9</c:v>
                      </c:pt>
                      <c:pt idx="15">
                        <c:v>12</c:v>
                      </c:pt>
                      <c:pt idx="16">
                        <c:v>12</c:v>
                      </c:pt>
                      <c:pt idx="17">
                        <c:v>13</c:v>
                      </c:pt>
                      <c:pt idx="18">
                        <c:v>10</c:v>
                      </c:pt>
                      <c:pt idx="19">
                        <c:v>11</c:v>
                      </c:pt>
                      <c:pt idx="20">
                        <c:v>6</c:v>
                      </c:pt>
                      <c:pt idx="21">
                        <c:v>12</c:v>
                      </c:pt>
                      <c:pt idx="22">
                        <c:v>9</c:v>
                      </c:pt>
                      <c:pt idx="23">
                        <c:v>4</c:v>
                      </c:pt>
                      <c:pt idx="24">
                        <c:v>9</c:v>
                      </c:pt>
                      <c:pt idx="25">
                        <c:v>5</c:v>
                      </c:pt>
                      <c:pt idx="26">
                        <c:v>9</c:v>
                      </c:pt>
                      <c:pt idx="27">
                        <c:v>12</c:v>
                      </c:pt>
                      <c:pt idx="28">
                        <c:v>10</c:v>
                      </c:pt>
                      <c:pt idx="29">
                        <c:v>10</c:v>
                      </c:pt>
                      <c:pt idx="30">
                        <c:v>12</c:v>
                      </c:pt>
                      <c:pt idx="31">
                        <c:v>10</c:v>
                      </c:pt>
                      <c:pt idx="32">
                        <c:v>8</c:v>
                      </c:pt>
                      <c:pt idx="33">
                        <c:v>11</c:v>
                      </c:pt>
                      <c:pt idx="34">
                        <c:v>9</c:v>
                      </c:pt>
                      <c:pt idx="35">
                        <c:v>9</c:v>
                      </c:pt>
                      <c:pt idx="36">
                        <c:v>13</c:v>
                      </c:pt>
                      <c:pt idx="37">
                        <c:v>8</c:v>
                      </c:pt>
                      <c:pt idx="38">
                        <c:v>6</c:v>
                      </c:pt>
                      <c:pt idx="39">
                        <c:v>7</c:v>
                      </c:pt>
                      <c:pt idx="40">
                        <c:v>8</c:v>
                      </c:pt>
                      <c:pt idx="41">
                        <c:v>7</c:v>
                      </c:pt>
                      <c:pt idx="42">
                        <c:v>10</c:v>
                      </c:pt>
                      <c:pt idx="43">
                        <c:v>9</c:v>
                      </c:pt>
                      <c:pt idx="44">
                        <c:v>17</c:v>
                      </c:pt>
                      <c:pt idx="45">
                        <c:v>7</c:v>
                      </c:pt>
                      <c:pt idx="46">
                        <c:v>8</c:v>
                      </c:pt>
                      <c:pt idx="47">
                        <c:v>8</c:v>
                      </c:pt>
                      <c:pt idx="48">
                        <c:v>12</c:v>
                      </c:pt>
                      <c:pt idx="49">
                        <c:v>12</c:v>
                      </c:pt>
                      <c:pt idx="50">
                        <c:v>5</c:v>
                      </c:pt>
                      <c:pt idx="51">
                        <c:v>14</c:v>
                      </c:pt>
                      <c:pt idx="52">
                        <c:v>14</c:v>
                      </c:pt>
                      <c:pt idx="53">
                        <c:v>7</c:v>
                      </c:pt>
                      <c:pt idx="54">
                        <c:v>7</c:v>
                      </c:pt>
                      <c:pt idx="55">
                        <c:v>6</c:v>
                      </c:pt>
                      <c:pt idx="56">
                        <c:v>10</c:v>
                      </c:pt>
                      <c:pt idx="57">
                        <c:v>12</c:v>
                      </c:pt>
                      <c:pt idx="58">
                        <c:v>9</c:v>
                      </c:pt>
                      <c:pt idx="59">
                        <c:v>13</c:v>
                      </c:pt>
                      <c:pt idx="60">
                        <c:v>11</c:v>
                      </c:pt>
                      <c:pt idx="61">
                        <c:v>10</c:v>
                      </c:pt>
                      <c:pt idx="62">
                        <c:v>10</c:v>
                      </c:pt>
                      <c:pt idx="63">
                        <c:v>7</c:v>
                      </c:pt>
                      <c:pt idx="64">
                        <c:v>17</c:v>
                      </c:pt>
                      <c:pt idx="65">
                        <c:v>5</c:v>
                      </c:pt>
                      <c:pt idx="66">
                        <c:v>2</c:v>
                      </c:pt>
                      <c:pt idx="67">
                        <c:v>12</c:v>
                      </c:pt>
                      <c:pt idx="68">
                        <c:v>6</c:v>
                      </c:pt>
                      <c:pt idx="69">
                        <c:v>6</c:v>
                      </c:pt>
                      <c:pt idx="70">
                        <c:v>13</c:v>
                      </c:pt>
                      <c:pt idx="71">
                        <c:v>4</c:v>
                      </c:pt>
                      <c:pt idx="72">
                        <c:v>6</c:v>
                      </c:pt>
                      <c:pt idx="73">
                        <c:v>9</c:v>
                      </c:pt>
                      <c:pt idx="74">
                        <c:v>6</c:v>
                      </c:pt>
                      <c:pt idx="75">
                        <c:v>9</c:v>
                      </c:pt>
                      <c:pt idx="76">
                        <c:v>12</c:v>
                      </c:pt>
                      <c:pt idx="77">
                        <c:v>12</c:v>
                      </c:pt>
                      <c:pt idx="78">
                        <c:v>7</c:v>
                      </c:pt>
                      <c:pt idx="79">
                        <c:v>4</c:v>
                      </c:pt>
                      <c:pt idx="80">
                        <c:v>6</c:v>
                      </c:pt>
                      <c:pt idx="81">
                        <c:v>10</c:v>
                      </c:pt>
                      <c:pt idx="82">
                        <c:v>5</c:v>
                      </c:pt>
                      <c:pt idx="83">
                        <c:v>8</c:v>
                      </c:pt>
                      <c:pt idx="84">
                        <c:v>9</c:v>
                      </c:pt>
                      <c:pt idx="85">
                        <c:v>12</c:v>
                      </c:pt>
                      <c:pt idx="86">
                        <c:v>6</c:v>
                      </c:pt>
                      <c:pt idx="87">
                        <c:v>9</c:v>
                      </c:pt>
                      <c:pt idx="88">
                        <c:v>10</c:v>
                      </c:pt>
                      <c:pt idx="89">
                        <c:v>9</c:v>
                      </c:pt>
                      <c:pt idx="90">
                        <c:v>11</c:v>
                      </c:pt>
                      <c:pt idx="91">
                        <c:v>9</c:v>
                      </c:pt>
                      <c:pt idx="92">
                        <c:v>12</c:v>
                      </c:pt>
                      <c:pt idx="93">
                        <c:v>5</c:v>
                      </c:pt>
                      <c:pt idx="94">
                        <c:v>3</c:v>
                      </c:pt>
                      <c:pt idx="95">
                        <c:v>15</c:v>
                      </c:pt>
                      <c:pt idx="96">
                        <c:v>4</c:v>
                      </c:pt>
                      <c:pt idx="97">
                        <c:v>5</c:v>
                      </c:pt>
                      <c:pt idx="98">
                        <c:v>10</c:v>
                      </c:pt>
                      <c:pt idx="99">
                        <c:v>8</c:v>
                      </c:pt>
                      <c:pt idx="100">
                        <c:v>7</c:v>
                      </c:pt>
                      <c:pt idx="101">
                        <c:v>12</c:v>
                      </c:pt>
                      <c:pt idx="102">
                        <c:v>4</c:v>
                      </c:pt>
                      <c:pt idx="103">
                        <c:v>9</c:v>
                      </c:pt>
                      <c:pt idx="104">
                        <c:v>12</c:v>
                      </c:pt>
                      <c:pt idx="105">
                        <c:v>7</c:v>
                      </c:pt>
                      <c:pt idx="106">
                        <c:v>15</c:v>
                      </c:pt>
                      <c:pt idx="107">
                        <c:v>6</c:v>
                      </c:pt>
                      <c:pt idx="108">
                        <c:v>8</c:v>
                      </c:pt>
                      <c:pt idx="109">
                        <c:v>10</c:v>
                      </c:pt>
                      <c:pt idx="110">
                        <c:v>12</c:v>
                      </c:pt>
                      <c:pt idx="111">
                        <c:v>6</c:v>
                      </c:pt>
                      <c:pt idx="112">
                        <c:v>16</c:v>
                      </c:pt>
                      <c:pt idx="113">
                        <c:v>6</c:v>
                      </c:pt>
                      <c:pt idx="114">
                        <c:v>11</c:v>
                      </c:pt>
                      <c:pt idx="115">
                        <c:v>8</c:v>
                      </c:pt>
                      <c:pt idx="116">
                        <c:v>12</c:v>
                      </c:pt>
                      <c:pt idx="117">
                        <c:v>9</c:v>
                      </c:pt>
                      <c:pt idx="118">
                        <c:v>16</c:v>
                      </c:pt>
                      <c:pt idx="119">
                        <c:v>7</c:v>
                      </c:pt>
                      <c:pt idx="120">
                        <c:v>7</c:v>
                      </c:pt>
                      <c:pt idx="121">
                        <c:v>6</c:v>
                      </c:pt>
                      <c:pt idx="122">
                        <c:v>14</c:v>
                      </c:pt>
                      <c:pt idx="123">
                        <c:v>8</c:v>
                      </c:pt>
                      <c:pt idx="124">
                        <c:v>7</c:v>
                      </c:pt>
                      <c:pt idx="125">
                        <c:v>9</c:v>
                      </c:pt>
                      <c:pt idx="126">
                        <c:v>7</c:v>
                      </c:pt>
                      <c:pt idx="127">
                        <c:v>6</c:v>
                      </c:pt>
                      <c:pt idx="128">
                        <c:v>8</c:v>
                      </c:pt>
                      <c:pt idx="129">
                        <c:v>11</c:v>
                      </c:pt>
                      <c:pt idx="130">
                        <c:v>5</c:v>
                      </c:pt>
                      <c:pt idx="131">
                        <c:v>7</c:v>
                      </c:pt>
                      <c:pt idx="132">
                        <c:v>5</c:v>
                      </c:pt>
                      <c:pt idx="133">
                        <c:v>10</c:v>
                      </c:pt>
                      <c:pt idx="134">
                        <c:v>8</c:v>
                      </c:pt>
                      <c:pt idx="135">
                        <c:v>8</c:v>
                      </c:pt>
                      <c:pt idx="136">
                        <c:v>12</c:v>
                      </c:pt>
                      <c:pt idx="137">
                        <c:v>11</c:v>
                      </c:pt>
                      <c:pt idx="138">
                        <c:v>12</c:v>
                      </c:pt>
                      <c:pt idx="139">
                        <c:v>6</c:v>
                      </c:pt>
                      <c:pt idx="140">
                        <c:v>8</c:v>
                      </c:pt>
                      <c:pt idx="141">
                        <c:v>10</c:v>
                      </c:pt>
                      <c:pt idx="142">
                        <c:v>4</c:v>
                      </c:pt>
                      <c:pt idx="143">
                        <c:v>8</c:v>
                      </c:pt>
                      <c:pt idx="144">
                        <c:v>12</c:v>
                      </c:pt>
                      <c:pt idx="145">
                        <c:v>8</c:v>
                      </c:pt>
                      <c:pt idx="146">
                        <c:v>4</c:v>
                      </c:pt>
                      <c:pt idx="147">
                        <c:v>13</c:v>
                      </c:pt>
                      <c:pt idx="148">
                        <c:v>7</c:v>
                      </c:pt>
                      <c:pt idx="149">
                        <c:v>13</c:v>
                      </c:pt>
                      <c:pt idx="150">
                        <c:v>8</c:v>
                      </c:pt>
                      <c:pt idx="151">
                        <c:v>11</c:v>
                      </c:pt>
                      <c:pt idx="152">
                        <c:v>10</c:v>
                      </c:pt>
                      <c:pt idx="153">
                        <c:v>13</c:v>
                      </c:pt>
                      <c:pt idx="154">
                        <c:v>9</c:v>
                      </c:pt>
                      <c:pt idx="155">
                        <c:v>6</c:v>
                      </c:pt>
                      <c:pt idx="156">
                        <c:v>9</c:v>
                      </c:pt>
                      <c:pt idx="157">
                        <c:v>12</c:v>
                      </c:pt>
                      <c:pt idx="158">
                        <c:v>7</c:v>
                      </c:pt>
                      <c:pt idx="159">
                        <c:v>5</c:v>
                      </c:pt>
                      <c:pt idx="160">
                        <c:v>10</c:v>
                      </c:pt>
                      <c:pt idx="161">
                        <c:v>10</c:v>
                      </c:pt>
                      <c:pt idx="162">
                        <c:v>6</c:v>
                      </c:pt>
                      <c:pt idx="163">
                        <c:v>9</c:v>
                      </c:pt>
                      <c:pt idx="164">
                        <c:v>4</c:v>
                      </c:pt>
                      <c:pt idx="165">
                        <c:v>9</c:v>
                      </c:pt>
                      <c:pt idx="166">
                        <c:v>10</c:v>
                      </c:pt>
                      <c:pt idx="167">
                        <c:v>14</c:v>
                      </c:pt>
                      <c:pt idx="168">
                        <c:v>5</c:v>
                      </c:pt>
                      <c:pt idx="169">
                        <c:v>14</c:v>
                      </c:pt>
                      <c:pt idx="170">
                        <c:v>6</c:v>
                      </c:pt>
                      <c:pt idx="171">
                        <c:v>15</c:v>
                      </c:pt>
                      <c:pt idx="172">
                        <c:v>9</c:v>
                      </c:pt>
                      <c:pt idx="173">
                        <c:v>10</c:v>
                      </c:pt>
                      <c:pt idx="174">
                        <c:v>9</c:v>
                      </c:pt>
                      <c:pt idx="175">
                        <c:v>9</c:v>
                      </c:pt>
                      <c:pt idx="176">
                        <c:v>5</c:v>
                      </c:pt>
                      <c:pt idx="177">
                        <c:v>6</c:v>
                      </c:pt>
                      <c:pt idx="178">
                        <c:v>4</c:v>
                      </c:pt>
                      <c:pt idx="179">
                        <c:v>5</c:v>
                      </c:pt>
                      <c:pt idx="180">
                        <c:v>8</c:v>
                      </c:pt>
                      <c:pt idx="181">
                        <c:v>10</c:v>
                      </c:pt>
                      <c:pt idx="182">
                        <c:v>11</c:v>
                      </c:pt>
                      <c:pt idx="183">
                        <c:v>9</c:v>
                      </c:pt>
                      <c:pt idx="184">
                        <c:v>9</c:v>
                      </c:pt>
                      <c:pt idx="185">
                        <c:v>11</c:v>
                      </c:pt>
                      <c:pt idx="186">
                        <c:v>10</c:v>
                      </c:pt>
                      <c:pt idx="187">
                        <c:v>6</c:v>
                      </c:pt>
                      <c:pt idx="188">
                        <c:v>12</c:v>
                      </c:pt>
                      <c:pt idx="189">
                        <c:v>7</c:v>
                      </c:pt>
                      <c:pt idx="190">
                        <c:v>4</c:v>
                      </c:pt>
                      <c:pt idx="191">
                        <c:v>7</c:v>
                      </c:pt>
                      <c:pt idx="192">
                        <c:v>14</c:v>
                      </c:pt>
                      <c:pt idx="193">
                        <c:v>11</c:v>
                      </c:pt>
                      <c:pt idx="194">
                        <c:v>10</c:v>
                      </c:pt>
                      <c:pt idx="195">
                        <c:v>7</c:v>
                      </c:pt>
                      <c:pt idx="196">
                        <c:v>10</c:v>
                      </c:pt>
                      <c:pt idx="197">
                        <c:v>14</c:v>
                      </c:pt>
                      <c:pt idx="198">
                        <c:v>9</c:v>
                      </c:pt>
                      <c:pt idx="199">
                        <c:v>8</c:v>
                      </c:pt>
                      <c:pt idx="200">
                        <c:v>7</c:v>
                      </c:pt>
                      <c:pt idx="201">
                        <c:v>6</c:v>
                      </c:pt>
                      <c:pt idx="202">
                        <c:v>4</c:v>
                      </c:pt>
                      <c:pt idx="203">
                        <c:v>6</c:v>
                      </c:pt>
                      <c:pt idx="204">
                        <c:v>7</c:v>
                      </c:pt>
                      <c:pt idx="205">
                        <c:v>11</c:v>
                      </c:pt>
                      <c:pt idx="206">
                        <c:v>15</c:v>
                      </c:pt>
                      <c:pt idx="207">
                        <c:v>5</c:v>
                      </c:pt>
                      <c:pt idx="208">
                        <c:v>8</c:v>
                      </c:pt>
                      <c:pt idx="209">
                        <c:v>13</c:v>
                      </c:pt>
                      <c:pt idx="210">
                        <c:v>13</c:v>
                      </c:pt>
                      <c:pt idx="211">
                        <c:v>11</c:v>
                      </c:pt>
                      <c:pt idx="212">
                        <c:v>16</c:v>
                      </c:pt>
                      <c:pt idx="213">
                        <c:v>11</c:v>
                      </c:pt>
                      <c:pt idx="214">
                        <c:v>7</c:v>
                      </c:pt>
                      <c:pt idx="215">
                        <c:v>7</c:v>
                      </c:pt>
                      <c:pt idx="216">
                        <c:v>12</c:v>
                      </c:pt>
                      <c:pt idx="217">
                        <c:v>8</c:v>
                      </c:pt>
                      <c:pt idx="218">
                        <c:v>14</c:v>
                      </c:pt>
                      <c:pt idx="219">
                        <c:v>11</c:v>
                      </c:pt>
                      <c:pt idx="220">
                        <c:v>12</c:v>
                      </c:pt>
                      <c:pt idx="221">
                        <c:v>8</c:v>
                      </c:pt>
                      <c:pt idx="222">
                        <c:v>7</c:v>
                      </c:pt>
                      <c:pt idx="223">
                        <c:v>9</c:v>
                      </c:pt>
                      <c:pt idx="224">
                        <c:v>5</c:v>
                      </c:pt>
                      <c:pt idx="225">
                        <c:v>12</c:v>
                      </c:pt>
                      <c:pt idx="226">
                        <c:v>10</c:v>
                      </c:pt>
                      <c:pt idx="227">
                        <c:v>4</c:v>
                      </c:pt>
                      <c:pt idx="228">
                        <c:v>6</c:v>
                      </c:pt>
                      <c:pt idx="229">
                        <c:v>9</c:v>
                      </c:pt>
                      <c:pt idx="230">
                        <c:v>7</c:v>
                      </c:pt>
                      <c:pt idx="231">
                        <c:v>11</c:v>
                      </c:pt>
                      <c:pt idx="232">
                        <c:v>10</c:v>
                      </c:pt>
                      <c:pt idx="233">
                        <c:v>6</c:v>
                      </c:pt>
                      <c:pt idx="234">
                        <c:v>11</c:v>
                      </c:pt>
                      <c:pt idx="235">
                        <c:v>14</c:v>
                      </c:pt>
                      <c:pt idx="236">
                        <c:v>15</c:v>
                      </c:pt>
                      <c:pt idx="237">
                        <c:v>15</c:v>
                      </c:pt>
                      <c:pt idx="238">
                        <c:v>17</c:v>
                      </c:pt>
                      <c:pt idx="239">
                        <c:v>8</c:v>
                      </c:pt>
                      <c:pt idx="240">
                        <c:v>12</c:v>
                      </c:pt>
                      <c:pt idx="241">
                        <c:v>11</c:v>
                      </c:pt>
                      <c:pt idx="242">
                        <c:v>8</c:v>
                      </c:pt>
                      <c:pt idx="243">
                        <c:v>3</c:v>
                      </c:pt>
                      <c:pt idx="244">
                        <c:v>11</c:v>
                      </c:pt>
                      <c:pt idx="245">
                        <c:v>9</c:v>
                      </c:pt>
                      <c:pt idx="246">
                        <c:v>6</c:v>
                      </c:pt>
                      <c:pt idx="247">
                        <c:v>9</c:v>
                      </c:pt>
                      <c:pt idx="248">
                        <c:v>8</c:v>
                      </c:pt>
                      <c:pt idx="249">
                        <c:v>12</c:v>
                      </c:pt>
                      <c:pt idx="250">
                        <c:v>12</c:v>
                      </c:pt>
                      <c:pt idx="251">
                        <c:v>10</c:v>
                      </c:pt>
                      <c:pt idx="252">
                        <c:v>11</c:v>
                      </c:pt>
                      <c:pt idx="253">
                        <c:v>8</c:v>
                      </c:pt>
                      <c:pt idx="254">
                        <c:v>6</c:v>
                      </c:pt>
                      <c:pt idx="255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999-430F-A4D2-F27E96C3ACCB}"/>
                  </c:ext>
                </c:extLst>
              </c15:ser>
            </c15:filteredLineSeries>
            <c15:filteredLineSeries>
              <c15:ser>
                <c:idx val="3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Malatya!$E$2:$E$257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7</c:v>
                      </c:pt>
                      <c:pt idx="1">
                        <c:v>8</c:v>
                      </c:pt>
                      <c:pt idx="2">
                        <c:v>10</c:v>
                      </c:pt>
                      <c:pt idx="3">
                        <c:v>12</c:v>
                      </c:pt>
                      <c:pt idx="4">
                        <c:v>11</c:v>
                      </c:pt>
                      <c:pt idx="5">
                        <c:v>9</c:v>
                      </c:pt>
                      <c:pt idx="6">
                        <c:v>9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12</c:v>
                      </c:pt>
                      <c:pt idx="10">
                        <c:v>13</c:v>
                      </c:pt>
                      <c:pt idx="11">
                        <c:v>15</c:v>
                      </c:pt>
                      <c:pt idx="12">
                        <c:v>9</c:v>
                      </c:pt>
                      <c:pt idx="13">
                        <c:v>5</c:v>
                      </c:pt>
                      <c:pt idx="14">
                        <c:v>12</c:v>
                      </c:pt>
                      <c:pt idx="15">
                        <c:v>8</c:v>
                      </c:pt>
                      <c:pt idx="16">
                        <c:v>13</c:v>
                      </c:pt>
                      <c:pt idx="17">
                        <c:v>12</c:v>
                      </c:pt>
                      <c:pt idx="18">
                        <c:v>7</c:v>
                      </c:pt>
                      <c:pt idx="19">
                        <c:v>13</c:v>
                      </c:pt>
                      <c:pt idx="20">
                        <c:v>9</c:v>
                      </c:pt>
                      <c:pt idx="21">
                        <c:v>14</c:v>
                      </c:pt>
                      <c:pt idx="22">
                        <c:v>8</c:v>
                      </c:pt>
                      <c:pt idx="23">
                        <c:v>14</c:v>
                      </c:pt>
                      <c:pt idx="24">
                        <c:v>13</c:v>
                      </c:pt>
                      <c:pt idx="25">
                        <c:v>8</c:v>
                      </c:pt>
                      <c:pt idx="26">
                        <c:v>9</c:v>
                      </c:pt>
                      <c:pt idx="27">
                        <c:v>10</c:v>
                      </c:pt>
                      <c:pt idx="28">
                        <c:v>13</c:v>
                      </c:pt>
                      <c:pt idx="29">
                        <c:v>16</c:v>
                      </c:pt>
                      <c:pt idx="30">
                        <c:v>16</c:v>
                      </c:pt>
                      <c:pt idx="31">
                        <c:v>7</c:v>
                      </c:pt>
                      <c:pt idx="32">
                        <c:v>11</c:v>
                      </c:pt>
                      <c:pt idx="33">
                        <c:v>13</c:v>
                      </c:pt>
                      <c:pt idx="34">
                        <c:v>14</c:v>
                      </c:pt>
                      <c:pt idx="35">
                        <c:v>6</c:v>
                      </c:pt>
                      <c:pt idx="36">
                        <c:v>7</c:v>
                      </c:pt>
                      <c:pt idx="37">
                        <c:v>16</c:v>
                      </c:pt>
                      <c:pt idx="38">
                        <c:v>9</c:v>
                      </c:pt>
                      <c:pt idx="39">
                        <c:v>12</c:v>
                      </c:pt>
                      <c:pt idx="40">
                        <c:v>10</c:v>
                      </c:pt>
                      <c:pt idx="41">
                        <c:v>13</c:v>
                      </c:pt>
                      <c:pt idx="42">
                        <c:v>12</c:v>
                      </c:pt>
                      <c:pt idx="43">
                        <c:v>11</c:v>
                      </c:pt>
                      <c:pt idx="44">
                        <c:v>10</c:v>
                      </c:pt>
                      <c:pt idx="45">
                        <c:v>7</c:v>
                      </c:pt>
                      <c:pt idx="46">
                        <c:v>12</c:v>
                      </c:pt>
                      <c:pt idx="47">
                        <c:v>11</c:v>
                      </c:pt>
                      <c:pt idx="48">
                        <c:v>7</c:v>
                      </c:pt>
                      <c:pt idx="49">
                        <c:v>6</c:v>
                      </c:pt>
                      <c:pt idx="50">
                        <c:v>8</c:v>
                      </c:pt>
                      <c:pt idx="51">
                        <c:v>11</c:v>
                      </c:pt>
                      <c:pt idx="52">
                        <c:v>12</c:v>
                      </c:pt>
                      <c:pt idx="53">
                        <c:v>8</c:v>
                      </c:pt>
                      <c:pt idx="54">
                        <c:v>10</c:v>
                      </c:pt>
                      <c:pt idx="55">
                        <c:v>15</c:v>
                      </c:pt>
                      <c:pt idx="56">
                        <c:v>10</c:v>
                      </c:pt>
                      <c:pt idx="57">
                        <c:v>11</c:v>
                      </c:pt>
                      <c:pt idx="58">
                        <c:v>12</c:v>
                      </c:pt>
                      <c:pt idx="59">
                        <c:v>5</c:v>
                      </c:pt>
                      <c:pt idx="60">
                        <c:v>15</c:v>
                      </c:pt>
                      <c:pt idx="61">
                        <c:v>3</c:v>
                      </c:pt>
                      <c:pt idx="62">
                        <c:v>11</c:v>
                      </c:pt>
                      <c:pt idx="63">
                        <c:v>9</c:v>
                      </c:pt>
                      <c:pt idx="64">
                        <c:v>11</c:v>
                      </c:pt>
                      <c:pt idx="65">
                        <c:v>13</c:v>
                      </c:pt>
                      <c:pt idx="66">
                        <c:v>8</c:v>
                      </c:pt>
                      <c:pt idx="67">
                        <c:v>15</c:v>
                      </c:pt>
                      <c:pt idx="68">
                        <c:v>13</c:v>
                      </c:pt>
                      <c:pt idx="69">
                        <c:v>10</c:v>
                      </c:pt>
                      <c:pt idx="70">
                        <c:v>11</c:v>
                      </c:pt>
                      <c:pt idx="71">
                        <c:v>8</c:v>
                      </c:pt>
                      <c:pt idx="72">
                        <c:v>12</c:v>
                      </c:pt>
                      <c:pt idx="73">
                        <c:v>10</c:v>
                      </c:pt>
                      <c:pt idx="74">
                        <c:v>10</c:v>
                      </c:pt>
                      <c:pt idx="75">
                        <c:v>9</c:v>
                      </c:pt>
                      <c:pt idx="76">
                        <c:v>6</c:v>
                      </c:pt>
                      <c:pt idx="77">
                        <c:v>19</c:v>
                      </c:pt>
                      <c:pt idx="78">
                        <c:v>6</c:v>
                      </c:pt>
                      <c:pt idx="79">
                        <c:v>15</c:v>
                      </c:pt>
                      <c:pt idx="80">
                        <c:v>13</c:v>
                      </c:pt>
                      <c:pt idx="81">
                        <c:v>10</c:v>
                      </c:pt>
                      <c:pt idx="82">
                        <c:v>12</c:v>
                      </c:pt>
                      <c:pt idx="83">
                        <c:v>7</c:v>
                      </c:pt>
                      <c:pt idx="84">
                        <c:v>10</c:v>
                      </c:pt>
                      <c:pt idx="85">
                        <c:v>10</c:v>
                      </c:pt>
                      <c:pt idx="86">
                        <c:v>10</c:v>
                      </c:pt>
                      <c:pt idx="87">
                        <c:v>8</c:v>
                      </c:pt>
                      <c:pt idx="88">
                        <c:v>6</c:v>
                      </c:pt>
                      <c:pt idx="89">
                        <c:v>6</c:v>
                      </c:pt>
                      <c:pt idx="90">
                        <c:v>10</c:v>
                      </c:pt>
                      <c:pt idx="91">
                        <c:v>6</c:v>
                      </c:pt>
                      <c:pt idx="92">
                        <c:v>5</c:v>
                      </c:pt>
                      <c:pt idx="93">
                        <c:v>7</c:v>
                      </c:pt>
                      <c:pt idx="94">
                        <c:v>8</c:v>
                      </c:pt>
                      <c:pt idx="95">
                        <c:v>12</c:v>
                      </c:pt>
                      <c:pt idx="96">
                        <c:v>18</c:v>
                      </c:pt>
                      <c:pt idx="97">
                        <c:v>10</c:v>
                      </c:pt>
                      <c:pt idx="98">
                        <c:v>7</c:v>
                      </c:pt>
                      <c:pt idx="99">
                        <c:v>10</c:v>
                      </c:pt>
                      <c:pt idx="100">
                        <c:v>5</c:v>
                      </c:pt>
                      <c:pt idx="101">
                        <c:v>10</c:v>
                      </c:pt>
                      <c:pt idx="102">
                        <c:v>5</c:v>
                      </c:pt>
                      <c:pt idx="103">
                        <c:v>3</c:v>
                      </c:pt>
                      <c:pt idx="104">
                        <c:v>6</c:v>
                      </c:pt>
                      <c:pt idx="105">
                        <c:v>7</c:v>
                      </c:pt>
                      <c:pt idx="106">
                        <c:v>12</c:v>
                      </c:pt>
                      <c:pt idx="107">
                        <c:v>16</c:v>
                      </c:pt>
                      <c:pt idx="108">
                        <c:v>4</c:v>
                      </c:pt>
                      <c:pt idx="109">
                        <c:v>9</c:v>
                      </c:pt>
                      <c:pt idx="110">
                        <c:v>8</c:v>
                      </c:pt>
                      <c:pt idx="111">
                        <c:v>9</c:v>
                      </c:pt>
                      <c:pt idx="112">
                        <c:v>8</c:v>
                      </c:pt>
                      <c:pt idx="113">
                        <c:v>5</c:v>
                      </c:pt>
                      <c:pt idx="114">
                        <c:v>10</c:v>
                      </c:pt>
                      <c:pt idx="115">
                        <c:v>8</c:v>
                      </c:pt>
                      <c:pt idx="116">
                        <c:v>10</c:v>
                      </c:pt>
                      <c:pt idx="117">
                        <c:v>11</c:v>
                      </c:pt>
                      <c:pt idx="118">
                        <c:v>8</c:v>
                      </c:pt>
                      <c:pt idx="119">
                        <c:v>10</c:v>
                      </c:pt>
                      <c:pt idx="120">
                        <c:v>5</c:v>
                      </c:pt>
                      <c:pt idx="121">
                        <c:v>10</c:v>
                      </c:pt>
                      <c:pt idx="122">
                        <c:v>11</c:v>
                      </c:pt>
                      <c:pt idx="123">
                        <c:v>11</c:v>
                      </c:pt>
                      <c:pt idx="124">
                        <c:v>12</c:v>
                      </c:pt>
                      <c:pt idx="125">
                        <c:v>9</c:v>
                      </c:pt>
                      <c:pt idx="126">
                        <c:v>8</c:v>
                      </c:pt>
                      <c:pt idx="127">
                        <c:v>3</c:v>
                      </c:pt>
                      <c:pt idx="128">
                        <c:v>8</c:v>
                      </c:pt>
                      <c:pt idx="129">
                        <c:v>10</c:v>
                      </c:pt>
                      <c:pt idx="130">
                        <c:v>8</c:v>
                      </c:pt>
                      <c:pt idx="131">
                        <c:v>14</c:v>
                      </c:pt>
                      <c:pt idx="132">
                        <c:v>9</c:v>
                      </c:pt>
                      <c:pt idx="133">
                        <c:v>14</c:v>
                      </c:pt>
                      <c:pt idx="134">
                        <c:v>8</c:v>
                      </c:pt>
                      <c:pt idx="135">
                        <c:v>13</c:v>
                      </c:pt>
                      <c:pt idx="136">
                        <c:v>10</c:v>
                      </c:pt>
                      <c:pt idx="137">
                        <c:v>9</c:v>
                      </c:pt>
                      <c:pt idx="138">
                        <c:v>9</c:v>
                      </c:pt>
                      <c:pt idx="139">
                        <c:v>11</c:v>
                      </c:pt>
                      <c:pt idx="140">
                        <c:v>16</c:v>
                      </c:pt>
                      <c:pt idx="141">
                        <c:v>10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8</c:v>
                      </c:pt>
                      <c:pt idx="145">
                        <c:v>17</c:v>
                      </c:pt>
                      <c:pt idx="146">
                        <c:v>7</c:v>
                      </c:pt>
                      <c:pt idx="147">
                        <c:v>6</c:v>
                      </c:pt>
                      <c:pt idx="148">
                        <c:v>11</c:v>
                      </c:pt>
                      <c:pt idx="149">
                        <c:v>15</c:v>
                      </c:pt>
                      <c:pt idx="150">
                        <c:v>7</c:v>
                      </c:pt>
                      <c:pt idx="151">
                        <c:v>11</c:v>
                      </c:pt>
                      <c:pt idx="152">
                        <c:v>13</c:v>
                      </c:pt>
                      <c:pt idx="153">
                        <c:v>14</c:v>
                      </c:pt>
                      <c:pt idx="154">
                        <c:v>10</c:v>
                      </c:pt>
                      <c:pt idx="155">
                        <c:v>6</c:v>
                      </c:pt>
                      <c:pt idx="156">
                        <c:v>4</c:v>
                      </c:pt>
                      <c:pt idx="157">
                        <c:v>7</c:v>
                      </c:pt>
                      <c:pt idx="158">
                        <c:v>8</c:v>
                      </c:pt>
                      <c:pt idx="159">
                        <c:v>2</c:v>
                      </c:pt>
                      <c:pt idx="160">
                        <c:v>9</c:v>
                      </c:pt>
                      <c:pt idx="161">
                        <c:v>5</c:v>
                      </c:pt>
                      <c:pt idx="162">
                        <c:v>3</c:v>
                      </c:pt>
                      <c:pt idx="163">
                        <c:v>8</c:v>
                      </c:pt>
                      <c:pt idx="164">
                        <c:v>11</c:v>
                      </c:pt>
                      <c:pt idx="165">
                        <c:v>8</c:v>
                      </c:pt>
                      <c:pt idx="166">
                        <c:v>5</c:v>
                      </c:pt>
                      <c:pt idx="167">
                        <c:v>7</c:v>
                      </c:pt>
                      <c:pt idx="168">
                        <c:v>5</c:v>
                      </c:pt>
                      <c:pt idx="169">
                        <c:v>11</c:v>
                      </c:pt>
                      <c:pt idx="170">
                        <c:v>8</c:v>
                      </c:pt>
                      <c:pt idx="171">
                        <c:v>7</c:v>
                      </c:pt>
                      <c:pt idx="172">
                        <c:v>9</c:v>
                      </c:pt>
                      <c:pt idx="173">
                        <c:v>2</c:v>
                      </c:pt>
                      <c:pt idx="174">
                        <c:v>13</c:v>
                      </c:pt>
                      <c:pt idx="175">
                        <c:v>10</c:v>
                      </c:pt>
                      <c:pt idx="176">
                        <c:v>7</c:v>
                      </c:pt>
                      <c:pt idx="177">
                        <c:v>7</c:v>
                      </c:pt>
                      <c:pt idx="178">
                        <c:v>13</c:v>
                      </c:pt>
                      <c:pt idx="179">
                        <c:v>17</c:v>
                      </c:pt>
                      <c:pt idx="180">
                        <c:v>15</c:v>
                      </c:pt>
                      <c:pt idx="181">
                        <c:v>8</c:v>
                      </c:pt>
                      <c:pt idx="182">
                        <c:v>12</c:v>
                      </c:pt>
                      <c:pt idx="183">
                        <c:v>12</c:v>
                      </c:pt>
                      <c:pt idx="184">
                        <c:v>14</c:v>
                      </c:pt>
                      <c:pt idx="185">
                        <c:v>16</c:v>
                      </c:pt>
                      <c:pt idx="186">
                        <c:v>10</c:v>
                      </c:pt>
                      <c:pt idx="187">
                        <c:v>7</c:v>
                      </c:pt>
                      <c:pt idx="188">
                        <c:v>14</c:v>
                      </c:pt>
                      <c:pt idx="189">
                        <c:v>16</c:v>
                      </c:pt>
                      <c:pt idx="190">
                        <c:v>11</c:v>
                      </c:pt>
                      <c:pt idx="191">
                        <c:v>6</c:v>
                      </c:pt>
                      <c:pt idx="192">
                        <c:v>10</c:v>
                      </c:pt>
                      <c:pt idx="193">
                        <c:v>10</c:v>
                      </c:pt>
                      <c:pt idx="194">
                        <c:v>14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8</c:v>
                      </c:pt>
                      <c:pt idx="198">
                        <c:v>6</c:v>
                      </c:pt>
                      <c:pt idx="199">
                        <c:v>8</c:v>
                      </c:pt>
                      <c:pt idx="200">
                        <c:v>7</c:v>
                      </c:pt>
                      <c:pt idx="201">
                        <c:v>6</c:v>
                      </c:pt>
                      <c:pt idx="202">
                        <c:v>11</c:v>
                      </c:pt>
                      <c:pt idx="203">
                        <c:v>6</c:v>
                      </c:pt>
                      <c:pt idx="204">
                        <c:v>8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5</c:v>
                      </c:pt>
                      <c:pt idx="208">
                        <c:v>8</c:v>
                      </c:pt>
                      <c:pt idx="209">
                        <c:v>7</c:v>
                      </c:pt>
                      <c:pt idx="210">
                        <c:v>5</c:v>
                      </c:pt>
                      <c:pt idx="211">
                        <c:v>10</c:v>
                      </c:pt>
                      <c:pt idx="212">
                        <c:v>13</c:v>
                      </c:pt>
                      <c:pt idx="213">
                        <c:v>5</c:v>
                      </c:pt>
                      <c:pt idx="214">
                        <c:v>13</c:v>
                      </c:pt>
                      <c:pt idx="215">
                        <c:v>13</c:v>
                      </c:pt>
                      <c:pt idx="216">
                        <c:v>9</c:v>
                      </c:pt>
                      <c:pt idx="217">
                        <c:v>11</c:v>
                      </c:pt>
                      <c:pt idx="218">
                        <c:v>9</c:v>
                      </c:pt>
                      <c:pt idx="219">
                        <c:v>8</c:v>
                      </c:pt>
                      <c:pt idx="220">
                        <c:v>8</c:v>
                      </c:pt>
                      <c:pt idx="221">
                        <c:v>9</c:v>
                      </c:pt>
                      <c:pt idx="222">
                        <c:v>9</c:v>
                      </c:pt>
                      <c:pt idx="223">
                        <c:v>8</c:v>
                      </c:pt>
                      <c:pt idx="224">
                        <c:v>9</c:v>
                      </c:pt>
                      <c:pt idx="225">
                        <c:v>11</c:v>
                      </c:pt>
                      <c:pt idx="226">
                        <c:v>7</c:v>
                      </c:pt>
                      <c:pt idx="227">
                        <c:v>6</c:v>
                      </c:pt>
                      <c:pt idx="228">
                        <c:v>8</c:v>
                      </c:pt>
                      <c:pt idx="229">
                        <c:v>14</c:v>
                      </c:pt>
                      <c:pt idx="230">
                        <c:v>14</c:v>
                      </c:pt>
                      <c:pt idx="231">
                        <c:v>13</c:v>
                      </c:pt>
                      <c:pt idx="232">
                        <c:v>11</c:v>
                      </c:pt>
                      <c:pt idx="233">
                        <c:v>13</c:v>
                      </c:pt>
                      <c:pt idx="234">
                        <c:v>13</c:v>
                      </c:pt>
                      <c:pt idx="235">
                        <c:v>8</c:v>
                      </c:pt>
                      <c:pt idx="236">
                        <c:v>5</c:v>
                      </c:pt>
                      <c:pt idx="237">
                        <c:v>12</c:v>
                      </c:pt>
                      <c:pt idx="238">
                        <c:v>7</c:v>
                      </c:pt>
                      <c:pt idx="239">
                        <c:v>8</c:v>
                      </c:pt>
                      <c:pt idx="240">
                        <c:v>14</c:v>
                      </c:pt>
                      <c:pt idx="241">
                        <c:v>11</c:v>
                      </c:pt>
                      <c:pt idx="242">
                        <c:v>4</c:v>
                      </c:pt>
                      <c:pt idx="243">
                        <c:v>6</c:v>
                      </c:pt>
                      <c:pt idx="244">
                        <c:v>14</c:v>
                      </c:pt>
                      <c:pt idx="245">
                        <c:v>9</c:v>
                      </c:pt>
                      <c:pt idx="246">
                        <c:v>10</c:v>
                      </c:pt>
                      <c:pt idx="247">
                        <c:v>17</c:v>
                      </c:pt>
                      <c:pt idx="248">
                        <c:v>8</c:v>
                      </c:pt>
                      <c:pt idx="249">
                        <c:v>5</c:v>
                      </c:pt>
                      <c:pt idx="250">
                        <c:v>14</c:v>
                      </c:pt>
                      <c:pt idx="251">
                        <c:v>10</c:v>
                      </c:pt>
                      <c:pt idx="252">
                        <c:v>11</c:v>
                      </c:pt>
                      <c:pt idx="253">
                        <c:v>10</c:v>
                      </c:pt>
                      <c:pt idx="254">
                        <c:v>12</c:v>
                      </c:pt>
                      <c:pt idx="255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999-430F-A4D2-F27E96C3ACCB}"/>
                  </c:ext>
                </c:extLst>
              </c15:ser>
            </c15:filteredLineSeries>
            <c15:filteredLineSeries>
              <c15:ser>
                <c:idx val="5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Malatya!$I$2:$I$258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10.714285714285714</c:v>
                      </c:pt>
                      <c:pt idx="7">
                        <c:v>11.428571428571429</c:v>
                      </c:pt>
                      <c:pt idx="8">
                        <c:v>11.285714285714286</c:v>
                      </c:pt>
                      <c:pt idx="9">
                        <c:v>10.714285714285714</c:v>
                      </c:pt>
                      <c:pt idx="10">
                        <c:v>9.8571428571428577</c:v>
                      </c:pt>
                      <c:pt idx="11">
                        <c:v>10.428571428571429</c:v>
                      </c:pt>
                      <c:pt idx="12">
                        <c:v>9.7142857142857135</c:v>
                      </c:pt>
                      <c:pt idx="13">
                        <c:v>10</c:v>
                      </c:pt>
                      <c:pt idx="14">
                        <c:v>9.7142857142857135</c:v>
                      </c:pt>
                      <c:pt idx="15">
                        <c:v>10.285714285714286</c:v>
                      </c:pt>
                      <c:pt idx="16">
                        <c:v>9.8571428571428577</c:v>
                      </c:pt>
                      <c:pt idx="17">
                        <c:v>10.714285714285714</c:v>
                      </c:pt>
                      <c:pt idx="18">
                        <c:v>10.571428571428571</c:v>
                      </c:pt>
                      <c:pt idx="19">
                        <c:v>11.428571428571429</c:v>
                      </c:pt>
                      <c:pt idx="20">
                        <c:v>11.142857142857142</c:v>
                      </c:pt>
                      <c:pt idx="21">
                        <c:v>10.142857142857142</c:v>
                      </c:pt>
                      <c:pt idx="22">
                        <c:v>8.8571428571428577</c:v>
                      </c:pt>
                      <c:pt idx="23">
                        <c:v>9.1428571428571423</c:v>
                      </c:pt>
                      <c:pt idx="24">
                        <c:v>9</c:v>
                      </c:pt>
                      <c:pt idx="25">
                        <c:v>9.1428571428571423</c:v>
                      </c:pt>
                      <c:pt idx="26">
                        <c:v>8.1428571428571423</c:v>
                      </c:pt>
                      <c:pt idx="27">
                        <c:v>8</c:v>
                      </c:pt>
                      <c:pt idx="28">
                        <c:v>8.8571428571428577</c:v>
                      </c:pt>
                      <c:pt idx="29">
                        <c:v>10.571428571428571</c:v>
                      </c:pt>
                      <c:pt idx="30">
                        <c:v>11.285714285714286</c:v>
                      </c:pt>
                      <c:pt idx="31">
                        <c:v>12.571428571428571</c:v>
                      </c:pt>
                      <c:pt idx="32">
                        <c:v>12.571428571428571</c:v>
                      </c:pt>
                      <c:pt idx="33">
                        <c:v>13.428571428571429</c:v>
                      </c:pt>
                      <c:pt idx="34">
                        <c:v>13.428571428571429</c:v>
                      </c:pt>
                      <c:pt idx="35">
                        <c:v>13.428571428571429</c:v>
                      </c:pt>
                      <c:pt idx="36">
                        <c:v>12.285714285714286</c:v>
                      </c:pt>
                      <c:pt idx="37">
                        <c:v>11.571428571428571</c:v>
                      </c:pt>
                      <c:pt idx="38">
                        <c:v>11</c:v>
                      </c:pt>
                      <c:pt idx="39">
                        <c:v>11.714285714285714</c:v>
                      </c:pt>
                      <c:pt idx="40">
                        <c:v>10.714285714285714</c:v>
                      </c:pt>
                      <c:pt idx="41">
                        <c:v>10.714285714285714</c:v>
                      </c:pt>
                      <c:pt idx="42">
                        <c:v>10.428571428571429</c:v>
                      </c:pt>
                      <c:pt idx="43">
                        <c:v>11.285714285714286</c:v>
                      </c:pt>
                      <c:pt idx="44">
                        <c:v>12.428571428571429</c:v>
                      </c:pt>
                      <c:pt idx="45">
                        <c:v>13.285714285714286</c:v>
                      </c:pt>
                      <c:pt idx="46">
                        <c:v>12.571428571428571</c:v>
                      </c:pt>
                      <c:pt idx="47">
                        <c:v>12.428571428571429</c:v>
                      </c:pt>
                      <c:pt idx="48">
                        <c:v>12</c:v>
                      </c:pt>
                      <c:pt idx="49">
                        <c:v>11</c:v>
                      </c:pt>
                      <c:pt idx="50">
                        <c:v>9.8571428571428577</c:v>
                      </c:pt>
                      <c:pt idx="51">
                        <c:v>8</c:v>
                      </c:pt>
                      <c:pt idx="52">
                        <c:v>6</c:v>
                      </c:pt>
                      <c:pt idx="53">
                        <c:v>6.2857142857142856</c:v>
                      </c:pt>
                      <c:pt idx="54">
                        <c:v>7</c:v>
                      </c:pt>
                      <c:pt idx="55">
                        <c:v>7.5714285714285712</c:v>
                      </c:pt>
                      <c:pt idx="56">
                        <c:v>9.1428571428571423</c:v>
                      </c:pt>
                      <c:pt idx="57">
                        <c:v>9.1428571428571423</c:v>
                      </c:pt>
                      <c:pt idx="58">
                        <c:v>9.5714285714285712</c:v>
                      </c:pt>
                      <c:pt idx="59">
                        <c:v>10</c:v>
                      </c:pt>
                      <c:pt idx="60">
                        <c:v>10.142857142857142</c:v>
                      </c:pt>
                      <c:pt idx="61">
                        <c:v>10.571428571428571</c:v>
                      </c:pt>
                      <c:pt idx="62">
                        <c:v>10.142857142857142</c:v>
                      </c:pt>
                      <c:pt idx="63">
                        <c:v>10.571428571428571</c:v>
                      </c:pt>
                      <c:pt idx="64">
                        <c:v>10.571428571428571</c:v>
                      </c:pt>
                      <c:pt idx="65">
                        <c:v>10</c:v>
                      </c:pt>
                      <c:pt idx="66">
                        <c:v>9.8571428571428577</c:v>
                      </c:pt>
                      <c:pt idx="67">
                        <c:v>9.7142857142857135</c:v>
                      </c:pt>
                      <c:pt idx="68">
                        <c:v>9.8571428571428577</c:v>
                      </c:pt>
                      <c:pt idx="69">
                        <c:v>9.8571428571428577</c:v>
                      </c:pt>
                      <c:pt idx="70">
                        <c:v>8.7142857142857135</c:v>
                      </c:pt>
                      <c:pt idx="71">
                        <c:v>8.2857142857142865</c:v>
                      </c:pt>
                      <c:pt idx="72">
                        <c:v>9.2857142857142865</c:v>
                      </c:pt>
                      <c:pt idx="73">
                        <c:v>9.8571428571428577</c:v>
                      </c:pt>
                      <c:pt idx="74">
                        <c:v>10</c:v>
                      </c:pt>
                      <c:pt idx="75">
                        <c:v>10.285714285714286</c:v>
                      </c:pt>
                      <c:pt idx="76">
                        <c:v>10.142857142857142</c:v>
                      </c:pt>
                      <c:pt idx="77">
                        <c:v>9.4285714285714288</c:v>
                      </c:pt>
                      <c:pt idx="78">
                        <c:v>10</c:v>
                      </c:pt>
                      <c:pt idx="79">
                        <c:v>9.7142857142857135</c:v>
                      </c:pt>
                      <c:pt idx="80">
                        <c:v>9.1428571428571423</c:v>
                      </c:pt>
                      <c:pt idx="81">
                        <c:v>8.7142857142857135</c:v>
                      </c:pt>
                      <c:pt idx="82">
                        <c:v>7.7142857142857144</c:v>
                      </c:pt>
                      <c:pt idx="83">
                        <c:v>7.2857142857142856</c:v>
                      </c:pt>
                      <c:pt idx="84">
                        <c:v>7.7142857142857144</c:v>
                      </c:pt>
                      <c:pt idx="85">
                        <c:v>7.2857142857142856</c:v>
                      </c:pt>
                      <c:pt idx="86">
                        <c:v>7</c:v>
                      </c:pt>
                      <c:pt idx="87">
                        <c:v>6.5714285714285712</c:v>
                      </c:pt>
                      <c:pt idx="88">
                        <c:v>6.4285714285714288</c:v>
                      </c:pt>
                      <c:pt idx="89">
                        <c:v>6.8571428571428568</c:v>
                      </c:pt>
                      <c:pt idx="90">
                        <c:v>8.4285714285714288</c:v>
                      </c:pt>
                      <c:pt idx="91">
                        <c:v>9</c:v>
                      </c:pt>
                      <c:pt idx="92">
                        <c:v>9.1428571428571423</c:v>
                      </c:pt>
                      <c:pt idx="93">
                        <c:v>9.2857142857142865</c:v>
                      </c:pt>
                      <c:pt idx="94">
                        <c:v>9.4285714285714288</c:v>
                      </c:pt>
                      <c:pt idx="95">
                        <c:v>9.8571428571428577</c:v>
                      </c:pt>
                      <c:pt idx="96">
                        <c:v>9</c:v>
                      </c:pt>
                      <c:pt idx="97">
                        <c:v>8.1428571428571423</c:v>
                      </c:pt>
                      <c:pt idx="98">
                        <c:v>7.5714285714285712</c:v>
                      </c:pt>
                      <c:pt idx="99">
                        <c:v>7.7142857142857144</c:v>
                      </c:pt>
                      <c:pt idx="100">
                        <c:v>7.4285714285714288</c:v>
                      </c:pt>
                      <c:pt idx="101">
                        <c:v>7.8571428571428568</c:v>
                      </c:pt>
                      <c:pt idx="102">
                        <c:v>7.8571428571428568</c:v>
                      </c:pt>
                      <c:pt idx="103">
                        <c:v>8.5714285714285712</c:v>
                      </c:pt>
                      <c:pt idx="104">
                        <c:v>8.1428571428571423</c:v>
                      </c:pt>
                      <c:pt idx="105">
                        <c:v>8.5714285714285712</c:v>
                      </c:pt>
                      <c:pt idx="106">
                        <c:v>8.5714285714285712</c:v>
                      </c:pt>
                      <c:pt idx="107">
                        <c:v>8.5714285714285712</c:v>
                      </c:pt>
                      <c:pt idx="108">
                        <c:v>8.7142857142857135</c:v>
                      </c:pt>
                      <c:pt idx="109">
                        <c:v>9.1428571428571423</c:v>
                      </c:pt>
                      <c:pt idx="110">
                        <c:v>9.5714285714285712</c:v>
                      </c:pt>
                      <c:pt idx="111">
                        <c:v>9.4285714285714288</c:v>
                      </c:pt>
                      <c:pt idx="112">
                        <c:v>8.7142857142857135</c:v>
                      </c:pt>
                      <c:pt idx="113">
                        <c:v>9</c:v>
                      </c:pt>
                      <c:pt idx="114">
                        <c:v>9.1428571428571423</c:v>
                      </c:pt>
                      <c:pt idx="115">
                        <c:v>9.1428571428571423</c:v>
                      </c:pt>
                      <c:pt idx="116">
                        <c:v>9.2857142857142865</c:v>
                      </c:pt>
                      <c:pt idx="117">
                        <c:v>9.2857142857142865</c:v>
                      </c:pt>
                      <c:pt idx="118">
                        <c:v>9.7142857142857135</c:v>
                      </c:pt>
                      <c:pt idx="119">
                        <c:v>9.7142857142857135</c:v>
                      </c:pt>
                      <c:pt idx="120">
                        <c:v>9.5714285714285712</c:v>
                      </c:pt>
                      <c:pt idx="121">
                        <c:v>11</c:v>
                      </c:pt>
                      <c:pt idx="122">
                        <c:v>10.428571428571429</c:v>
                      </c:pt>
                      <c:pt idx="123">
                        <c:v>10</c:v>
                      </c:pt>
                      <c:pt idx="124">
                        <c:v>9.7142857142857135</c:v>
                      </c:pt>
                      <c:pt idx="125">
                        <c:v>9.4285714285714288</c:v>
                      </c:pt>
                      <c:pt idx="126">
                        <c:v>9.4285714285714288</c:v>
                      </c:pt>
                      <c:pt idx="127">
                        <c:v>9.8571428571428577</c:v>
                      </c:pt>
                      <c:pt idx="128">
                        <c:v>8.7142857142857135</c:v>
                      </c:pt>
                      <c:pt idx="129">
                        <c:v>8.4285714285714288</c:v>
                      </c:pt>
                      <c:pt idx="130">
                        <c:v>8.2857142857142865</c:v>
                      </c:pt>
                      <c:pt idx="131">
                        <c:v>8.2857142857142865</c:v>
                      </c:pt>
                      <c:pt idx="132">
                        <c:v>9</c:v>
                      </c:pt>
                      <c:pt idx="133">
                        <c:v>9.1428571428571423</c:v>
                      </c:pt>
                      <c:pt idx="134">
                        <c:v>9.1428571428571423</c:v>
                      </c:pt>
                      <c:pt idx="135">
                        <c:v>10.142857142857142</c:v>
                      </c:pt>
                      <c:pt idx="136">
                        <c:v>10.714285714285714</c:v>
                      </c:pt>
                      <c:pt idx="137">
                        <c:v>10.571428571428571</c:v>
                      </c:pt>
                      <c:pt idx="138">
                        <c:v>10</c:v>
                      </c:pt>
                      <c:pt idx="139">
                        <c:v>9.7142857142857135</c:v>
                      </c:pt>
                      <c:pt idx="140">
                        <c:v>10.428571428571429</c:v>
                      </c:pt>
                      <c:pt idx="141">
                        <c:v>9.7142857142857135</c:v>
                      </c:pt>
                      <c:pt idx="142">
                        <c:v>9.2857142857142865</c:v>
                      </c:pt>
                      <c:pt idx="143">
                        <c:v>9.7142857142857135</c:v>
                      </c:pt>
                      <c:pt idx="144">
                        <c:v>9</c:v>
                      </c:pt>
                      <c:pt idx="145">
                        <c:v>9.1428571428571423</c:v>
                      </c:pt>
                      <c:pt idx="146">
                        <c:v>8.7142857142857135</c:v>
                      </c:pt>
                      <c:pt idx="147">
                        <c:v>8.1428571428571423</c:v>
                      </c:pt>
                      <c:pt idx="148">
                        <c:v>8.8571428571428577</c:v>
                      </c:pt>
                      <c:pt idx="149">
                        <c:v>8.2857142857142865</c:v>
                      </c:pt>
                      <c:pt idx="150">
                        <c:v>8.2857142857142865</c:v>
                      </c:pt>
                      <c:pt idx="151">
                        <c:v>9.4285714285714288</c:v>
                      </c:pt>
                      <c:pt idx="152">
                        <c:v>9.4285714285714288</c:v>
                      </c:pt>
                      <c:pt idx="153">
                        <c:v>9.7142857142857135</c:v>
                      </c:pt>
                      <c:pt idx="154">
                        <c:v>9.4285714285714288</c:v>
                      </c:pt>
                      <c:pt idx="155">
                        <c:v>10.285714285714286</c:v>
                      </c:pt>
                      <c:pt idx="156">
                        <c:v>10.142857142857142</c:v>
                      </c:pt>
                      <c:pt idx="157">
                        <c:v>10</c:v>
                      </c:pt>
                      <c:pt idx="158">
                        <c:v>9.1428571428571423</c:v>
                      </c:pt>
                      <c:pt idx="159">
                        <c:v>9.5714285714285712</c:v>
                      </c:pt>
                      <c:pt idx="160">
                        <c:v>10.428571428571429</c:v>
                      </c:pt>
                      <c:pt idx="161">
                        <c:v>11.142857142857142</c:v>
                      </c:pt>
                      <c:pt idx="162">
                        <c:v>9.2857142857142865</c:v>
                      </c:pt>
                      <c:pt idx="163">
                        <c:v>9.7142857142857135</c:v>
                      </c:pt>
                      <c:pt idx="164">
                        <c:v>9.4285714285714288</c:v>
                      </c:pt>
                      <c:pt idx="165">
                        <c:v>9.8571428571428577</c:v>
                      </c:pt>
                      <c:pt idx="166">
                        <c:v>9.1428571428571423</c:v>
                      </c:pt>
                      <c:pt idx="167">
                        <c:v>8.7142857142857135</c:v>
                      </c:pt>
                      <c:pt idx="168">
                        <c:v>8.4285714285714288</c:v>
                      </c:pt>
                      <c:pt idx="169">
                        <c:v>8.7142857142857135</c:v>
                      </c:pt>
                      <c:pt idx="170">
                        <c:v>8</c:v>
                      </c:pt>
                      <c:pt idx="171">
                        <c:v>8.4285714285714288</c:v>
                      </c:pt>
                      <c:pt idx="172">
                        <c:v>8</c:v>
                      </c:pt>
                      <c:pt idx="173">
                        <c:v>8.2857142857142865</c:v>
                      </c:pt>
                      <c:pt idx="174">
                        <c:v>9.7142857142857135</c:v>
                      </c:pt>
                      <c:pt idx="175">
                        <c:v>9.5714285714285712</c:v>
                      </c:pt>
                      <c:pt idx="176">
                        <c:v>9.4285714285714288</c:v>
                      </c:pt>
                      <c:pt idx="177">
                        <c:v>10.142857142857142</c:v>
                      </c:pt>
                      <c:pt idx="178">
                        <c:v>9.5714285714285712</c:v>
                      </c:pt>
                      <c:pt idx="179">
                        <c:v>9.8571428571428577</c:v>
                      </c:pt>
                      <c:pt idx="180">
                        <c:v>10</c:v>
                      </c:pt>
                      <c:pt idx="181">
                        <c:v>8.5714285714285712</c:v>
                      </c:pt>
                      <c:pt idx="182">
                        <c:v>8.7142857142857135</c:v>
                      </c:pt>
                      <c:pt idx="183">
                        <c:v>9.5714285714285712</c:v>
                      </c:pt>
                      <c:pt idx="184">
                        <c:v>9.4285714285714288</c:v>
                      </c:pt>
                      <c:pt idx="185">
                        <c:v>9.4285714285714288</c:v>
                      </c:pt>
                      <c:pt idx="186">
                        <c:v>9</c:v>
                      </c:pt>
                      <c:pt idx="187">
                        <c:v>8.7142857142857135</c:v>
                      </c:pt>
                      <c:pt idx="188">
                        <c:v>8.2857142857142865</c:v>
                      </c:pt>
                      <c:pt idx="189">
                        <c:v>8.4285714285714288</c:v>
                      </c:pt>
                      <c:pt idx="190">
                        <c:v>7.4285714285714288</c:v>
                      </c:pt>
                      <c:pt idx="191">
                        <c:v>7.4285714285714288</c:v>
                      </c:pt>
                      <c:pt idx="192">
                        <c:v>7.2857142857142856</c:v>
                      </c:pt>
                      <c:pt idx="193">
                        <c:v>7.2857142857142856</c:v>
                      </c:pt>
                      <c:pt idx="194">
                        <c:v>7.2857142857142856</c:v>
                      </c:pt>
                      <c:pt idx="195">
                        <c:v>7.1428571428571432</c:v>
                      </c:pt>
                      <c:pt idx="196">
                        <c:v>7.1428571428571432</c:v>
                      </c:pt>
                      <c:pt idx="197">
                        <c:v>7.8571428571428568</c:v>
                      </c:pt>
                      <c:pt idx="198">
                        <c:v>8</c:v>
                      </c:pt>
                      <c:pt idx="199">
                        <c:v>7.7142857142857144</c:v>
                      </c:pt>
                      <c:pt idx="200">
                        <c:v>8.2857142857142865</c:v>
                      </c:pt>
                      <c:pt idx="201">
                        <c:v>8.8571428571428577</c:v>
                      </c:pt>
                      <c:pt idx="202">
                        <c:v>8.7142857142857135</c:v>
                      </c:pt>
                      <c:pt idx="203">
                        <c:v>8.4285714285714288</c:v>
                      </c:pt>
                      <c:pt idx="204">
                        <c:v>8.1428571428571423</c:v>
                      </c:pt>
                      <c:pt idx="205">
                        <c:v>8.1428571428571423</c:v>
                      </c:pt>
                      <c:pt idx="206">
                        <c:v>8.8571428571428577</c:v>
                      </c:pt>
                      <c:pt idx="207">
                        <c:v>8.5714285714285712</c:v>
                      </c:pt>
                      <c:pt idx="208">
                        <c:v>8.8571428571428577</c:v>
                      </c:pt>
                      <c:pt idx="209">
                        <c:v>8.8571428571428577</c:v>
                      </c:pt>
                      <c:pt idx="210">
                        <c:v>9.4285714285714288</c:v>
                      </c:pt>
                      <c:pt idx="211">
                        <c:v>9.7142857142857135</c:v>
                      </c:pt>
                      <c:pt idx="212">
                        <c:v>9.4285714285714288</c:v>
                      </c:pt>
                      <c:pt idx="213">
                        <c:v>10.428571428571429</c:v>
                      </c:pt>
                      <c:pt idx="214">
                        <c:v>10.714285714285714</c:v>
                      </c:pt>
                      <c:pt idx="215">
                        <c:v>10.714285714285714</c:v>
                      </c:pt>
                      <c:pt idx="216">
                        <c:v>11.428571428571429</c:v>
                      </c:pt>
                      <c:pt idx="217">
                        <c:v>11.142857142857142</c:v>
                      </c:pt>
                      <c:pt idx="218">
                        <c:v>11</c:v>
                      </c:pt>
                      <c:pt idx="219">
                        <c:v>11</c:v>
                      </c:pt>
                      <c:pt idx="220">
                        <c:v>10</c:v>
                      </c:pt>
                      <c:pt idx="221">
                        <c:v>10.285714285714286</c:v>
                      </c:pt>
                      <c:pt idx="222">
                        <c:v>9.7142857142857135</c:v>
                      </c:pt>
                      <c:pt idx="223">
                        <c:v>9.4285714285714288</c:v>
                      </c:pt>
                      <c:pt idx="224">
                        <c:v>10.571428571428571</c:v>
                      </c:pt>
                      <c:pt idx="225">
                        <c:v>10.714285714285714</c:v>
                      </c:pt>
                      <c:pt idx="226">
                        <c:v>11.428571428571429</c:v>
                      </c:pt>
                      <c:pt idx="227">
                        <c:v>11.142857142857142</c:v>
                      </c:pt>
                      <c:pt idx="228">
                        <c:v>10.857142857142858</c:v>
                      </c:pt>
                      <c:pt idx="229">
                        <c:v>10.857142857142858</c:v>
                      </c:pt>
                      <c:pt idx="230">
                        <c:v>10.571428571428571</c:v>
                      </c:pt>
                      <c:pt idx="231">
                        <c:v>8.5714285714285712</c:v>
                      </c:pt>
                      <c:pt idx="232">
                        <c:v>7.8571428571428568</c:v>
                      </c:pt>
                      <c:pt idx="233">
                        <c:v>7</c:v>
                      </c:pt>
                      <c:pt idx="234">
                        <c:v>6.8571428571428568</c:v>
                      </c:pt>
                      <c:pt idx="235">
                        <c:v>6.4285714285714288</c:v>
                      </c:pt>
                      <c:pt idx="236">
                        <c:v>6.4285714285714288</c:v>
                      </c:pt>
                      <c:pt idx="237">
                        <c:v>6.4285714285714288</c:v>
                      </c:pt>
                      <c:pt idx="238">
                        <c:v>7.5714285714285712</c:v>
                      </c:pt>
                      <c:pt idx="239">
                        <c:v>7.8571428571428568</c:v>
                      </c:pt>
                      <c:pt idx="240">
                        <c:v>8.1428571428571423</c:v>
                      </c:pt>
                      <c:pt idx="241">
                        <c:v>8.8571428571428577</c:v>
                      </c:pt>
                      <c:pt idx="242">
                        <c:v>8.8571428571428577</c:v>
                      </c:pt>
                      <c:pt idx="243">
                        <c:v>8.8571428571428577</c:v>
                      </c:pt>
                      <c:pt idx="244">
                        <c:v>9.1428571428571423</c:v>
                      </c:pt>
                      <c:pt idx="245">
                        <c:v>9</c:v>
                      </c:pt>
                      <c:pt idx="246">
                        <c:v>9.8571428571428577</c:v>
                      </c:pt>
                      <c:pt idx="247">
                        <c:v>9.8571428571428577</c:v>
                      </c:pt>
                      <c:pt idx="248">
                        <c:v>10</c:v>
                      </c:pt>
                      <c:pt idx="249">
                        <c:v>10</c:v>
                      </c:pt>
                      <c:pt idx="250">
                        <c:v>10.428571428571429</c:v>
                      </c:pt>
                      <c:pt idx="251">
                        <c:v>10.857142857142858</c:v>
                      </c:pt>
                      <c:pt idx="252">
                        <c:v>10.857142857142858</c:v>
                      </c:pt>
                      <c:pt idx="253">
                        <c:v>10.142857142857142</c:v>
                      </c:pt>
                      <c:pt idx="254">
                        <c:v>9.1428571428571423</c:v>
                      </c:pt>
                      <c:pt idx="255">
                        <c:v>8.5714285714285712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999-430F-A4D2-F27E96C3ACCB}"/>
                  </c:ext>
                </c:extLst>
              </c15:ser>
            </c15:filteredLineSeries>
            <c15:filteredLineSeries>
              <c15:ser>
                <c:idx val="6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Malatya!$J$2:$J$258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8.8571428571428577</c:v>
                      </c:pt>
                      <c:pt idx="7">
                        <c:v>9.1428571428571423</c:v>
                      </c:pt>
                      <c:pt idx="8">
                        <c:v>8.5714285714285712</c:v>
                      </c:pt>
                      <c:pt idx="9">
                        <c:v>9</c:v>
                      </c:pt>
                      <c:pt idx="10">
                        <c:v>9.8571428571428577</c:v>
                      </c:pt>
                      <c:pt idx="11">
                        <c:v>10</c:v>
                      </c:pt>
                      <c:pt idx="12">
                        <c:v>10.428571428571429</c:v>
                      </c:pt>
                      <c:pt idx="13">
                        <c:v>10</c:v>
                      </c:pt>
                      <c:pt idx="14">
                        <c:v>10</c:v>
                      </c:pt>
                      <c:pt idx="15">
                        <c:v>11</c:v>
                      </c:pt>
                      <c:pt idx="16">
                        <c:v>11.142857142857142</c:v>
                      </c:pt>
                      <c:pt idx="17">
                        <c:v>11</c:v>
                      </c:pt>
                      <c:pt idx="18">
                        <c:v>11.428571428571429</c:v>
                      </c:pt>
                      <c:pt idx="19">
                        <c:v>11.714285714285714</c:v>
                      </c:pt>
                      <c:pt idx="20">
                        <c:v>10.428571428571429</c:v>
                      </c:pt>
                      <c:pt idx="21">
                        <c:v>10.857142857142858</c:v>
                      </c:pt>
                      <c:pt idx="22">
                        <c:v>10.428571428571429</c:v>
                      </c:pt>
                      <c:pt idx="23">
                        <c:v>9.2857142857142865</c:v>
                      </c:pt>
                      <c:pt idx="24">
                        <c:v>8.7142857142857135</c:v>
                      </c:pt>
                      <c:pt idx="25">
                        <c:v>8</c:v>
                      </c:pt>
                      <c:pt idx="26">
                        <c:v>7.7142857142857144</c:v>
                      </c:pt>
                      <c:pt idx="27">
                        <c:v>8.5714285714285712</c:v>
                      </c:pt>
                      <c:pt idx="28">
                        <c:v>8.2857142857142865</c:v>
                      </c:pt>
                      <c:pt idx="29">
                        <c:v>8.4285714285714288</c:v>
                      </c:pt>
                      <c:pt idx="30">
                        <c:v>9.5714285714285712</c:v>
                      </c:pt>
                      <c:pt idx="31">
                        <c:v>9.7142857142857135</c:v>
                      </c:pt>
                      <c:pt idx="32">
                        <c:v>10.142857142857142</c:v>
                      </c:pt>
                      <c:pt idx="33">
                        <c:v>10.428571428571429</c:v>
                      </c:pt>
                      <c:pt idx="34">
                        <c:v>10</c:v>
                      </c:pt>
                      <c:pt idx="35">
                        <c:v>9.8571428571428577</c:v>
                      </c:pt>
                      <c:pt idx="36">
                        <c:v>10.285714285714286</c:v>
                      </c:pt>
                      <c:pt idx="37">
                        <c:v>9.7142857142857135</c:v>
                      </c:pt>
                      <c:pt idx="38">
                        <c:v>9.1428571428571423</c:v>
                      </c:pt>
                      <c:pt idx="39">
                        <c:v>9</c:v>
                      </c:pt>
                      <c:pt idx="40">
                        <c:v>8.5714285714285712</c:v>
                      </c:pt>
                      <c:pt idx="41">
                        <c:v>8.2857142857142865</c:v>
                      </c:pt>
                      <c:pt idx="42">
                        <c:v>8.4285714285714288</c:v>
                      </c:pt>
                      <c:pt idx="43">
                        <c:v>7.8571428571428568</c:v>
                      </c:pt>
                      <c:pt idx="44">
                        <c:v>9.1428571428571423</c:v>
                      </c:pt>
                      <c:pt idx="45">
                        <c:v>9.2857142857142865</c:v>
                      </c:pt>
                      <c:pt idx="46">
                        <c:v>9.4285714285714288</c:v>
                      </c:pt>
                      <c:pt idx="47">
                        <c:v>9.4285714285714288</c:v>
                      </c:pt>
                      <c:pt idx="48">
                        <c:v>10.142857142857142</c:v>
                      </c:pt>
                      <c:pt idx="49">
                        <c:v>10.428571428571429</c:v>
                      </c:pt>
                      <c:pt idx="50">
                        <c:v>9.8571428571428577</c:v>
                      </c:pt>
                      <c:pt idx="51">
                        <c:v>9.4285714285714288</c:v>
                      </c:pt>
                      <c:pt idx="52">
                        <c:v>10.428571428571429</c:v>
                      </c:pt>
                      <c:pt idx="53">
                        <c:v>10.285714285714286</c:v>
                      </c:pt>
                      <c:pt idx="54">
                        <c:v>10.142857142857142</c:v>
                      </c:pt>
                      <c:pt idx="55">
                        <c:v>9.2857142857142865</c:v>
                      </c:pt>
                      <c:pt idx="56">
                        <c:v>9</c:v>
                      </c:pt>
                      <c:pt idx="57">
                        <c:v>10</c:v>
                      </c:pt>
                      <c:pt idx="58">
                        <c:v>9.2857142857142865</c:v>
                      </c:pt>
                      <c:pt idx="59">
                        <c:v>9.1428571428571423</c:v>
                      </c:pt>
                      <c:pt idx="60">
                        <c:v>9.7142857142857135</c:v>
                      </c:pt>
                      <c:pt idx="61">
                        <c:v>10.142857142857142</c:v>
                      </c:pt>
                      <c:pt idx="62">
                        <c:v>10.714285714285714</c:v>
                      </c:pt>
                      <c:pt idx="63">
                        <c:v>10.285714285714286</c:v>
                      </c:pt>
                      <c:pt idx="64">
                        <c:v>11</c:v>
                      </c:pt>
                      <c:pt idx="65">
                        <c:v>10.428571428571429</c:v>
                      </c:pt>
                      <c:pt idx="66">
                        <c:v>8.8571428571428577</c:v>
                      </c:pt>
                      <c:pt idx="67">
                        <c:v>9</c:v>
                      </c:pt>
                      <c:pt idx="68">
                        <c:v>8.4285714285714288</c:v>
                      </c:pt>
                      <c:pt idx="69">
                        <c:v>7.8571428571428568</c:v>
                      </c:pt>
                      <c:pt idx="70">
                        <c:v>8.7142857142857135</c:v>
                      </c:pt>
                      <c:pt idx="71">
                        <c:v>6.8571428571428568</c:v>
                      </c:pt>
                      <c:pt idx="72">
                        <c:v>7</c:v>
                      </c:pt>
                      <c:pt idx="73">
                        <c:v>8</c:v>
                      </c:pt>
                      <c:pt idx="74">
                        <c:v>7.1428571428571432</c:v>
                      </c:pt>
                      <c:pt idx="75">
                        <c:v>7.5714285714285712</c:v>
                      </c:pt>
                      <c:pt idx="76">
                        <c:v>8.4285714285714288</c:v>
                      </c:pt>
                      <c:pt idx="77">
                        <c:v>8.2857142857142865</c:v>
                      </c:pt>
                      <c:pt idx="78">
                        <c:v>8.7142857142857135</c:v>
                      </c:pt>
                      <c:pt idx="79">
                        <c:v>8.4285714285714288</c:v>
                      </c:pt>
                      <c:pt idx="80">
                        <c:v>8</c:v>
                      </c:pt>
                      <c:pt idx="81">
                        <c:v>8.5714285714285712</c:v>
                      </c:pt>
                      <c:pt idx="82">
                        <c:v>8</c:v>
                      </c:pt>
                      <c:pt idx="83">
                        <c:v>7.4285714285714288</c:v>
                      </c:pt>
                      <c:pt idx="84">
                        <c:v>7</c:v>
                      </c:pt>
                      <c:pt idx="85">
                        <c:v>7.7142857142857144</c:v>
                      </c:pt>
                      <c:pt idx="86">
                        <c:v>8</c:v>
                      </c:pt>
                      <c:pt idx="87">
                        <c:v>8.4285714285714288</c:v>
                      </c:pt>
                      <c:pt idx="88">
                        <c:v>8.4285714285714288</c:v>
                      </c:pt>
                      <c:pt idx="89">
                        <c:v>9</c:v>
                      </c:pt>
                      <c:pt idx="90">
                        <c:v>9.4285714285714288</c:v>
                      </c:pt>
                      <c:pt idx="91">
                        <c:v>9.4285714285714288</c:v>
                      </c:pt>
                      <c:pt idx="92">
                        <c:v>9.4285714285714288</c:v>
                      </c:pt>
                      <c:pt idx="93">
                        <c:v>9.2857142857142865</c:v>
                      </c:pt>
                      <c:pt idx="94">
                        <c:v>8.4285714285714288</c:v>
                      </c:pt>
                      <c:pt idx="95">
                        <c:v>9.1428571428571423</c:v>
                      </c:pt>
                      <c:pt idx="96">
                        <c:v>8.4285714285714288</c:v>
                      </c:pt>
                      <c:pt idx="97">
                        <c:v>7.5714285714285712</c:v>
                      </c:pt>
                      <c:pt idx="98">
                        <c:v>7.7142857142857144</c:v>
                      </c:pt>
                      <c:pt idx="99">
                        <c:v>7.1428571428571432</c:v>
                      </c:pt>
                      <c:pt idx="100">
                        <c:v>7.4285714285714288</c:v>
                      </c:pt>
                      <c:pt idx="101">
                        <c:v>8.7142857142857135</c:v>
                      </c:pt>
                      <c:pt idx="102">
                        <c:v>7.1428571428571432</c:v>
                      </c:pt>
                      <c:pt idx="103">
                        <c:v>7.8571428571428568</c:v>
                      </c:pt>
                      <c:pt idx="104">
                        <c:v>8.8571428571428577</c:v>
                      </c:pt>
                      <c:pt idx="105">
                        <c:v>8.4285714285714288</c:v>
                      </c:pt>
                      <c:pt idx="106">
                        <c:v>9.4285714285714288</c:v>
                      </c:pt>
                      <c:pt idx="107">
                        <c:v>9.2857142857142865</c:v>
                      </c:pt>
                      <c:pt idx="108">
                        <c:v>8.7142857142857135</c:v>
                      </c:pt>
                      <c:pt idx="109">
                        <c:v>9.5714285714285712</c:v>
                      </c:pt>
                      <c:pt idx="110">
                        <c:v>10</c:v>
                      </c:pt>
                      <c:pt idx="111">
                        <c:v>9.1428571428571423</c:v>
                      </c:pt>
                      <c:pt idx="112">
                        <c:v>10.428571428571429</c:v>
                      </c:pt>
                      <c:pt idx="113">
                        <c:v>9.1428571428571423</c:v>
                      </c:pt>
                      <c:pt idx="114">
                        <c:v>9.8571428571428577</c:v>
                      </c:pt>
                      <c:pt idx="115">
                        <c:v>9.8571428571428577</c:v>
                      </c:pt>
                      <c:pt idx="116">
                        <c:v>10.142857142857142</c:v>
                      </c:pt>
                      <c:pt idx="117">
                        <c:v>9.7142857142857135</c:v>
                      </c:pt>
                      <c:pt idx="118">
                        <c:v>11.142857142857142</c:v>
                      </c:pt>
                      <c:pt idx="119">
                        <c:v>9.8571428571428577</c:v>
                      </c:pt>
                      <c:pt idx="120">
                        <c:v>10</c:v>
                      </c:pt>
                      <c:pt idx="121">
                        <c:v>9.2857142857142865</c:v>
                      </c:pt>
                      <c:pt idx="122">
                        <c:v>10.142857142857142</c:v>
                      </c:pt>
                      <c:pt idx="123">
                        <c:v>9.5714285714285712</c:v>
                      </c:pt>
                      <c:pt idx="124">
                        <c:v>9.2857142857142865</c:v>
                      </c:pt>
                      <c:pt idx="125">
                        <c:v>8.2857142857142865</c:v>
                      </c:pt>
                      <c:pt idx="126">
                        <c:v>8.2857142857142865</c:v>
                      </c:pt>
                      <c:pt idx="127">
                        <c:v>8.1428571428571423</c:v>
                      </c:pt>
                      <c:pt idx="128">
                        <c:v>8.4285714285714288</c:v>
                      </c:pt>
                      <c:pt idx="129">
                        <c:v>8</c:v>
                      </c:pt>
                      <c:pt idx="130">
                        <c:v>7.5714285714285712</c:v>
                      </c:pt>
                      <c:pt idx="131">
                        <c:v>7.5714285714285712</c:v>
                      </c:pt>
                      <c:pt idx="132">
                        <c:v>7</c:v>
                      </c:pt>
                      <c:pt idx="133">
                        <c:v>7.4285714285714288</c:v>
                      </c:pt>
                      <c:pt idx="134">
                        <c:v>7.7142857142857144</c:v>
                      </c:pt>
                      <c:pt idx="135">
                        <c:v>7.7142857142857144</c:v>
                      </c:pt>
                      <c:pt idx="136">
                        <c:v>7.8571428571428568</c:v>
                      </c:pt>
                      <c:pt idx="137">
                        <c:v>8.7142857142857135</c:v>
                      </c:pt>
                      <c:pt idx="138">
                        <c:v>9.4285714285714288</c:v>
                      </c:pt>
                      <c:pt idx="139">
                        <c:v>9.5714285714285712</c:v>
                      </c:pt>
                      <c:pt idx="140">
                        <c:v>9.2857142857142865</c:v>
                      </c:pt>
                      <c:pt idx="141">
                        <c:v>9.5714285714285712</c:v>
                      </c:pt>
                      <c:pt idx="142">
                        <c:v>9</c:v>
                      </c:pt>
                      <c:pt idx="143">
                        <c:v>8.4285714285714288</c:v>
                      </c:pt>
                      <c:pt idx="144">
                        <c:v>8.5714285714285712</c:v>
                      </c:pt>
                      <c:pt idx="145">
                        <c:v>8</c:v>
                      </c:pt>
                      <c:pt idx="146">
                        <c:v>7.7142857142857144</c:v>
                      </c:pt>
                      <c:pt idx="147">
                        <c:v>8.4285714285714288</c:v>
                      </c:pt>
                      <c:pt idx="148">
                        <c:v>8</c:v>
                      </c:pt>
                      <c:pt idx="149">
                        <c:v>9.2857142857142865</c:v>
                      </c:pt>
                      <c:pt idx="150">
                        <c:v>9.2857142857142865</c:v>
                      </c:pt>
                      <c:pt idx="151">
                        <c:v>9.1428571428571423</c:v>
                      </c:pt>
                      <c:pt idx="152">
                        <c:v>9.4285714285714288</c:v>
                      </c:pt>
                      <c:pt idx="153">
                        <c:v>10.714285714285714</c:v>
                      </c:pt>
                      <c:pt idx="154">
                        <c:v>10.142857142857142</c:v>
                      </c:pt>
                      <c:pt idx="155">
                        <c:v>10</c:v>
                      </c:pt>
                      <c:pt idx="156">
                        <c:v>9.4285714285714288</c:v>
                      </c:pt>
                      <c:pt idx="157">
                        <c:v>10</c:v>
                      </c:pt>
                      <c:pt idx="158">
                        <c:v>9.4285714285714288</c:v>
                      </c:pt>
                      <c:pt idx="159">
                        <c:v>8.7142857142857135</c:v>
                      </c:pt>
                      <c:pt idx="160">
                        <c:v>8.2857142857142865</c:v>
                      </c:pt>
                      <c:pt idx="161">
                        <c:v>8.4285714285714288</c:v>
                      </c:pt>
                      <c:pt idx="162">
                        <c:v>8.4285714285714288</c:v>
                      </c:pt>
                      <c:pt idx="163">
                        <c:v>8.4285714285714288</c:v>
                      </c:pt>
                      <c:pt idx="164">
                        <c:v>7.2857142857142856</c:v>
                      </c:pt>
                      <c:pt idx="165">
                        <c:v>7.5714285714285712</c:v>
                      </c:pt>
                      <c:pt idx="166">
                        <c:v>8.2857142857142865</c:v>
                      </c:pt>
                      <c:pt idx="167">
                        <c:v>8.8571428571428577</c:v>
                      </c:pt>
                      <c:pt idx="168">
                        <c:v>8.1428571428571423</c:v>
                      </c:pt>
                      <c:pt idx="169">
                        <c:v>9.2857142857142865</c:v>
                      </c:pt>
                      <c:pt idx="170">
                        <c:v>8.8571428571428577</c:v>
                      </c:pt>
                      <c:pt idx="171">
                        <c:v>10.428571428571429</c:v>
                      </c:pt>
                      <c:pt idx="172">
                        <c:v>10.428571428571429</c:v>
                      </c:pt>
                      <c:pt idx="173">
                        <c:v>10.428571428571429</c:v>
                      </c:pt>
                      <c:pt idx="174">
                        <c:v>9.7142857142857135</c:v>
                      </c:pt>
                      <c:pt idx="175">
                        <c:v>10.285714285714286</c:v>
                      </c:pt>
                      <c:pt idx="176">
                        <c:v>9</c:v>
                      </c:pt>
                      <c:pt idx="177">
                        <c:v>9</c:v>
                      </c:pt>
                      <c:pt idx="178">
                        <c:v>7.4285714285714288</c:v>
                      </c:pt>
                      <c:pt idx="179">
                        <c:v>6.8571428571428568</c:v>
                      </c:pt>
                      <c:pt idx="180">
                        <c:v>6.5714285714285712</c:v>
                      </c:pt>
                      <c:pt idx="181">
                        <c:v>6.7142857142857144</c:v>
                      </c:pt>
                      <c:pt idx="182">
                        <c:v>7</c:v>
                      </c:pt>
                      <c:pt idx="183">
                        <c:v>7.5714285714285712</c:v>
                      </c:pt>
                      <c:pt idx="184">
                        <c:v>8</c:v>
                      </c:pt>
                      <c:pt idx="185">
                        <c:v>9</c:v>
                      </c:pt>
                      <c:pt idx="186">
                        <c:v>9.7142857142857135</c:v>
                      </c:pt>
                      <c:pt idx="187">
                        <c:v>9.4285714285714288</c:v>
                      </c:pt>
                      <c:pt idx="188">
                        <c:v>9.7142857142857135</c:v>
                      </c:pt>
                      <c:pt idx="189">
                        <c:v>9.1428571428571423</c:v>
                      </c:pt>
                      <c:pt idx="190">
                        <c:v>8.4285714285714288</c:v>
                      </c:pt>
                      <c:pt idx="191">
                        <c:v>8.1428571428571423</c:v>
                      </c:pt>
                      <c:pt idx="192">
                        <c:v>8.5714285714285712</c:v>
                      </c:pt>
                      <c:pt idx="193">
                        <c:v>8.7142857142857135</c:v>
                      </c:pt>
                      <c:pt idx="194">
                        <c:v>9.2857142857142865</c:v>
                      </c:pt>
                      <c:pt idx="195">
                        <c:v>8.5714285714285712</c:v>
                      </c:pt>
                      <c:pt idx="196">
                        <c:v>9</c:v>
                      </c:pt>
                      <c:pt idx="197">
                        <c:v>10.428571428571429</c:v>
                      </c:pt>
                      <c:pt idx="198">
                        <c:v>10.714285714285714</c:v>
                      </c:pt>
                      <c:pt idx="199">
                        <c:v>9.8571428571428577</c:v>
                      </c:pt>
                      <c:pt idx="200">
                        <c:v>9.2857142857142865</c:v>
                      </c:pt>
                      <c:pt idx="201">
                        <c:v>8.7142857142857135</c:v>
                      </c:pt>
                      <c:pt idx="202">
                        <c:v>8.2857142857142865</c:v>
                      </c:pt>
                      <c:pt idx="203">
                        <c:v>7.7142857142857144</c:v>
                      </c:pt>
                      <c:pt idx="204">
                        <c:v>6.7142857142857144</c:v>
                      </c:pt>
                      <c:pt idx="205">
                        <c:v>7</c:v>
                      </c:pt>
                      <c:pt idx="206">
                        <c:v>8</c:v>
                      </c:pt>
                      <c:pt idx="207">
                        <c:v>7.7142857142857144</c:v>
                      </c:pt>
                      <c:pt idx="208">
                        <c:v>8</c:v>
                      </c:pt>
                      <c:pt idx="209">
                        <c:v>9.2857142857142865</c:v>
                      </c:pt>
                      <c:pt idx="210">
                        <c:v>10.285714285714286</c:v>
                      </c:pt>
                      <c:pt idx="211">
                        <c:v>10.857142857142858</c:v>
                      </c:pt>
                      <c:pt idx="212">
                        <c:v>11.571428571428571</c:v>
                      </c:pt>
                      <c:pt idx="213">
                        <c:v>11</c:v>
                      </c:pt>
                      <c:pt idx="214">
                        <c:v>11.285714285714286</c:v>
                      </c:pt>
                      <c:pt idx="215">
                        <c:v>11.142857142857142</c:v>
                      </c:pt>
                      <c:pt idx="216">
                        <c:v>11</c:v>
                      </c:pt>
                      <c:pt idx="217">
                        <c:v>10.285714285714286</c:v>
                      </c:pt>
                      <c:pt idx="218">
                        <c:v>10.714285714285714</c:v>
                      </c:pt>
                      <c:pt idx="219">
                        <c:v>10</c:v>
                      </c:pt>
                      <c:pt idx="220">
                        <c:v>10.142857142857142</c:v>
                      </c:pt>
                      <c:pt idx="221">
                        <c:v>10.285714285714286</c:v>
                      </c:pt>
                      <c:pt idx="222">
                        <c:v>10.285714285714286</c:v>
                      </c:pt>
                      <c:pt idx="223">
                        <c:v>9.8571428571428577</c:v>
                      </c:pt>
                      <c:pt idx="224">
                        <c:v>9.4285714285714288</c:v>
                      </c:pt>
                      <c:pt idx="225">
                        <c:v>9.1428571428571423</c:v>
                      </c:pt>
                      <c:pt idx="226">
                        <c:v>9</c:v>
                      </c:pt>
                      <c:pt idx="227">
                        <c:v>7.8571428571428568</c:v>
                      </c:pt>
                      <c:pt idx="228">
                        <c:v>7.5714285714285712</c:v>
                      </c:pt>
                      <c:pt idx="229">
                        <c:v>7.8571428571428568</c:v>
                      </c:pt>
                      <c:pt idx="230">
                        <c:v>7.5714285714285712</c:v>
                      </c:pt>
                      <c:pt idx="231">
                        <c:v>8.4285714285714288</c:v>
                      </c:pt>
                      <c:pt idx="232">
                        <c:v>8.1428571428571423</c:v>
                      </c:pt>
                      <c:pt idx="233">
                        <c:v>7.5714285714285712</c:v>
                      </c:pt>
                      <c:pt idx="234">
                        <c:v>8.5714285714285712</c:v>
                      </c:pt>
                      <c:pt idx="235">
                        <c:v>9.7142857142857135</c:v>
                      </c:pt>
                      <c:pt idx="236">
                        <c:v>10.571428571428571</c:v>
                      </c:pt>
                      <c:pt idx="237">
                        <c:v>11.714285714285714</c:v>
                      </c:pt>
                      <c:pt idx="238">
                        <c:v>12.571428571428571</c:v>
                      </c:pt>
                      <c:pt idx="239">
                        <c:v>12.285714285714286</c:v>
                      </c:pt>
                      <c:pt idx="240">
                        <c:v>13.142857142857142</c:v>
                      </c:pt>
                      <c:pt idx="241">
                        <c:v>13.142857142857142</c:v>
                      </c:pt>
                      <c:pt idx="242">
                        <c:v>12.285714285714286</c:v>
                      </c:pt>
                      <c:pt idx="243">
                        <c:v>10.571428571428571</c:v>
                      </c:pt>
                      <c:pt idx="244">
                        <c:v>10</c:v>
                      </c:pt>
                      <c:pt idx="245">
                        <c:v>8.8571428571428577</c:v>
                      </c:pt>
                      <c:pt idx="246">
                        <c:v>8.5714285714285712</c:v>
                      </c:pt>
                      <c:pt idx="247">
                        <c:v>8.1428571428571423</c:v>
                      </c:pt>
                      <c:pt idx="248">
                        <c:v>7.7142857142857144</c:v>
                      </c:pt>
                      <c:pt idx="249">
                        <c:v>8.2857142857142865</c:v>
                      </c:pt>
                      <c:pt idx="250">
                        <c:v>9.5714285714285712</c:v>
                      </c:pt>
                      <c:pt idx="251">
                        <c:v>9.4285714285714288</c:v>
                      </c:pt>
                      <c:pt idx="252">
                        <c:v>9.7142857142857135</c:v>
                      </c:pt>
                      <c:pt idx="253">
                        <c:v>10</c:v>
                      </c:pt>
                      <c:pt idx="254">
                        <c:v>9.5714285714285712</c:v>
                      </c:pt>
                      <c:pt idx="255">
                        <c:v>9.4285714285714288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999-430F-A4D2-F27E96C3ACCB}"/>
                  </c:ext>
                </c:extLst>
              </c15:ser>
            </c15:filteredLineSeries>
            <c15:filteredLineSeries>
              <c15:ser>
                <c:idx val="7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Malatya!$K$2:$K$258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9.4285714285714288</c:v>
                      </c:pt>
                      <c:pt idx="7">
                        <c:v>9.7142857142857135</c:v>
                      </c:pt>
                      <c:pt idx="8">
                        <c:v>10</c:v>
                      </c:pt>
                      <c:pt idx="9">
                        <c:v>10.285714285714286</c:v>
                      </c:pt>
                      <c:pt idx="10">
                        <c:v>10.428571428571429</c:v>
                      </c:pt>
                      <c:pt idx="11">
                        <c:v>11</c:v>
                      </c:pt>
                      <c:pt idx="12">
                        <c:v>11</c:v>
                      </c:pt>
                      <c:pt idx="13">
                        <c:v>10.428571428571429</c:v>
                      </c:pt>
                      <c:pt idx="14">
                        <c:v>10.857142857142858</c:v>
                      </c:pt>
                      <c:pt idx="15">
                        <c:v>10.571428571428571</c:v>
                      </c:pt>
                      <c:pt idx="16">
                        <c:v>10.714285714285714</c:v>
                      </c:pt>
                      <c:pt idx="17">
                        <c:v>10.571428571428571</c:v>
                      </c:pt>
                      <c:pt idx="18">
                        <c:v>9.4285714285714288</c:v>
                      </c:pt>
                      <c:pt idx="19">
                        <c:v>10</c:v>
                      </c:pt>
                      <c:pt idx="20">
                        <c:v>10.571428571428571</c:v>
                      </c:pt>
                      <c:pt idx="21">
                        <c:v>10.857142857142858</c:v>
                      </c:pt>
                      <c:pt idx="22">
                        <c:v>10.857142857142858</c:v>
                      </c:pt>
                      <c:pt idx="23">
                        <c:v>11</c:v>
                      </c:pt>
                      <c:pt idx="24">
                        <c:v>11.142857142857142</c:v>
                      </c:pt>
                      <c:pt idx="25">
                        <c:v>11.285714285714286</c:v>
                      </c:pt>
                      <c:pt idx="26">
                        <c:v>10.714285714285714</c:v>
                      </c:pt>
                      <c:pt idx="27">
                        <c:v>10.857142857142858</c:v>
                      </c:pt>
                      <c:pt idx="28">
                        <c:v>10.714285714285714</c:v>
                      </c:pt>
                      <c:pt idx="29">
                        <c:v>11.857142857142858</c:v>
                      </c:pt>
                      <c:pt idx="30">
                        <c:v>12.142857142857142</c:v>
                      </c:pt>
                      <c:pt idx="31">
                        <c:v>11.285714285714286</c:v>
                      </c:pt>
                      <c:pt idx="32">
                        <c:v>11.714285714285714</c:v>
                      </c:pt>
                      <c:pt idx="33">
                        <c:v>12.285714285714286</c:v>
                      </c:pt>
                      <c:pt idx="34">
                        <c:v>12.857142857142858</c:v>
                      </c:pt>
                      <c:pt idx="35">
                        <c:v>11.857142857142858</c:v>
                      </c:pt>
                      <c:pt idx="36">
                        <c:v>10.571428571428571</c:v>
                      </c:pt>
                      <c:pt idx="37">
                        <c:v>10.571428571428571</c:v>
                      </c:pt>
                      <c:pt idx="38">
                        <c:v>10.857142857142858</c:v>
                      </c:pt>
                      <c:pt idx="39">
                        <c:v>11</c:v>
                      </c:pt>
                      <c:pt idx="40">
                        <c:v>10.571428571428571</c:v>
                      </c:pt>
                      <c:pt idx="41">
                        <c:v>10.428571428571429</c:v>
                      </c:pt>
                      <c:pt idx="42">
                        <c:v>11.285714285714286</c:v>
                      </c:pt>
                      <c:pt idx="43">
                        <c:v>11.857142857142858</c:v>
                      </c:pt>
                      <c:pt idx="44">
                        <c:v>11</c:v>
                      </c:pt>
                      <c:pt idx="45">
                        <c:v>10.714285714285714</c:v>
                      </c:pt>
                      <c:pt idx="46">
                        <c:v>10.714285714285714</c:v>
                      </c:pt>
                      <c:pt idx="47">
                        <c:v>10.857142857142858</c:v>
                      </c:pt>
                      <c:pt idx="48">
                        <c:v>10</c:v>
                      </c:pt>
                      <c:pt idx="49">
                        <c:v>9.1428571428571423</c:v>
                      </c:pt>
                      <c:pt idx="50">
                        <c:v>8.7142857142857135</c:v>
                      </c:pt>
                      <c:pt idx="51">
                        <c:v>8.8571428571428577</c:v>
                      </c:pt>
                      <c:pt idx="52">
                        <c:v>9.5714285714285712</c:v>
                      </c:pt>
                      <c:pt idx="53">
                        <c:v>9</c:v>
                      </c:pt>
                      <c:pt idx="54">
                        <c:v>8.8571428571428577</c:v>
                      </c:pt>
                      <c:pt idx="55">
                        <c:v>10</c:v>
                      </c:pt>
                      <c:pt idx="56">
                        <c:v>10.571428571428571</c:v>
                      </c:pt>
                      <c:pt idx="57">
                        <c:v>11</c:v>
                      </c:pt>
                      <c:pt idx="58">
                        <c:v>11.142857142857142</c:v>
                      </c:pt>
                      <c:pt idx="59">
                        <c:v>10.142857142857142</c:v>
                      </c:pt>
                      <c:pt idx="60">
                        <c:v>11.142857142857142</c:v>
                      </c:pt>
                      <c:pt idx="61">
                        <c:v>10.142857142857142</c:v>
                      </c:pt>
                      <c:pt idx="62">
                        <c:v>9.5714285714285712</c:v>
                      </c:pt>
                      <c:pt idx="63">
                        <c:v>9.4285714285714288</c:v>
                      </c:pt>
                      <c:pt idx="64">
                        <c:v>9.4285714285714288</c:v>
                      </c:pt>
                      <c:pt idx="65">
                        <c:v>9.5714285714285712</c:v>
                      </c:pt>
                      <c:pt idx="66">
                        <c:v>10</c:v>
                      </c:pt>
                      <c:pt idx="67">
                        <c:v>10</c:v>
                      </c:pt>
                      <c:pt idx="68">
                        <c:v>11.428571428571429</c:v>
                      </c:pt>
                      <c:pt idx="69">
                        <c:v>11.285714285714286</c:v>
                      </c:pt>
                      <c:pt idx="70">
                        <c:v>11.571428571428571</c:v>
                      </c:pt>
                      <c:pt idx="71">
                        <c:v>11.142857142857142</c:v>
                      </c:pt>
                      <c:pt idx="72">
                        <c:v>11</c:v>
                      </c:pt>
                      <c:pt idx="73">
                        <c:v>11.285714285714286</c:v>
                      </c:pt>
                      <c:pt idx="74">
                        <c:v>10.571428571428571</c:v>
                      </c:pt>
                      <c:pt idx="75">
                        <c:v>10</c:v>
                      </c:pt>
                      <c:pt idx="76">
                        <c:v>9.4285714285714288</c:v>
                      </c:pt>
                      <c:pt idx="77">
                        <c:v>10.571428571428571</c:v>
                      </c:pt>
                      <c:pt idx="78">
                        <c:v>10.285714285714286</c:v>
                      </c:pt>
                      <c:pt idx="79">
                        <c:v>10.714285714285714</c:v>
                      </c:pt>
                      <c:pt idx="80">
                        <c:v>11.142857142857142</c:v>
                      </c:pt>
                      <c:pt idx="81">
                        <c:v>11.142857142857142</c:v>
                      </c:pt>
                      <c:pt idx="82">
                        <c:v>11.571428571428571</c:v>
                      </c:pt>
                      <c:pt idx="83">
                        <c:v>11.714285714285714</c:v>
                      </c:pt>
                      <c:pt idx="84">
                        <c:v>10.428571428571429</c:v>
                      </c:pt>
                      <c:pt idx="85">
                        <c:v>11</c:v>
                      </c:pt>
                      <c:pt idx="86">
                        <c:v>10.285714285714286</c:v>
                      </c:pt>
                      <c:pt idx="87">
                        <c:v>9.5714285714285712</c:v>
                      </c:pt>
                      <c:pt idx="88">
                        <c:v>9</c:v>
                      </c:pt>
                      <c:pt idx="89">
                        <c:v>8.1428571428571423</c:v>
                      </c:pt>
                      <c:pt idx="90">
                        <c:v>8.5714285714285712</c:v>
                      </c:pt>
                      <c:pt idx="91">
                        <c:v>8</c:v>
                      </c:pt>
                      <c:pt idx="92">
                        <c:v>7.2857142857142856</c:v>
                      </c:pt>
                      <c:pt idx="93">
                        <c:v>6.8571428571428568</c:v>
                      </c:pt>
                      <c:pt idx="94">
                        <c:v>6.8571428571428568</c:v>
                      </c:pt>
                      <c:pt idx="95">
                        <c:v>7.7142857142857144</c:v>
                      </c:pt>
                      <c:pt idx="96">
                        <c:v>9.4285714285714288</c:v>
                      </c:pt>
                      <c:pt idx="97">
                        <c:v>9.4285714285714288</c:v>
                      </c:pt>
                      <c:pt idx="98">
                        <c:v>9.5714285714285712</c:v>
                      </c:pt>
                      <c:pt idx="99">
                        <c:v>10.285714285714286</c:v>
                      </c:pt>
                      <c:pt idx="100">
                        <c:v>10</c:v>
                      </c:pt>
                      <c:pt idx="101">
                        <c:v>10.285714285714286</c:v>
                      </c:pt>
                      <c:pt idx="102">
                        <c:v>9.2857142857142865</c:v>
                      </c:pt>
                      <c:pt idx="103">
                        <c:v>7.1428571428571432</c:v>
                      </c:pt>
                      <c:pt idx="104">
                        <c:v>6.5714285714285712</c:v>
                      </c:pt>
                      <c:pt idx="105">
                        <c:v>6.5714285714285712</c:v>
                      </c:pt>
                      <c:pt idx="106">
                        <c:v>6.8571428571428568</c:v>
                      </c:pt>
                      <c:pt idx="107">
                        <c:v>8.4285714285714288</c:v>
                      </c:pt>
                      <c:pt idx="108">
                        <c:v>7.5714285714285712</c:v>
                      </c:pt>
                      <c:pt idx="109">
                        <c:v>8.1428571428571423</c:v>
                      </c:pt>
                      <c:pt idx="110">
                        <c:v>8.8571428571428577</c:v>
                      </c:pt>
                      <c:pt idx="111">
                        <c:v>9.2857142857142865</c:v>
                      </c:pt>
                      <c:pt idx="112">
                        <c:v>9.4285714285714288</c:v>
                      </c:pt>
                      <c:pt idx="113">
                        <c:v>8.4285714285714288</c:v>
                      </c:pt>
                      <c:pt idx="114">
                        <c:v>7.5714285714285712</c:v>
                      </c:pt>
                      <c:pt idx="115">
                        <c:v>8.1428571428571423</c:v>
                      </c:pt>
                      <c:pt idx="116">
                        <c:v>8.2857142857142865</c:v>
                      </c:pt>
                      <c:pt idx="117">
                        <c:v>8.7142857142857135</c:v>
                      </c:pt>
                      <c:pt idx="118">
                        <c:v>8.5714285714285712</c:v>
                      </c:pt>
                      <c:pt idx="119">
                        <c:v>8.8571428571428577</c:v>
                      </c:pt>
                      <c:pt idx="120">
                        <c:v>8.8571428571428577</c:v>
                      </c:pt>
                      <c:pt idx="121">
                        <c:v>8.8571428571428577</c:v>
                      </c:pt>
                      <c:pt idx="122">
                        <c:v>9.2857142857142865</c:v>
                      </c:pt>
                      <c:pt idx="123">
                        <c:v>9.4285714285714288</c:v>
                      </c:pt>
                      <c:pt idx="124">
                        <c:v>9.5714285714285712</c:v>
                      </c:pt>
                      <c:pt idx="125">
                        <c:v>9.7142857142857135</c:v>
                      </c:pt>
                      <c:pt idx="126">
                        <c:v>9.4285714285714288</c:v>
                      </c:pt>
                      <c:pt idx="127">
                        <c:v>9.1428571428571423</c:v>
                      </c:pt>
                      <c:pt idx="128">
                        <c:v>8.8571428571428577</c:v>
                      </c:pt>
                      <c:pt idx="129">
                        <c:v>8.7142857142857135</c:v>
                      </c:pt>
                      <c:pt idx="130">
                        <c:v>8.2857142857142865</c:v>
                      </c:pt>
                      <c:pt idx="131">
                        <c:v>8.5714285714285712</c:v>
                      </c:pt>
                      <c:pt idx="132">
                        <c:v>8.5714285714285712</c:v>
                      </c:pt>
                      <c:pt idx="133">
                        <c:v>9.4285714285714288</c:v>
                      </c:pt>
                      <c:pt idx="134">
                        <c:v>10.142857142857142</c:v>
                      </c:pt>
                      <c:pt idx="135">
                        <c:v>10.857142857142858</c:v>
                      </c:pt>
                      <c:pt idx="136">
                        <c:v>10.857142857142858</c:v>
                      </c:pt>
                      <c:pt idx="137">
                        <c:v>11</c:v>
                      </c:pt>
                      <c:pt idx="138">
                        <c:v>10.285714285714286</c:v>
                      </c:pt>
                      <c:pt idx="139">
                        <c:v>10.571428571428571</c:v>
                      </c:pt>
                      <c:pt idx="140">
                        <c:v>10.857142857142858</c:v>
                      </c:pt>
                      <c:pt idx="141">
                        <c:v>11.142857142857142</c:v>
                      </c:pt>
                      <c:pt idx="142">
                        <c:v>10.571428571428571</c:v>
                      </c:pt>
                      <c:pt idx="143">
                        <c:v>10.428571428571429</c:v>
                      </c:pt>
                      <c:pt idx="144">
                        <c:v>10.285714285714286</c:v>
                      </c:pt>
                      <c:pt idx="145">
                        <c:v>11.428571428571429</c:v>
                      </c:pt>
                      <c:pt idx="146">
                        <c:v>10.857142857142858</c:v>
                      </c:pt>
                      <c:pt idx="147">
                        <c:v>9.4285714285714288</c:v>
                      </c:pt>
                      <c:pt idx="148">
                        <c:v>9.5714285714285712</c:v>
                      </c:pt>
                      <c:pt idx="149">
                        <c:v>10.428571428571429</c:v>
                      </c:pt>
                      <c:pt idx="150">
                        <c:v>10.142857142857142</c:v>
                      </c:pt>
                      <c:pt idx="151">
                        <c:v>10.571428571428571</c:v>
                      </c:pt>
                      <c:pt idx="152">
                        <c:v>10</c:v>
                      </c:pt>
                      <c:pt idx="153">
                        <c:v>11</c:v>
                      </c:pt>
                      <c:pt idx="154">
                        <c:v>11.571428571428571</c:v>
                      </c:pt>
                      <c:pt idx="155">
                        <c:v>10.857142857142858</c:v>
                      </c:pt>
                      <c:pt idx="156">
                        <c:v>9.2857142857142865</c:v>
                      </c:pt>
                      <c:pt idx="157">
                        <c:v>9.2857142857142865</c:v>
                      </c:pt>
                      <c:pt idx="158">
                        <c:v>8.8571428571428577</c:v>
                      </c:pt>
                      <c:pt idx="159">
                        <c:v>7.2857142857142856</c:v>
                      </c:pt>
                      <c:pt idx="160">
                        <c:v>6.5714285714285712</c:v>
                      </c:pt>
                      <c:pt idx="161">
                        <c:v>5.8571428571428568</c:v>
                      </c:pt>
                      <c:pt idx="162">
                        <c:v>5.4285714285714288</c:v>
                      </c:pt>
                      <c:pt idx="163">
                        <c:v>6</c:v>
                      </c:pt>
                      <c:pt idx="164">
                        <c:v>6.5714285714285712</c:v>
                      </c:pt>
                      <c:pt idx="165">
                        <c:v>6.5714285714285712</c:v>
                      </c:pt>
                      <c:pt idx="166">
                        <c:v>7</c:v>
                      </c:pt>
                      <c:pt idx="167">
                        <c:v>6.7142857142857144</c:v>
                      </c:pt>
                      <c:pt idx="168">
                        <c:v>6.7142857142857144</c:v>
                      </c:pt>
                      <c:pt idx="169">
                        <c:v>7.8571428571428568</c:v>
                      </c:pt>
                      <c:pt idx="170">
                        <c:v>7.8571428571428568</c:v>
                      </c:pt>
                      <c:pt idx="171">
                        <c:v>7.2857142857142856</c:v>
                      </c:pt>
                      <c:pt idx="172">
                        <c:v>7.4285714285714288</c:v>
                      </c:pt>
                      <c:pt idx="173">
                        <c:v>7</c:v>
                      </c:pt>
                      <c:pt idx="174">
                        <c:v>7.8571428571428568</c:v>
                      </c:pt>
                      <c:pt idx="175">
                        <c:v>8.5714285714285712</c:v>
                      </c:pt>
                      <c:pt idx="176">
                        <c:v>8</c:v>
                      </c:pt>
                      <c:pt idx="177">
                        <c:v>7.8571428571428568</c:v>
                      </c:pt>
                      <c:pt idx="178">
                        <c:v>8.7142857142857135</c:v>
                      </c:pt>
                      <c:pt idx="179">
                        <c:v>9.8571428571428577</c:v>
                      </c:pt>
                      <c:pt idx="180">
                        <c:v>11.714285714285714</c:v>
                      </c:pt>
                      <c:pt idx="181">
                        <c:v>11</c:v>
                      </c:pt>
                      <c:pt idx="182">
                        <c:v>11.285714285714286</c:v>
                      </c:pt>
                      <c:pt idx="183">
                        <c:v>12</c:v>
                      </c:pt>
                      <c:pt idx="184">
                        <c:v>13</c:v>
                      </c:pt>
                      <c:pt idx="185">
                        <c:v>13.428571428571429</c:v>
                      </c:pt>
                      <c:pt idx="186">
                        <c:v>12.428571428571429</c:v>
                      </c:pt>
                      <c:pt idx="187">
                        <c:v>11.285714285714286</c:v>
                      </c:pt>
                      <c:pt idx="188">
                        <c:v>12.142857142857142</c:v>
                      </c:pt>
                      <c:pt idx="189">
                        <c:v>12.714285714285714</c:v>
                      </c:pt>
                      <c:pt idx="190">
                        <c:v>12.571428571428571</c:v>
                      </c:pt>
                      <c:pt idx="191">
                        <c:v>11.428571428571429</c:v>
                      </c:pt>
                      <c:pt idx="192">
                        <c:v>10.571428571428571</c:v>
                      </c:pt>
                      <c:pt idx="193">
                        <c:v>10.571428571428571</c:v>
                      </c:pt>
                      <c:pt idx="194">
                        <c:v>11.571428571428571</c:v>
                      </c:pt>
                      <c:pt idx="195">
                        <c:v>10.857142857142858</c:v>
                      </c:pt>
                      <c:pt idx="196">
                        <c:v>9.8571428571428577</c:v>
                      </c:pt>
                      <c:pt idx="197">
                        <c:v>9.4285714285714288</c:v>
                      </c:pt>
                      <c:pt idx="198">
                        <c:v>9.4285714285714288</c:v>
                      </c:pt>
                      <c:pt idx="199">
                        <c:v>9.1428571428571423</c:v>
                      </c:pt>
                      <c:pt idx="200">
                        <c:v>8.7142857142857135</c:v>
                      </c:pt>
                      <c:pt idx="201">
                        <c:v>7.5714285714285712</c:v>
                      </c:pt>
                      <c:pt idx="202">
                        <c:v>7.8571428571428568</c:v>
                      </c:pt>
                      <c:pt idx="203">
                        <c:v>7.4285714285714288</c:v>
                      </c:pt>
                      <c:pt idx="204">
                        <c:v>7.4285714285714288</c:v>
                      </c:pt>
                      <c:pt idx="205">
                        <c:v>7.4285714285714288</c:v>
                      </c:pt>
                      <c:pt idx="206">
                        <c:v>7.2857142857142856</c:v>
                      </c:pt>
                      <c:pt idx="207">
                        <c:v>7</c:v>
                      </c:pt>
                      <c:pt idx="208">
                        <c:v>7.2857142857142856</c:v>
                      </c:pt>
                      <c:pt idx="209">
                        <c:v>6.7142857142857144</c:v>
                      </c:pt>
                      <c:pt idx="210">
                        <c:v>6.5714285714285712</c:v>
                      </c:pt>
                      <c:pt idx="211">
                        <c:v>6.8571428571428568</c:v>
                      </c:pt>
                      <c:pt idx="212">
                        <c:v>7.8571428571428568</c:v>
                      </c:pt>
                      <c:pt idx="213">
                        <c:v>7.5714285714285712</c:v>
                      </c:pt>
                      <c:pt idx="214">
                        <c:v>8.7142857142857135</c:v>
                      </c:pt>
                      <c:pt idx="215">
                        <c:v>9.4285714285714288</c:v>
                      </c:pt>
                      <c:pt idx="216">
                        <c:v>9.7142857142857135</c:v>
                      </c:pt>
                      <c:pt idx="217">
                        <c:v>10.571428571428571</c:v>
                      </c:pt>
                      <c:pt idx="218">
                        <c:v>10.428571428571429</c:v>
                      </c:pt>
                      <c:pt idx="219">
                        <c:v>9.7142857142857135</c:v>
                      </c:pt>
                      <c:pt idx="220">
                        <c:v>10.142857142857142</c:v>
                      </c:pt>
                      <c:pt idx="221">
                        <c:v>9.5714285714285712</c:v>
                      </c:pt>
                      <c:pt idx="222">
                        <c:v>9</c:v>
                      </c:pt>
                      <c:pt idx="223">
                        <c:v>8.8571428571428577</c:v>
                      </c:pt>
                      <c:pt idx="224">
                        <c:v>8.5714285714285712</c:v>
                      </c:pt>
                      <c:pt idx="225">
                        <c:v>8.8571428571428577</c:v>
                      </c:pt>
                      <c:pt idx="226">
                        <c:v>8.7142857142857135</c:v>
                      </c:pt>
                      <c:pt idx="227">
                        <c:v>8.4285714285714288</c:v>
                      </c:pt>
                      <c:pt idx="228">
                        <c:v>8.2857142857142865</c:v>
                      </c:pt>
                      <c:pt idx="229">
                        <c:v>9</c:v>
                      </c:pt>
                      <c:pt idx="230">
                        <c:v>9.8571428571428577</c:v>
                      </c:pt>
                      <c:pt idx="231">
                        <c:v>10.428571428571429</c:v>
                      </c:pt>
                      <c:pt idx="232">
                        <c:v>10.428571428571429</c:v>
                      </c:pt>
                      <c:pt idx="233">
                        <c:v>11.285714285714286</c:v>
                      </c:pt>
                      <c:pt idx="234">
                        <c:v>12.285714285714286</c:v>
                      </c:pt>
                      <c:pt idx="235">
                        <c:v>12.285714285714286</c:v>
                      </c:pt>
                      <c:pt idx="236">
                        <c:v>11</c:v>
                      </c:pt>
                      <c:pt idx="237">
                        <c:v>10.714285714285714</c:v>
                      </c:pt>
                      <c:pt idx="238">
                        <c:v>9.8571428571428577</c:v>
                      </c:pt>
                      <c:pt idx="239">
                        <c:v>9.4285714285714288</c:v>
                      </c:pt>
                      <c:pt idx="240">
                        <c:v>9.5714285714285712</c:v>
                      </c:pt>
                      <c:pt idx="241">
                        <c:v>9.2857142857142865</c:v>
                      </c:pt>
                      <c:pt idx="242">
                        <c:v>8.7142857142857135</c:v>
                      </c:pt>
                      <c:pt idx="243">
                        <c:v>8.8571428571428577</c:v>
                      </c:pt>
                      <c:pt idx="244">
                        <c:v>9.1428571428571423</c:v>
                      </c:pt>
                      <c:pt idx="245">
                        <c:v>9.4285714285714288</c:v>
                      </c:pt>
                      <c:pt idx="246">
                        <c:v>9.7142857142857135</c:v>
                      </c:pt>
                      <c:pt idx="247">
                        <c:v>10.142857142857142</c:v>
                      </c:pt>
                      <c:pt idx="248">
                        <c:v>9.7142857142857135</c:v>
                      </c:pt>
                      <c:pt idx="249">
                        <c:v>9.8571428571428577</c:v>
                      </c:pt>
                      <c:pt idx="250">
                        <c:v>11</c:v>
                      </c:pt>
                      <c:pt idx="251">
                        <c:v>10.428571428571429</c:v>
                      </c:pt>
                      <c:pt idx="252">
                        <c:v>10.714285714285714</c:v>
                      </c:pt>
                      <c:pt idx="253">
                        <c:v>10.714285714285714</c:v>
                      </c:pt>
                      <c:pt idx="254">
                        <c:v>10</c:v>
                      </c:pt>
                      <c:pt idx="255">
                        <c:v>9.2857142857142865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999-430F-A4D2-F27E96C3ACCB}"/>
                  </c:ext>
                </c:extLst>
              </c15:ser>
            </c15:filteredLineSeries>
          </c:ext>
        </c:extLst>
      </c:lineChart>
      <c:catAx>
        <c:axId val="203117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95183"/>
        <c:crosses val="autoZero"/>
        <c:auto val="1"/>
        <c:lblAlgn val="ctr"/>
        <c:lblOffset val="100"/>
        <c:noMultiLvlLbl val="0"/>
      </c:catAx>
      <c:valAx>
        <c:axId val="199459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7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Sakarya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Sakarya!$H$1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Sakarya!$A$2:$A$258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Sakarya!$H$2:$H$258</c:f>
              <c:numCache>
                <c:formatCode>General</c:formatCode>
                <c:ptCount val="257"/>
                <c:pt idx="6">
                  <c:v>20.142857142857142</c:v>
                </c:pt>
                <c:pt idx="7">
                  <c:v>20.714285714285715</c:v>
                </c:pt>
                <c:pt idx="8">
                  <c:v>22</c:v>
                </c:pt>
                <c:pt idx="9">
                  <c:v>23.285714285714285</c:v>
                </c:pt>
                <c:pt idx="10">
                  <c:v>23</c:v>
                </c:pt>
                <c:pt idx="11">
                  <c:v>24</c:v>
                </c:pt>
                <c:pt idx="12">
                  <c:v>24.857142857142858</c:v>
                </c:pt>
                <c:pt idx="13">
                  <c:v>25.857142857142858</c:v>
                </c:pt>
                <c:pt idx="14">
                  <c:v>25.571428571428573</c:v>
                </c:pt>
                <c:pt idx="15">
                  <c:v>26.285714285714285</c:v>
                </c:pt>
                <c:pt idx="16">
                  <c:v>25.857142857142858</c:v>
                </c:pt>
                <c:pt idx="17">
                  <c:v>26.142857142857142</c:v>
                </c:pt>
                <c:pt idx="18">
                  <c:v>25.428571428571427</c:v>
                </c:pt>
                <c:pt idx="19">
                  <c:v>26.285714285714285</c:v>
                </c:pt>
                <c:pt idx="20">
                  <c:v>26</c:v>
                </c:pt>
                <c:pt idx="21">
                  <c:v>25.285714285714285</c:v>
                </c:pt>
                <c:pt idx="22">
                  <c:v>23.857142857142858</c:v>
                </c:pt>
                <c:pt idx="23">
                  <c:v>23.714285714285715</c:v>
                </c:pt>
                <c:pt idx="24">
                  <c:v>24.142857142857142</c:v>
                </c:pt>
                <c:pt idx="25">
                  <c:v>24.428571428571427</c:v>
                </c:pt>
                <c:pt idx="26">
                  <c:v>24.142857142857142</c:v>
                </c:pt>
                <c:pt idx="27">
                  <c:v>25.142857142857142</c:v>
                </c:pt>
                <c:pt idx="28">
                  <c:v>25.857142857142858</c:v>
                </c:pt>
                <c:pt idx="29">
                  <c:v>25.714285714285715</c:v>
                </c:pt>
                <c:pt idx="30">
                  <c:v>25.285714285714285</c:v>
                </c:pt>
                <c:pt idx="31">
                  <c:v>25.428571428571427</c:v>
                </c:pt>
                <c:pt idx="32">
                  <c:v>26</c:v>
                </c:pt>
                <c:pt idx="33">
                  <c:v>25.428571428571427</c:v>
                </c:pt>
                <c:pt idx="34">
                  <c:v>23.428571428571427</c:v>
                </c:pt>
                <c:pt idx="35">
                  <c:v>22.285714285714285</c:v>
                </c:pt>
                <c:pt idx="36">
                  <c:v>22.571428571428573</c:v>
                </c:pt>
                <c:pt idx="37">
                  <c:v>23.285714285714285</c:v>
                </c:pt>
                <c:pt idx="38">
                  <c:v>22.285714285714285</c:v>
                </c:pt>
                <c:pt idx="39">
                  <c:v>22.428571428571427</c:v>
                </c:pt>
                <c:pt idx="40">
                  <c:v>21.571428571428573</c:v>
                </c:pt>
                <c:pt idx="41">
                  <c:v>21.714285714285715</c:v>
                </c:pt>
                <c:pt idx="42">
                  <c:v>22.714285714285715</c:v>
                </c:pt>
                <c:pt idx="43">
                  <c:v>21.714285714285715</c:v>
                </c:pt>
                <c:pt idx="44">
                  <c:v>21</c:v>
                </c:pt>
                <c:pt idx="45">
                  <c:v>21.285714285714285</c:v>
                </c:pt>
                <c:pt idx="46">
                  <c:v>20.285714285714285</c:v>
                </c:pt>
                <c:pt idx="47">
                  <c:v>20</c:v>
                </c:pt>
                <c:pt idx="48">
                  <c:v>21.428571428571427</c:v>
                </c:pt>
                <c:pt idx="49">
                  <c:v>20.428571428571427</c:v>
                </c:pt>
                <c:pt idx="50">
                  <c:v>20.285714285714285</c:v>
                </c:pt>
                <c:pt idx="51">
                  <c:v>20.571428571428573</c:v>
                </c:pt>
                <c:pt idx="52">
                  <c:v>19</c:v>
                </c:pt>
                <c:pt idx="53">
                  <c:v>18.285714285714285</c:v>
                </c:pt>
                <c:pt idx="54">
                  <c:v>18.428571428571427</c:v>
                </c:pt>
                <c:pt idx="55">
                  <c:v>16.571428571428573</c:v>
                </c:pt>
                <c:pt idx="56">
                  <c:v>16.428571428571427</c:v>
                </c:pt>
                <c:pt idx="57">
                  <c:v>16.857142857142858</c:v>
                </c:pt>
                <c:pt idx="58">
                  <c:v>17.142857142857142</c:v>
                </c:pt>
                <c:pt idx="59">
                  <c:v>17.857142857142858</c:v>
                </c:pt>
                <c:pt idx="60">
                  <c:v>17.857142857142858</c:v>
                </c:pt>
                <c:pt idx="61">
                  <c:v>17.857142857142858</c:v>
                </c:pt>
                <c:pt idx="62">
                  <c:v>18.428571428571427</c:v>
                </c:pt>
                <c:pt idx="63">
                  <c:v>18.571428571428573</c:v>
                </c:pt>
                <c:pt idx="64">
                  <c:v>17.571428571428573</c:v>
                </c:pt>
                <c:pt idx="65">
                  <c:v>17.428571428571427</c:v>
                </c:pt>
                <c:pt idx="66">
                  <c:v>17.571428571428573</c:v>
                </c:pt>
                <c:pt idx="67">
                  <c:v>18</c:v>
                </c:pt>
                <c:pt idx="68">
                  <c:v>19.285714285714285</c:v>
                </c:pt>
                <c:pt idx="69">
                  <c:v>18.571428571428573</c:v>
                </c:pt>
                <c:pt idx="70">
                  <c:v>18.571428571428573</c:v>
                </c:pt>
                <c:pt idx="71">
                  <c:v>18.714285714285715</c:v>
                </c:pt>
                <c:pt idx="72">
                  <c:v>19.428571428571427</c:v>
                </c:pt>
                <c:pt idx="73">
                  <c:v>18.571428571428573</c:v>
                </c:pt>
                <c:pt idx="74">
                  <c:v>19.142857142857142</c:v>
                </c:pt>
                <c:pt idx="75">
                  <c:v>19.285714285714285</c:v>
                </c:pt>
                <c:pt idx="76">
                  <c:v>19.428571428571427</c:v>
                </c:pt>
                <c:pt idx="77">
                  <c:v>19.571428571428573</c:v>
                </c:pt>
                <c:pt idx="78">
                  <c:v>20.571428571428573</c:v>
                </c:pt>
                <c:pt idx="79">
                  <c:v>19</c:v>
                </c:pt>
                <c:pt idx="80">
                  <c:v>20.285714285714285</c:v>
                </c:pt>
                <c:pt idx="81">
                  <c:v>20.428571428571427</c:v>
                </c:pt>
                <c:pt idx="82">
                  <c:v>20.142857142857142</c:v>
                </c:pt>
                <c:pt idx="83">
                  <c:v>21</c:v>
                </c:pt>
                <c:pt idx="84">
                  <c:v>21</c:v>
                </c:pt>
                <c:pt idx="85">
                  <c:v>22.142857142857142</c:v>
                </c:pt>
                <c:pt idx="86">
                  <c:v>23.428571428571427</c:v>
                </c:pt>
                <c:pt idx="87">
                  <c:v>24.142857142857142</c:v>
                </c:pt>
                <c:pt idx="88">
                  <c:v>24.285714285714285</c:v>
                </c:pt>
                <c:pt idx="89">
                  <c:v>23.571428571428573</c:v>
                </c:pt>
                <c:pt idx="90">
                  <c:v>24.142857142857142</c:v>
                </c:pt>
                <c:pt idx="91">
                  <c:v>24</c:v>
                </c:pt>
                <c:pt idx="92">
                  <c:v>22.428571428571427</c:v>
                </c:pt>
                <c:pt idx="93">
                  <c:v>21.428571428571427</c:v>
                </c:pt>
                <c:pt idx="94">
                  <c:v>21</c:v>
                </c:pt>
                <c:pt idx="95">
                  <c:v>20.142857142857142</c:v>
                </c:pt>
                <c:pt idx="96">
                  <c:v>20.571428571428573</c:v>
                </c:pt>
                <c:pt idx="97">
                  <c:v>19.571428571428573</c:v>
                </c:pt>
                <c:pt idx="98">
                  <c:v>19.857142857142858</c:v>
                </c:pt>
                <c:pt idx="99">
                  <c:v>21.142857142857142</c:v>
                </c:pt>
                <c:pt idx="100">
                  <c:v>23.857142857142858</c:v>
                </c:pt>
                <c:pt idx="101">
                  <c:v>22.857142857142858</c:v>
                </c:pt>
                <c:pt idx="102">
                  <c:v>24.428571428571427</c:v>
                </c:pt>
                <c:pt idx="103">
                  <c:v>24.285714285714285</c:v>
                </c:pt>
                <c:pt idx="104">
                  <c:v>25.428571428571427</c:v>
                </c:pt>
                <c:pt idx="105">
                  <c:v>25.714285714285715</c:v>
                </c:pt>
                <c:pt idx="106">
                  <c:v>25.142857142857142</c:v>
                </c:pt>
                <c:pt idx="107">
                  <c:v>23.285714285714285</c:v>
                </c:pt>
                <c:pt idx="108">
                  <c:v>23.714285714285715</c:v>
                </c:pt>
                <c:pt idx="109">
                  <c:v>23</c:v>
                </c:pt>
                <c:pt idx="110">
                  <c:v>24.142857142857142</c:v>
                </c:pt>
                <c:pt idx="111">
                  <c:v>24.142857142857142</c:v>
                </c:pt>
                <c:pt idx="112">
                  <c:v>23.857142857142858</c:v>
                </c:pt>
                <c:pt idx="113">
                  <c:v>23.285714285714285</c:v>
                </c:pt>
                <c:pt idx="114">
                  <c:v>23.142857142857142</c:v>
                </c:pt>
                <c:pt idx="115">
                  <c:v>24.142857142857142</c:v>
                </c:pt>
                <c:pt idx="116">
                  <c:v>24.285714285714285</c:v>
                </c:pt>
                <c:pt idx="117">
                  <c:v>23.142857142857142</c:v>
                </c:pt>
                <c:pt idx="118">
                  <c:v>21.857142857142858</c:v>
                </c:pt>
                <c:pt idx="119">
                  <c:v>21.571428571428573</c:v>
                </c:pt>
                <c:pt idx="120">
                  <c:v>21.714285714285715</c:v>
                </c:pt>
                <c:pt idx="121">
                  <c:v>21.428571428571427</c:v>
                </c:pt>
                <c:pt idx="122">
                  <c:v>19.857142857142858</c:v>
                </c:pt>
                <c:pt idx="123">
                  <c:v>19.857142857142858</c:v>
                </c:pt>
                <c:pt idx="124">
                  <c:v>19.428571428571427</c:v>
                </c:pt>
                <c:pt idx="125">
                  <c:v>19.428571428571427</c:v>
                </c:pt>
                <c:pt idx="126">
                  <c:v>19.428571428571427</c:v>
                </c:pt>
                <c:pt idx="127">
                  <c:v>20</c:v>
                </c:pt>
                <c:pt idx="128">
                  <c:v>19.285714285714285</c:v>
                </c:pt>
                <c:pt idx="129">
                  <c:v>19</c:v>
                </c:pt>
                <c:pt idx="130">
                  <c:v>18.714285714285715</c:v>
                </c:pt>
                <c:pt idx="131">
                  <c:v>18.428571428571427</c:v>
                </c:pt>
                <c:pt idx="132">
                  <c:v>19</c:v>
                </c:pt>
                <c:pt idx="133">
                  <c:v>18.142857142857142</c:v>
                </c:pt>
                <c:pt idx="134">
                  <c:v>16.714285714285715</c:v>
                </c:pt>
                <c:pt idx="135">
                  <c:v>18.428571428571427</c:v>
                </c:pt>
                <c:pt idx="136">
                  <c:v>19.714285714285715</c:v>
                </c:pt>
                <c:pt idx="137">
                  <c:v>19.142857142857142</c:v>
                </c:pt>
                <c:pt idx="138">
                  <c:v>19.571428571428573</c:v>
                </c:pt>
                <c:pt idx="139">
                  <c:v>17.714285714285715</c:v>
                </c:pt>
                <c:pt idx="140">
                  <c:v>17.857142857142858</c:v>
                </c:pt>
                <c:pt idx="141">
                  <c:v>18.571428571428573</c:v>
                </c:pt>
                <c:pt idx="142">
                  <c:v>17</c:v>
                </c:pt>
                <c:pt idx="143">
                  <c:v>15.571428571428571</c:v>
                </c:pt>
                <c:pt idx="144">
                  <c:v>16</c:v>
                </c:pt>
                <c:pt idx="145">
                  <c:v>15.714285714285714</c:v>
                </c:pt>
                <c:pt idx="146">
                  <c:v>16.428571428571427</c:v>
                </c:pt>
                <c:pt idx="147">
                  <c:v>16.428571428571427</c:v>
                </c:pt>
                <c:pt idx="148">
                  <c:v>15.714285714285714</c:v>
                </c:pt>
                <c:pt idx="149">
                  <c:v>15</c:v>
                </c:pt>
                <c:pt idx="150">
                  <c:v>14.571428571428571</c:v>
                </c:pt>
                <c:pt idx="151">
                  <c:v>14.285714285714286</c:v>
                </c:pt>
                <c:pt idx="152">
                  <c:v>15.142857142857142</c:v>
                </c:pt>
                <c:pt idx="153">
                  <c:v>15.142857142857142</c:v>
                </c:pt>
                <c:pt idx="154">
                  <c:v>15.428571428571429</c:v>
                </c:pt>
                <c:pt idx="155">
                  <c:v>16.142857142857142</c:v>
                </c:pt>
                <c:pt idx="156">
                  <c:v>16.714285714285715</c:v>
                </c:pt>
                <c:pt idx="157">
                  <c:v>17.571428571428573</c:v>
                </c:pt>
                <c:pt idx="158">
                  <c:v>17.857142857142858</c:v>
                </c:pt>
                <c:pt idx="159">
                  <c:v>17.428571428571427</c:v>
                </c:pt>
                <c:pt idx="160">
                  <c:v>17.428571428571427</c:v>
                </c:pt>
                <c:pt idx="161">
                  <c:v>18.428571428571427</c:v>
                </c:pt>
                <c:pt idx="162">
                  <c:v>17.857142857142858</c:v>
                </c:pt>
                <c:pt idx="163">
                  <c:v>17.428571428571427</c:v>
                </c:pt>
                <c:pt idx="164">
                  <c:v>17.857142857142858</c:v>
                </c:pt>
                <c:pt idx="165">
                  <c:v>17.285714285714285</c:v>
                </c:pt>
                <c:pt idx="166">
                  <c:v>17.142857142857142</c:v>
                </c:pt>
                <c:pt idx="167">
                  <c:v>18.285714285714285</c:v>
                </c:pt>
                <c:pt idx="168">
                  <c:v>17</c:v>
                </c:pt>
                <c:pt idx="169">
                  <c:v>17.571428571428573</c:v>
                </c:pt>
                <c:pt idx="170">
                  <c:v>19</c:v>
                </c:pt>
                <c:pt idx="171">
                  <c:v>19</c:v>
                </c:pt>
                <c:pt idx="172">
                  <c:v>18.571428571428573</c:v>
                </c:pt>
                <c:pt idx="173">
                  <c:v>18.571428571428573</c:v>
                </c:pt>
                <c:pt idx="174">
                  <c:v>19</c:v>
                </c:pt>
                <c:pt idx="175">
                  <c:v>20</c:v>
                </c:pt>
                <c:pt idx="176">
                  <c:v>19.714285714285715</c:v>
                </c:pt>
                <c:pt idx="177">
                  <c:v>19.571428571428573</c:v>
                </c:pt>
                <c:pt idx="178">
                  <c:v>18.571428571428573</c:v>
                </c:pt>
                <c:pt idx="179">
                  <c:v>19.285714285714285</c:v>
                </c:pt>
                <c:pt idx="180">
                  <c:v>18.571428571428573</c:v>
                </c:pt>
                <c:pt idx="181">
                  <c:v>18</c:v>
                </c:pt>
                <c:pt idx="182">
                  <c:v>18.428571428571427</c:v>
                </c:pt>
                <c:pt idx="183">
                  <c:v>18.285714285714285</c:v>
                </c:pt>
                <c:pt idx="184">
                  <c:v>18.428571428571427</c:v>
                </c:pt>
                <c:pt idx="185">
                  <c:v>20.428571428571427</c:v>
                </c:pt>
                <c:pt idx="186">
                  <c:v>21</c:v>
                </c:pt>
                <c:pt idx="187">
                  <c:v>22</c:v>
                </c:pt>
                <c:pt idx="188">
                  <c:v>22.142857142857142</c:v>
                </c:pt>
                <c:pt idx="189">
                  <c:v>20.857142857142858</c:v>
                </c:pt>
                <c:pt idx="190">
                  <c:v>23.142857142857142</c:v>
                </c:pt>
                <c:pt idx="191">
                  <c:v>22.857142857142858</c:v>
                </c:pt>
                <c:pt idx="192">
                  <c:v>23</c:v>
                </c:pt>
                <c:pt idx="193">
                  <c:v>22.857142857142858</c:v>
                </c:pt>
                <c:pt idx="194">
                  <c:v>22</c:v>
                </c:pt>
                <c:pt idx="195">
                  <c:v>21.142857142857142</c:v>
                </c:pt>
                <c:pt idx="196">
                  <c:v>21.857142857142858</c:v>
                </c:pt>
                <c:pt idx="197">
                  <c:v>21</c:v>
                </c:pt>
                <c:pt idx="198">
                  <c:v>20.285714285714285</c:v>
                </c:pt>
                <c:pt idx="199">
                  <c:v>19.285714285714285</c:v>
                </c:pt>
                <c:pt idx="200">
                  <c:v>18.142857142857142</c:v>
                </c:pt>
                <c:pt idx="201">
                  <c:v>17.714285714285715</c:v>
                </c:pt>
                <c:pt idx="202">
                  <c:v>17.571428571428573</c:v>
                </c:pt>
                <c:pt idx="203">
                  <c:v>17.428571428571427</c:v>
                </c:pt>
                <c:pt idx="204">
                  <c:v>17.714285714285715</c:v>
                </c:pt>
                <c:pt idx="205">
                  <c:v>18</c:v>
                </c:pt>
                <c:pt idx="206">
                  <c:v>19.142857142857142</c:v>
                </c:pt>
                <c:pt idx="207">
                  <c:v>19.285714285714285</c:v>
                </c:pt>
                <c:pt idx="208">
                  <c:v>20.571428571428573</c:v>
                </c:pt>
                <c:pt idx="209">
                  <c:v>20.714285714285715</c:v>
                </c:pt>
                <c:pt idx="210">
                  <c:v>21.571428571428573</c:v>
                </c:pt>
                <c:pt idx="211">
                  <c:v>20</c:v>
                </c:pt>
                <c:pt idx="212">
                  <c:v>19.857142857142858</c:v>
                </c:pt>
                <c:pt idx="213">
                  <c:v>17.857142857142858</c:v>
                </c:pt>
                <c:pt idx="214">
                  <c:v>18.142857142857142</c:v>
                </c:pt>
                <c:pt idx="215">
                  <c:v>18.285714285714285</c:v>
                </c:pt>
                <c:pt idx="216">
                  <c:v>18</c:v>
                </c:pt>
                <c:pt idx="217">
                  <c:v>17.857142857142858</c:v>
                </c:pt>
                <c:pt idx="218">
                  <c:v>18.714285714285715</c:v>
                </c:pt>
                <c:pt idx="219">
                  <c:v>18.571428571428573</c:v>
                </c:pt>
                <c:pt idx="220">
                  <c:v>19.714285714285715</c:v>
                </c:pt>
                <c:pt idx="221">
                  <c:v>20.142857142857142</c:v>
                </c:pt>
                <c:pt idx="222">
                  <c:v>19.428571428571427</c:v>
                </c:pt>
                <c:pt idx="223">
                  <c:v>19.857142857142858</c:v>
                </c:pt>
                <c:pt idx="224">
                  <c:v>18.571428571428573</c:v>
                </c:pt>
                <c:pt idx="225">
                  <c:v>18.428571428571427</c:v>
                </c:pt>
                <c:pt idx="226">
                  <c:v>19.142857142857142</c:v>
                </c:pt>
                <c:pt idx="227">
                  <c:v>19</c:v>
                </c:pt>
                <c:pt idx="228">
                  <c:v>17.285714285714285</c:v>
                </c:pt>
                <c:pt idx="229">
                  <c:v>17.142857142857142</c:v>
                </c:pt>
                <c:pt idx="230">
                  <c:v>17.857142857142858</c:v>
                </c:pt>
                <c:pt idx="231">
                  <c:v>17.571428571428573</c:v>
                </c:pt>
                <c:pt idx="232">
                  <c:v>16.714285714285715</c:v>
                </c:pt>
                <c:pt idx="233">
                  <c:v>16.857142857142858</c:v>
                </c:pt>
                <c:pt idx="234">
                  <c:v>18</c:v>
                </c:pt>
                <c:pt idx="235">
                  <c:v>19</c:v>
                </c:pt>
                <c:pt idx="236">
                  <c:v>20.571428571428573</c:v>
                </c:pt>
                <c:pt idx="237">
                  <c:v>19.714285714285715</c:v>
                </c:pt>
                <c:pt idx="238">
                  <c:v>21</c:v>
                </c:pt>
                <c:pt idx="239">
                  <c:v>21.714285714285715</c:v>
                </c:pt>
                <c:pt idx="240">
                  <c:v>20.857142857142858</c:v>
                </c:pt>
                <c:pt idx="241">
                  <c:v>19.714285714285715</c:v>
                </c:pt>
                <c:pt idx="242">
                  <c:v>19.285714285714285</c:v>
                </c:pt>
                <c:pt idx="243">
                  <c:v>18.714285714285715</c:v>
                </c:pt>
                <c:pt idx="244">
                  <c:v>19.285714285714285</c:v>
                </c:pt>
                <c:pt idx="245">
                  <c:v>19.857142857142858</c:v>
                </c:pt>
                <c:pt idx="246">
                  <c:v>18.857142857142858</c:v>
                </c:pt>
                <c:pt idx="247">
                  <c:v>20.285714285714285</c:v>
                </c:pt>
                <c:pt idx="248">
                  <c:v>19</c:v>
                </c:pt>
                <c:pt idx="249">
                  <c:v>18.714285714285715</c:v>
                </c:pt>
                <c:pt idx="250">
                  <c:v>19.142857142857142</c:v>
                </c:pt>
                <c:pt idx="251">
                  <c:v>19</c:v>
                </c:pt>
                <c:pt idx="252">
                  <c:v>18</c:v>
                </c:pt>
                <c:pt idx="253">
                  <c:v>19.428571428571427</c:v>
                </c:pt>
                <c:pt idx="254">
                  <c:v>17.857142857142858</c:v>
                </c:pt>
                <c:pt idx="255">
                  <c:v>19.285714285714285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D-4C65-8FBD-7B5713FFED57}"/>
            </c:ext>
          </c:extLst>
        </c:ser>
        <c:ser>
          <c:idx val="8"/>
          <c:order val="8"/>
          <c:tx>
            <c:strRef>
              <c:f>Sakarya!$L$1</c:f>
              <c:strCache>
                <c:ptCount val="1"/>
                <c:pt idx="0">
                  <c:v>Referans7DayAvg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Sakarya!$A$2:$A$258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  <c:extLst xmlns:c15="http://schemas.microsoft.com/office/drawing/2012/chart"/>
            </c:strRef>
          </c:cat>
          <c:val>
            <c:numRef>
              <c:f>Sakarya!$L$2:$L$258</c:f>
              <c:numCache>
                <c:formatCode>General</c:formatCode>
                <c:ptCount val="257"/>
                <c:pt idx="6">
                  <c:v>20.857142857142858</c:v>
                </c:pt>
                <c:pt idx="7">
                  <c:v>21</c:v>
                </c:pt>
                <c:pt idx="8">
                  <c:v>21</c:v>
                </c:pt>
                <c:pt idx="9">
                  <c:v>19.857142857142858</c:v>
                </c:pt>
                <c:pt idx="10">
                  <c:v>21.285714285714285</c:v>
                </c:pt>
                <c:pt idx="11">
                  <c:v>20.428571428571427</c:v>
                </c:pt>
                <c:pt idx="12">
                  <c:v>21.428571428571427</c:v>
                </c:pt>
                <c:pt idx="13">
                  <c:v>22.142857142857142</c:v>
                </c:pt>
                <c:pt idx="14">
                  <c:v>21.571428571428573</c:v>
                </c:pt>
                <c:pt idx="15">
                  <c:v>22</c:v>
                </c:pt>
                <c:pt idx="16">
                  <c:v>22.428571428571427</c:v>
                </c:pt>
                <c:pt idx="17">
                  <c:v>22.428571428571427</c:v>
                </c:pt>
                <c:pt idx="18">
                  <c:v>22.428571428571427</c:v>
                </c:pt>
                <c:pt idx="19">
                  <c:v>21.714285714285715</c:v>
                </c:pt>
                <c:pt idx="20">
                  <c:v>20.714285714285715</c:v>
                </c:pt>
                <c:pt idx="21">
                  <c:v>21.428571428571427</c:v>
                </c:pt>
                <c:pt idx="22">
                  <c:v>22</c:v>
                </c:pt>
                <c:pt idx="23">
                  <c:v>22.714285714285715</c:v>
                </c:pt>
                <c:pt idx="24">
                  <c:v>22.285714285714285</c:v>
                </c:pt>
                <c:pt idx="25">
                  <c:v>22.857142857142858</c:v>
                </c:pt>
                <c:pt idx="26">
                  <c:v>24.285714285714285</c:v>
                </c:pt>
                <c:pt idx="27">
                  <c:v>24.714285714285715</c:v>
                </c:pt>
                <c:pt idx="28">
                  <c:v>25.285714285714285</c:v>
                </c:pt>
                <c:pt idx="29">
                  <c:v>25.428571428571427</c:v>
                </c:pt>
                <c:pt idx="30">
                  <c:v>24.714285714285715</c:v>
                </c:pt>
                <c:pt idx="31">
                  <c:v>25.571428571428573</c:v>
                </c:pt>
                <c:pt idx="32">
                  <c:v>26.142857142857142</c:v>
                </c:pt>
                <c:pt idx="33">
                  <c:v>25</c:v>
                </c:pt>
                <c:pt idx="34">
                  <c:v>26.857142857142858</c:v>
                </c:pt>
                <c:pt idx="35">
                  <c:v>25</c:v>
                </c:pt>
                <c:pt idx="36">
                  <c:v>25.285714285714285</c:v>
                </c:pt>
                <c:pt idx="37">
                  <c:v>25</c:v>
                </c:pt>
                <c:pt idx="38">
                  <c:v>24.571428571428573</c:v>
                </c:pt>
                <c:pt idx="39">
                  <c:v>24.428571428571427</c:v>
                </c:pt>
                <c:pt idx="40">
                  <c:v>24.142857142857142</c:v>
                </c:pt>
                <c:pt idx="41">
                  <c:v>22</c:v>
                </c:pt>
                <c:pt idx="42">
                  <c:v>22.714285714285715</c:v>
                </c:pt>
                <c:pt idx="43">
                  <c:v>20</c:v>
                </c:pt>
                <c:pt idx="44">
                  <c:v>20.714285714285715</c:v>
                </c:pt>
                <c:pt idx="45">
                  <c:v>21.285714285714285</c:v>
                </c:pt>
                <c:pt idx="46">
                  <c:v>20.142857142857142</c:v>
                </c:pt>
                <c:pt idx="47">
                  <c:v>20</c:v>
                </c:pt>
                <c:pt idx="48">
                  <c:v>20.571428571428573</c:v>
                </c:pt>
                <c:pt idx="49">
                  <c:v>20.142857142857142</c:v>
                </c:pt>
                <c:pt idx="50">
                  <c:v>21.142857142857142</c:v>
                </c:pt>
                <c:pt idx="51">
                  <c:v>19.857142857142858</c:v>
                </c:pt>
                <c:pt idx="52">
                  <c:v>18.285714285714285</c:v>
                </c:pt>
                <c:pt idx="53">
                  <c:v>18.714285714285715</c:v>
                </c:pt>
                <c:pt idx="54">
                  <c:v>19</c:v>
                </c:pt>
                <c:pt idx="55">
                  <c:v>18.571428571428573</c:v>
                </c:pt>
                <c:pt idx="56">
                  <c:v>18.285714285714285</c:v>
                </c:pt>
                <c:pt idx="57">
                  <c:v>18</c:v>
                </c:pt>
                <c:pt idx="58">
                  <c:v>17.428571428571427</c:v>
                </c:pt>
                <c:pt idx="59">
                  <c:v>17.571428571428573</c:v>
                </c:pt>
                <c:pt idx="60">
                  <c:v>17.571428571428573</c:v>
                </c:pt>
                <c:pt idx="61">
                  <c:v>17.285714285714285</c:v>
                </c:pt>
                <c:pt idx="62">
                  <c:v>16.857142857142858</c:v>
                </c:pt>
                <c:pt idx="63">
                  <c:v>16.571428571428573</c:v>
                </c:pt>
                <c:pt idx="64">
                  <c:v>17.142857142857142</c:v>
                </c:pt>
                <c:pt idx="65">
                  <c:v>18.142857142857142</c:v>
                </c:pt>
                <c:pt idx="66">
                  <c:v>18.857142857142858</c:v>
                </c:pt>
                <c:pt idx="67">
                  <c:v>18.857142857142858</c:v>
                </c:pt>
                <c:pt idx="68">
                  <c:v>18.857142857142858</c:v>
                </c:pt>
                <c:pt idx="69">
                  <c:v>18</c:v>
                </c:pt>
                <c:pt idx="70">
                  <c:v>19.142857142857142</c:v>
                </c:pt>
                <c:pt idx="71">
                  <c:v>17.857142857142858</c:v>
                </c:pt>
                <c:pt idx="72">
                  <c:v>18</c:v>
                </c:pt>
                <c:pt idx="73">
                  <c:v>18</c:v>
                </c:pt>
                <c:pt idx="74">
                  <c:v>17.714285714285715</c:v>
                </c:pt>
                <c:pt idx="75">
                  <c:v>17.571428571428573</c:v>
                </c:pt>
                <c:pt idx="76">
                  <c:v>18.857142857142858</c:v>
                </c:pt>
                <c:pt idx="77">
                  <c:v>17.857142857142858</c:v>
                </c:pt>
                <c:pt idx="78">
                  <c:v>18.142857142857142</c:v>
                </c:pt>
                <c:pt idx="79">
                  <c:v>17.428571428571427</c:v>
                </c:pt>
                <c:pt idx="80">
                  <c:v>16.428571428571427</c:v>
                </c:pt>
                <c:pt idx="81">
                  <c:v>15.285714285714286</c:v>
                </c:pt>
                <c:pt idx="82">
                  <c:v>15.142857142857142</c:v>
                </c:pt>
                <c:pt idx="83">
                  <c:v>14</c:v>
                </c:pt>
                <c:pt idx="84">
                  <c:v>13.857142857142858</c:v>
                </c:pt>
                <c:pt idx="85">
                  <c:v>14.571428571428571</c:v>
                </c:pt>
                <c:pt idx="86">
                  <c:v>15.142857142857142</c:v>
                </c:pt>
                <c:pt idx="87">
                  <c:v>15.571428571428571</c:v>
                </c:pt>
                <c:pt idx="88">
                  <c:v>16.571428571428573</c:v>
                </c:pt>
                <c:pt idx="89">
                  <c:v>16.571428571428573</c:v>
                </c:pt>
                <c:pt idx="90">
                  <c:v>17.428571428571427</c:v>
                </c:pt>
                <c:pt idx="91">
                  <c:v>17.571428571428573</c:v>
                </c:pt>
                <c:pt idx="92">
                  <c:v>17.857142857142858</c:v>
                </c:pt>
                <c:pt idx="93">
                  <c:v>17.428571428571427</c:v>
                </c:pt>
                <c:pt idx="94">
                  <c:v>17.285714285714285</c:v>
                </c:pt>
                <c:pt idx="95">
                  <c:v>17.142857142857142</c:v>
                </c:pt>
                <c:pt idx="96">
                  <c:v>16.571428571428573</c:v>
                </c:pt>
                <c:pt idx="97">
                  <c:v>16.714285714285715</c:v>
                </c:pt>
                <c:pt idx="98">
                  <c:v>18.285714285714285</c:v>
                </c:pt>
                <c:pt idx="99">
                  <c:v>17.142857142857142</c:v>
                </c:pt>
                <c:pt idx="100">
                  <c:v>16.714285714285715</c:v>
                </c:pt>
                <c:pt idx="101">
                  <c:v>17.142857142857142</c:v>
                </c:pt>
                <c:pt idx="102">
                  <c:v>16.857142857142858</c:v>
                </c:pt>
                <c:pt idx="103">
                  <c:v>18</c:v>
                </c:pt>
                <c:pt idx="104">
                  <c:v>18.285714285714285</c:v>
                </c:pt>
                <c:pt idx="105">
                  <c:v>16.857142857142858</c:v>
                </c:pt>
                <c:pt idx="106">
                  <c:v>17.571428571428573</c:v>
                </c:pt>
                <c:pt idx="107">
                  <c:v>18.571428571428573</c:v>
                </c:pt>
                <c:pt idx="108">
                  <c:v>17.571428571428573</c:v>
                </c:pt>
                <c:pt idx="109">
                  <c:v>18.285714285714285</c:v>
                </c:pt>
                <c:pt idx="110">
                  <c:v>18.571428571428573</c:v>
                </c:pt>
                <c:pt idx="111">
                  <c:v>17.714285714285715</c:v>
                </c:pt>
                <c:pt idx="112">
                  <c:v>18.285714285714285</c:v>
                </c:pt>
                <c:pt idx="113">
                  <c:v>16.714285714285715</c:v>
                </c:pt>
                <c:pt idx="114">
                  <c:v>16.285714285714285</c:v>
                </c:pt>
                <c:pt idx="115">
                  <c:v>17</c:v>
                </c:pt>
                <c:pt idx="116">
                  <c:v>16.285714285714285</c:v>
                </c:pt>
                <c:pt idx="117">
                  <c:v>17.571428571428573</c:v>
                </c:pt>
                <c:pt idx="118">
                  <c:v>18</c:v>
                </c:pt>
                <c:pt idx="119">
                  <c:v>17.285714285714285</c:v>
                </c:pt>
                <c:pt idx="120">
                  <c:v>18.285714285714285</c:v>
                </c:pt>
                <c:pt idx="121">
                  <c:v>18.714285714285715</c:v>
                </c:pt>
                <c:pt idx="122">
                  <c:v>18.428571428571427</c:v>
                </c:pt>
                <c:pt idx="123">
                  <c:v>19.714285714285715</c:v>
                </c:pt>
                <c:pt idx="124">
                  <c:v>17.428571428571427</c:v>
                </c:pt>
                <c:pt idx="125">
                  <c:v>16.857142857142858</c:v>
                </c:pt>
                <c:pt idx="126">
                  <c:v>17.857142857142858</c:v>
                </c:pt>
                <c:pt idx="127">
                  <c:v>18.857142857142858</c:v>
                </c:pt>
                <c:pt idx="128">
                  <c:v>18.285714285714285</c:v>
                </c:pt>
                <c:pt idx="129">
                  <c:v>18.142857142857142</c:v>
                </c:pt>
                <c:pt idx="130">
                  <c:v>16.857142857142858</c:v>
                </c:pt>
                <c:pt idx="131">
                  <c:v>17</c:v>
                </c:pt>
                <c:pt idx="132">
                  <c:v>17.714285714285715</c:v>
                </c:pt>
                <c:pt idx="133">
                  <c:v>17.142857142857142</c:v>
                </c:pt>
                <c:pt idx="134">
                  <c:v>16.571428571428573</c:v>
                </c:pt>
                <c:pt idx="135">
                  <c:v>17</c:v>
                </c:pt>
                <c:pt idx="136">
                  <c:v>18.428571428571427</c:v>
                </c:pt>
                <c:pt idx="137">
                  <c:v>18.857142857142858</c:v>
                </c:pt>
                <c:pt idx="138">
                  <c:v>19.571428571428573</c:v>
                </c:pt>
                <c:pt idx="139">
                  <c:v>19.142857142857142</c:v>
                </c:pt>
                <c:pt idx="140">
                  <c:v>19.857142857142858</c:v>
                </c:pt>
                <c:pt idx="141">
                  <c:v>18.857142857142858</c:v>
                </c:pt>
                <c:pt idx="142">
                  <c:v>18.571428571428573</c:v>
                </c:pt>
                <c:pt idx="143">
                  <c:v>18</c:v>
                </c:pt>
                <c:pt idx="144">
                  <c:v>19</c:v>
                </c:pt>
                <c:pt idx="145">
                  <c:v>18.714285714285715</c:v>
                </c:pt>
                <c:pt idx="146">
                  <c:v>18.428571428571427</c:v>
                </c:pt>
                <c:pt idx="147">
                  <c:v>17.857142857142858</c:v>
                </c:pt>
                <c:pt idx="148">
                  <c:v>19.285714285714285</c:v>
                </c:pt>
                <c:pt idx="149">
                  <c:v>19.571428571428573</c:v>
                </c:pt>
                <c:pt idx="150">
                  <c:v>18.571428571428573</c:v>
                </c:pt>
                <c:pt idx="151">
                  <c:v>19</c:v>
                </c:pt>
                <c:pt idx="152">
                  <c:v>19</c:v>
                </c:pt>
                <c:pt idx="153">
                  <c:v>19.285714285714285</c:v>
                </c:pt>
                <c:pt idx="154">
                  <c:v>18.714285714285715</c:v>
                </c:pt>
                <c:pt idx="155">
                  <c:v>18.142857142857142</c:v>
                </c:pt>
                <c:pt idx="156">
                  <c:v>18.428571428571427</c:v>
                </c:pt>
                <c:pt idx="157">
                  <c:v>18.857142857142858</c:v>
                </c:pt>
                <c:pt idx="158">
                  <c:v>19.142857142857142</c:v>
                </c:pt>
                <c:pt idx="159">
                  <c:v>18.714285714285715</c:v>
                </c:pt>
                <c:pt idx="160">
                  <c:v>18.142857142857142</c:v>
                </c:pt>
                <c:pt idx="161">
                  <c:v>19.714285714285715</c:v>
                </c:pt>
                <c:pt idx="162">
                  <c:v>20.714285714285715</c:v>
                </c:pt>
                <c:pt idx="163">
                  <c:v>20</c:v>
                </c:pt>
                <c:pt idx="164">
                  <c:v>21.285714285714285</c:v>
                </c:pt>
                <c:pt idx="165">
                  <c:v>19.142857142857142</c:v>
                </c:pt>
                <c:pt idx="166">
                  <c:v>19.428571428571427</c:v>
                </c:pt>
                <c:pt idx="167">
                  <c:v>19.428571428571427</c:v>
                </c:pt>
                <c:pt idx="168">
                  <c:v>18.428571428571427</c:v>
                </c:pt>
                <c:pt idx="169">
                  <c:v>17.714285714285715</c:v>
                </c:pt>
                <c:pt idx="170">
                  <c:v>17.714285714285715</c:v>
                </c:pt>
                <c:pt idx="171">
                  <c:v>16.857142857142858</c:v>
                </c:pt>
                <c:pt idx="172">
                  <c:v>17.857142857142858</c:v>
                </c:pt>
                <c:pt idx="173">
                  <c:v>17.428571428571427</c:v>
                </c:pt>
                <c:pt idx="174">
                  <c:v>17.571428571428573</c:v>
                </c:pt>
                <c:pt idx="175">
                  <c:v>16.714285714285715</c:v>
                </c:pt>
                <c:pt idx="176">
                  <c:v>16.285714285714285</c:v>
                </c:pt>
                <c:pt idx="177">
                  <c:v>16.428571428571427</c:v>
                </c:pt>
                <c:pt idx="178">
                  <c:v>14.857142857142858</c:v>
                </c:pt>
                <c:pt idx="179">
                  <c:v>14</c:v>
                </c:pt>
                <c:pt idx="180">
                  <c:v>14.857142857142858</c:v>
                </c:pt>
                <c:pt idx="181">
                  <c:v>15.285714285714286</c:v>
                </c:pt>
                <c:pt idx="182">
                  <c:v>16</c:v>
                </c:pt>
                <c:pt idx="183">
                  <c:v>17.142857142857142</c:v>
                </c:pt>
                <c:pt idx="184">
                  <c:v>18</c:v>
                </c:pt>
                <c:pt idx="185">
                  <c:v>19.857142857142858</c:v>
                </c:pt>
                <c:pt idx="186">
                  <c:v>19.714285714285715</c:v>
                </c:pt>
                <c:pt idx="187">
                  <c:v>18.714285714285715</c:v>
                </c:pt>
                <c:pt idx="188">
                  <c:v>19</c:v>
                </c:pt>
                <c:pt idx="189">
                  <c:v>19.142857142857142</c:v>
                </c:pt>
                <c:pt idx="190">
                  <c:v>18</c:v>
                </c:pt>
                <c:pt idx="191">
                  <c:v>17.571428571428573</c:v>
                </c:pt>
                <c:pt idx="192">
                  <c:v>16.285714285714285</c:v>
                </c:pt>
                <c:pt idx="193">
                  <c:v>16.714285714285715</c:v>
                </c:pt>
                <c:pt idx="194">
                  <c:v>17</c:v>
                </c:pt>
                <c:pt idx="195">
                  <c:v>16.571428571428573</c:v>
                </c:pt>
                <c:pt idx="196">
                  <c:v>16.142857142857142</c:v>
                </c:pt>
                <c:pt idx="197">
                  <c:v>15.714285714285714</c:v>
                </c:pt>
                <c:pt idx="198">
                  <c:v>14.857142857142858</c:v>
                </c:pt>
                <c:pt idx="199">
                  <c:v>14.571428571428571</c:v>
                </c:pt>
                <c:pt idx="200">
                  <c:v>14.714285714285714</c:v>
                </c:pt>
                <c:pt idx="201">
                  <c:v>13.857142857142858</c:v>
                </c:pt>
                <c:pt idx="202">
                  <c:v>13.714285714285714</c:v>
                </c:pt>
                <c:pt idx="203">
                  <c:v>14</c:v>
                </c:pt>
                <c:pt idx="204">
                  <c:v>15</c:v>
                </c:pt>
                <c:pt idx="205">
                  <c:v>16.428571428571427</c:v>
                </c:pt>
                <c:pt idx="206">
                  <c:v>17</c:v>
                </c:pt>
                <c:pt idx="207">
                  <c:v>17</c:v>
                </c:pt>
                <c:pt idx="208">
                  <c:v>17.857142857142858</c:v>
                </c:pt>
                <c:pt idx="209">
                  <c:v>17.714285714285715</c:v>
                </c:pt>
                <c:pt idx="210">
                  <c:v>17.571428571428573</c:v>
                </c:pt>
                <c:pt idx="211">
                  <c:v>18.428571428571427</c:v>
                </c:pt>
                <c:pt idx="212">
                  <c:v>17.714285714285715</c:v>
                </c:pt>
                <c:pt idx="213">
                  <c:v>17.428571428571427</c:v>
                </c:pt>
                <c:pt idx="214">
                  <c:v>17.571428571428573</c:v>
                </c:pt>
                <c:pt idx="215">
                  <c:v>17.857142857142858</c:v>
                </c:pt>
                <c:pt idx="216">
                  <c:v>17.285714285714285</c:v>
                </c:pt>
                <c:pt idx="217">
                  <c:v>17.714285714285715</c:v>
                </c:pt>
                <c:pt idx="218">
                  <c:v>17</c:v>
                </c:pt>
                <c:pt idx="219">
                  <c:v>16.571428571428573</c:v>
                </c:pt>
                <c:pt idx="220">
                  <c:v>17.285714285714285</c:v>
                </c:pt>
                <c:pt idx="221">
                  <c:v>17.857142857142858</c:v>
                </c:pt>
                <c:pt idx="222">
                  <c:v>17</c:v>
                </c:pt>
                <c:pt idx="223">
                  <c:v>18.285714285714285</c:v>
                </c:pt>
                <c:pt idx="224">
                  <c:v>17.571428571428573</c:v>
                </c:pt>
                <c:pt idx="225">
                  <c:v>18</c:v>
                </c:pt>
                <c:pt idx="226">
                  <c:v>17.857142857142858</c:v>
                </c:pt>
                <c:pt idx="227">
                  <c:v>18.142857142857142</c:v>
                </c:pt>
                <c:pt idx="228">
                  <c:v>17.857142857142858</c:v>
                </c:pt>
                <c:pt idx="229">
                  <c:v>18.285714285714285</c:v>
                </c:pt>
                <c:pt idx="230">
                  <c:v>17.285714285714285</c:v>
                </c:pt>
                <c:pt idx="231">
                  <c:v>18.285714285714285</c:v>
                </c:pt>
                <c:pt idx="232">
                  <c:v>17.428571428571427</c:v>
                </c:pt>
                <c:pt idx="233">
                  <c:v>19.285714285714285</c:v>
                </c:pt>
                <c:pt idx="234">
                  <c:v>19.428571428571427</c:v>
                </c:pt>
                <c:pt idx="235">
                  <c:v>18.428571428571427</c:v>
                </c:pt>
                <c:pt idx="236">
                  <c:v>18.142857142857142</c:v>
                </c:pt>
                <c:pt idx="237">
                  <c:v>18.428571428571427</c:v>
                </c:pt>
                <c:pt idx="238">
                  <c:v>17.857142857142858</c:v>
                </c:pt>
                <c:pt idx="239">
                  <c:v>17.857142857142858</c:v>
                </c:pt>
                <c:pt idx="240">
                  <c:v>15.714285714285714</c:v>
                </c:pt>
                <c:pt idx="241">
                  <c:v>17</c:v>
                </c:pt>
                <c:pt idx="242">
                  <c:v>17.142857142857142</c:v>
                </c:pt>
                <c:pt idx="243">
                  <c:v>18.285714285714285</c:v>
                </c:pt>
                <c:pt idx="244">
                  <c:v>19.571428571428573</c:v>
                </c:pt>
                <c:pt idx="245">
                  <c:v>19.714285714285715</c:v>
                </c:pt>
                <c:pt idx="246">
                  <c:v>20.142857142857142</c:v>
                </c:pt>
                <c:pt idx="247">
                  <c:v>21.714285714285715</c:v>
                </c:pt>
                <c:pt idx="248">
                  <c:v>20.142857142857142</c:v>
                </c:pt>
                <c:pt idx="249">
                  <c:v>20.428571428571427</c:v>
                </c:pt>
                <c:pt idx="250">
                  <c:v>19.571428571428573</c:v>
                </c:pt>
                <c:pt idx="251">
                  <c:v>18.571428571428573</c:v>
                </c:pt>
                <c:pt idx="252">
                  <c:v>18.285714285714285</c:v>
                </c:pt>
                <c:pt idx="253">
                  <c:v>17.857142857142858</c:v>
                </c:pt>
                <c:pt idx="254">
                  <c:v>17.857142857142858</c:v>
                </c:pt>
                <c:pt idx="255">
                  <c:v>17.857142857142858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2CD-4C65-8FBD-7B5713FFE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173999"/>
        <c:axId val="1994595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Sakarya!$B$1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Sakarya!$A$2:$A$258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Sakarya!$B$2:$B$257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25</c:v>
                      </c:pt>
                      <c:pt idx="1">
                        <c:v>21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18</c:v>
                      </c:pt>
                      <c:pt idx="5">
                        <c:v>16</c:v>
                      </c:pt>
                      <c:pt idx="6">
                        <c:v>21</c:v>
                      </c:pt>
                      <c:pt idx="7">
                        <c:v>29</c:v>
                      </c:pt>
                      <c:pt idx="8">
                        <c:v>30</c:v>
                      </c:pt>
                      <c:pt idx="9">
                        <c:v>26</c:v>
                      </c:pt>
                      <c:pt idx="10">
                        <c:v>21</c:v>
                      </c:pt>
                      <c:pt idx="11">
                        <c:v>25</c:v>
                      </c:pt>
                      <c:pt idx="12">
                        <c:v>22</c:v>
                      </c:pt>
                      <c:pt idx="13">
                        <c:v>28</c:v>
                      </c:pt>
                      <c:pt idx="14">
                        <c:v>27</c:v>
                      </c:pt>
                      <c:pt idx="15">
                        <c:v>35</c:v>
                      </c:pt>
                      <c:pt idx="16">
                        <c:v>23</c:v>
                      </c:pt>
                      <c:pt idx="17">
                        <c:v>23</c:v>
                      </c:pt>
                      <c:pt idx="18">
                        <c:v>20</c:v>
                      </c:pt>
                      <c:pt idx="19">
                        <c:v>28</c:v>
                      </c:pt>
                      <c:pt idx="20">
                        <c:v>26</c:v>
                      </c:pt>
                      <c:pt idx="21">
                        <c:v>22</c:v>
                      </c:pt>
                      <c:pt idx="22">
                        <c:v>25</c:v>
                      </c:pt>
                      <c:pt idx="23">
                        <c:v>22</c:v>
                      </c:pt>
                      <c:pt idx="24">
                        <c:v>26</c:v>
                      </c:pt>
                      <c:pt idx="25">
                        <c:v>22</c:v>
                      </c:pt>
                      <c:pt idx="26">
                        <c:v>26</c:v>
                      </c:pt>
                      <c:pt idx="27">
                        <c:v>33</c:v>
                      </c:pt>
                      <c:pt idx="28">
                        <c:v>27</c:v>
                      </c:pt>
                      <c:pt idx="29">
                        <c:v>24</c:v>
                      </c:pt>
                      <c:pt idx="30">
                        <c:v>19</c:v>
                      </c:pt>
                      <c:pt idx="31">
                        <c:v>27</c:v>
                      </c:pt>
                      <c:pt idx="32">
                        <c:v>26</c:v>
                      </c:pt>
                      <c:pt idx="33">
                        <c:v>22</c:v>
                      </c:pt>
                      <c:pt idx="34">
                        <c:v>19</c:v>
                      </c:pt>
                      <c:pt idx="35">
                        <c:v>19</c:v>
                      </c:pt>
                      <c:pt idx="36">
                        <c:v>26</c:v>
                      </c:pt>
                      <c:pt idx="37">
                        <c:v>24</c:v>
                      </c:pt>
                      <c:pt idx="38">
                        <c:v>20</c:v>
                      </c:pt>
                      <c:pt idx="39">
                        <c:v>27</c:v>
                      </c:pt>
                      <c:pt idx="40">
                        <c:v>16</c:v>
                      </c:pt>
                      <c:pt idx="41">
                        <c:v>20</c:v>
                      </c:pt>
                      <c:pt idx="42">
                        <c:v>26</c:v>
                      </c:pt>
                      <c:pt idx="43">
                        <c:v>19</c:v>
                      </c:pt>
                      <c:pt idx="44">
                        <c:v>19</c:v>
                      </c:pt>
                      <c:pt idx="45">
                        <c:v>22</c:v>
                      </c:pt>
                      <c:pt idx="46">
                        <c:v>20</c:v>
                      </c:pt>
                      <c:pt idx="47">
                        <c:v>14</c:v>
                      </c:pt>
                      <c:pt idx="48">
                        <c:v>30</c:v>
                      </c:pt>
                      <c:pt idx="49">
                        <c:v>19</c:v>
                      </c:pt>
                      <c:pt idx="50">
                        <c:v>18</c:v>
                      </c:pt>
                      <c:pt idx="51">
                        <c:v>21</c:v>
                      </c:pt>
                      <c:pt idx="52">
                        <c:v>11</c:v>
                      </c:pt>
                      <c:pt idx="53">
                        <c:v>15</c:v>
                      </c:pt>
                      <c:pt idx="54">
                        <c:v>15</c:v>
                      </c:pt>
                      <c:pt idx="55">
                        <c:v>17</c:v>
                      </c:pt>
                      <c:pt idx="56">
                        <c:v>18</c:v>
                      </c:pt>
                      <c:pt idx="57">
                        <c:v>21</c:v>
                      </c:pt>
                      <c:pt idx="58">
                        <c:v>23</c:v>
                      </c:pt>
                      <c:pt idx="59">
                        <c:v>16</c:v>
                      </c:pt>
                      <c:pt idx="60">
                        <c:v>15</c:v>
                      </c:pt>
                      <c:pt idx="61">
                        <c:v>15</c:v>
                      </c:pt>
                      <c:pt idx="62">
                        <c:v>21</c:v>
                      </c:pt>
                      <c:pt idx="63">
                        <c:v>19</c:v>
                      </c:pt>
                      <c:pt idx="64">
                        <c:v>14</c:v>
                      </c:pt>
                      <c:pt idx="65">
                        <c:v>22</c:v>
                      </c:pt>
                      <c:pt idx="66">
                        <c:v>17</c:v>
                      </c:pt>
                      <c:pt idx="67">
                        <c:v>18</c:v>
                      </c:pt>
                      <c:pt idx="68">
                        <c:v>24</c:v>
                      </c:pt>
                      <c:pt idx="69">
                        <c:v>16</c:v>
                      </c:pt>
                      <c:pt idx="70">
                        <c:v>19</c:v>
                      </c:pt>
                      <c:pt idx="71">
                        <c:v>15</c:v>
                      </c:pt>
                      <c:pt idx="72">
                        <c:v>27</c:v>
                      </c:pt>
                      <c:pt idx="73">
                        <c:v>11</c:v>
                      </c:pt>
                      <c:pt idx="74">
                        <c:v>22</c:v>
                      </c:pt>
                      <c:pt idx="75">
                        <c:v>25</c:v>
                      </c:pt>
                      <c:pt idx="76">
                        <c:v>17</c:v>
                      </c:pt>
                      <c:pt idx="77">
                        <c:v>20</c:v>
                      </c:pt>
                      <c:pt idx="78">
                        <c:v>22</c:v>
                      </c:pt>
                      <c:pt idx="79">
                        <c:v>16</c:v>
                      </c:pt>
                      <c:pt idx="80">
                        <c:v>20</c:v>
                      </c:pt>
                      <c:pt idx="81">
                        <c:v>23</c:v>
                      </c:pt>
                      <c:pt idx="82">
                        <c:v>23</c:v>
                      </c:pt>
                      <c:pt idx="83">
                        <c:v>23</c:v>
                      </c:pt>
                      <c:pt idx="84">
                        <c:v>20</c:v>
                      </c:pt>
                      <c:pt idx="85">
                        <c:v>30</c:v>
                      </c:pt>
                      <c:pt idx="86">
                        <c:v>25</c:v>
                      </c:pt>
                      <c:pt idx="87">
                        <c:v>25</c:v>
                      </c:pt>
                      <c:pt idx="88">
                        <c:v>24</c:v>
                      </c:pt>
                      <c:pt idx="89">
                        <c:v>18</c:v>
                      </c:pt>
                      <c:pt idx="90">
                        <c:v>27</c:v>
                      </c:pt>
                      <c:pt idx="91">
                        <c:v>19</c:v>
                      </c:pt>
                      <c:pt idx="92">
                        <c:v>19</c:v>
                      </c:pt>
                      <c:pt idx="93">
                        <c:v>18</c:v>
                      </c:pt>
                      <c:pt idx="94">
                        <c:v>22</c:v>
                      </c:pt>
                      <c:pt idx="95">
                        <c:v>18</c:v>
                      </c:pt>
                      <c:pt idx="96">
                        <c:v>21</c:v>
                      </c:pt>
                      <c:pt idx="97">
                        <c:v>20</c:v>
                      </c:pt>
                      <c:pt idx="98">
                        <c:v>21</c:v>
                      </c:pt>
                      <c:pt idx="99">
                        <c:v>28</c:v>
                      </c:pt>
                      <c:pt idx="100">
                        <c:v>37</c:v>
                      </c:pt>
                      <c:pt idx="101">
                        <c:v>15</c:v>
                      </c:pt>
                      <c:pt idx="102">
                        <c:v>29</c:v>
                      </c:pt>
                      <c:pt idx="103">
                        <c:v>20</c:v>
                      </c:pt>
                      <c:pt idx="104">
                        <c:v>28</c:v>
                      </c:pt>
                      <c:pt idx="105">
                        <c:v>23</c:v>
                      </c:pt>
                      <c:pt idx="106">
                        <c:v>24</c:v>
                      </c:pt>
                      <c:pt idx="107">
                        <c:v>24</c:v>
                      </c:pt>
                      <c:pt idx="108">
                        <c:v>18</c:v>
                      </c:pt>
                      <c:pt idx="109">
                        <c:v>24</c:v>
                      </c:pt>
                      <c:pt idx="110">
                        <c:v>28</c:v>
                      </c:pt>
                      <c:pt idx="111">
                        <c:v>28</c:v>
                      </c:pt>
                      <c:pt idx="112">
                        <c:v>21</c:v>
                      </c:pt>
                      <c:pt idx="113">
                        <c:v>20</c:v>
                      </c:pt>
                      <c:pt idx="114">
                        <c:v>23</c:v>
                      </c:pt>
                      <c:pt idx="115">
                        <c:v>25</c:v>
                      </c:pt>
                      <c:pt idx="116">
                        <c:v>25</c:v>
                      </c:pt>
                      <c:pt idx="117">
                        <c:v>20</c:v>
                      </c:pt>
                      <c:pt idx="118">
                        <c:v>19</c:v>
                      </c:pt>
                      <c:pt idx="119">
                        <c:v>19</c:v>
                      </c:pt>
                      <c:pt idx="120">
                        <c:v>21</c:v>
                      </c:pt>
                      <c:pt idx="121">
                        <c:v>21</c:v>
                      </c:pt>
                      <c:pt idx="122">
                        <c:v>14</c:v>
                      </c:pt>
                      <c:pt idx="123">
                        <c:v>25</c:v>
                      </c:pt>
                      <c:pt idx="124">
                        <c:v>17</c:v>
                      </c:pt>
                      <c:pt idx="125">
                        <c:v>19</c:v>
                      </c:pt>
                      <c:pt idx="126">
                        <c:v>19</c:v>
                      </c:pt>
                      <c:pt idx="127">
                        <c:v>25</c:v>
                      </c:pt>
                      <c:pt idx="128">
                        <c:v>16</c:v>
                      </c:pt>
                      <c:pt idx="129">
                        <c:v>12</c:v>
                      </c:pt>
                      <c:pt idx="130">
                        <c:v>23</c:v>
                      </c:pt>
                      <c:pt idx="131">
                        <c:v>15</c:v>
                      </c:pt>
                      <c:pt idx="132">
                        <c:v>23</c:v>
                      </c:pt>
                      <c:pt idx="133">
                        <c:v>13</c:v>
                      </c:pt>
                      <c:pt idx="134">
                        <c:v>15</c:v>
                      </c:pt>
                      <c:pt idx="135">
                        <c:v>28</c:v>
                      </c:pt>
                      <c:pt idx="136">
                        <c:v>21</c:v>
                      </c:pt>
                      <c:pt idx="137">
                        <c:v>19</c:v>
                      </c:pt>
                      <c:pt idx="138">
                        <c:v>18</c:v>
                      </c:pt>
                      <c:pt idx="139">
                        <c:v>10</c:v>
                      </c:pt>
                      <c:pt idx="140">
                        <c:v>14</c:v>
                      </c:pt>
                      <c:pt idx="141">
                        <c:v>20</c:v>
                      </c:pt>
                      <c:pt idx="142">
                        <c:v>17</c:v>
                      </c:pt>
                      <c:pt idx="143">
                        <c:v>11</c:v>
                      </c:pt>
                      <c:pt idx="144">
                        <c:v>22</c:v>
                      </c:pt>
                      <c:pt idx="145">
                        <c:v>16</c:v>
                      </c:pt>
                      <c:pt idx="146">
                        <c:v>15</c:v>
                      </c:pt>
                      <c:pt idx="147">
                        <c:v>14</c:v>
                      </c:pt>
                      <c:pt idx="148">
                        <c:v>15</c:v>
                      </c:pt>
                      <c:pt idx="149">
                        <c:v>12</c:v>
                      </c:pt>
                      <c:pt idx="150">
                        <c:v>8</c:v>
                      </c:pt>
                      <c:pt idx="151">
                        <c:v>20</c:v>
                      </c:pt>
                      <c:pt idx="152">
                        <c:v>22</c:v>
                      </c:pt>
                      <c:pt idx="153">
                        <c:v>15</c:v>
                      </c:pt>
                      <c:pt idx="154">
                        <c:v>16</c:v>
                      </c:pt>
                      <c:pt idx="155">
                        <c:v>20</c:v>
                      </c:pt>
                      <c:pt idx="156">
                        <c:v>16</c:v>
                      </c:pt>
                      <c:pt idx="157">
                        <c:v>14</c:v>
                      </c:pt>
                      <c:pt idx="158">
                        <c:v>22</c:v>
                      </c:pt>
                      <c:pt idx="159">
                        <c:v>19</c:v>
                      </c:pt>
                      <c:pt idx="160">
                        <c:v>15</c:v>
                      </c:pt>
                      <c:pt idx="161">
                        <c:v>23</c:v>
                      </c:pt>
                      <c:pt idx="162">
                        <c:v>16</c:v>
                      </c:pt>
                      <c:pt idx="163">
                        <c:v>13</c:v>
                      </c:pt>
                      <c:pt idx="164">
                        <c:v>17</c:v>
                      </c:pt>
                      <c:pt idx="165">
                        <c:v>18</c:v>
                      </c:pt>
                      <c:pt idx="166">
                        <c:v>18</c:v>
                      </c:pt>
                      <c:pt idx="167">
                        <c:v>23</c:v>
                      </c:pt>
                      <c:pt idx="168">
                        <c:v>14</c:v>
                      </c:pt>
                      <c:pt idx="169">
                        <c:v>20</c:v>
                      </c:pt>
                      <c:pt idx="170">
                        <c:v>23</c:v>
                      </c:pt>
                      <c:pt idx="171">
                        <c:v>17</c:v>
                      </c:pt>
                      <c:pt idx="172">
                        <c:v>15</c:v>
                      </c:pt>
                      <c:pt idx="173">
                        <c:v>18</c:v>
                      </c:pt>
                      <c:pt idx="174">
                        <c:v>26</c:v>
                      </c:pt>
                      <c:pt idx="175">
                        <c:v>21</c:v>
                      </c:pt>
                      <c:pt idx="176">
                        <c:v>18</c:v>
                      </c:pt>
                      <c:pt idx="177">
                        <c:v>22</c:v>
                      </c:pt>
                      <c:pt idx="178">
                        <c:v>10</c:v>
                      </c:pt>
                      <c:pt idx="179">
                        <c:v>20</c:v>
                      </c:pt>
                      <c:pt idx="180">
                        <c:v>13</c:v>
                      </c:pt>
                      <c:pt idx="181">
                        <c:v>22</c:v>
                      </c:pt>
                      <c:pt idx="182">
                        <c:v>24</c:v>
                      </c:pt>
                      <c:pt idx="183">
                        <c:v>17</c:v>
                      </c:pt>
                      <c:pt idx="184">
                        <c:v>23</c:v>
                      </c:pt>
                      <c:pt idx="185">
                        <c:v>24</c:v>
                      </c:pt>
                      <c:pt idx="186">
                        <c:v>24</c:v>
                      </c:pt>
                      <c:pt idx="187">
                        <c:v>20</c:v>
                      </c:pt>
                      <c:pt idx="188">
                        <c:v>23</c:v>
                      </c:pt>
                      <c:pt idx="189">
                        <c:v>15</c:v>
                      </c:pt>
                      <c:pt idx="190">
                        <c:v>33</c:v>
                      </c:pt>
                      <c:pt idx="191">
                        <c:v>21</c:v>
                      </c:pt>
                      <c:pt idx="192">
                        <c:v>25</c:v>
                      </c:pt>
                      <c:pt idx="193">
                        <c:v>23</c:v>
                      </c:pt>
                      <c:pt idx="194">
                        <c:v>14</c:v>
                      </c:pt>
                      <c:pt idx="195">
                        <c:v>17</c:v>
                      </c:pt>
                      <c:pt idx="196">
                        <c:v>20</c:v>
                      </c:pt>
                      <c:pt idx="197">
                        <c:v>27</c:v>
                      </c:pt>
                      <c:pt idx="198">
                        <c:v>16</c:v>
                      </c:pt>
                      <c:pt idx="199">
                        <c:v>18</c:v>
                      </c:pt>
                      <c:pt idx="200">
                        <c:v>15</c:v>
                      </c:pt>
                      <c:pt idx="201">
                        <c:v>11</c:v>
                      </c:pt>
                      <c:pt idx="202">
                        <c:v>16</c:v>
                      </c:pt>
                      <c:pt idx="203">
                        <c:v>19</c:v>
                      </c:pt>
                      <c:pt idx="204">
                        <c:v>29</c:v>
                      </c:pt>
                      <c:pt idx="205">
                        <c:v>18</c:v>
                      </c:pt>
                      <c:pt idx="206">
                        <c:v>26</c:v>
                      </c:pt>
                      <c:pt idx="207">
                        <c:v>16</c:v>
                      </c:pt>
                      <c:pt idx="208">
                        <c:v>20</c:v>
                      </c:pt>
                      <c:pt idx="209">
                        <c:v>17</c:v>
                      </c:pt>
                      <c:pt idx="210">
                        <c:v>25</c:v>
                      </c:pt>
                      <c:pt idx="211">
                        <c:v>18</c:v>
                      </c:pt>
                      <c:pt idx="212">
                        <c:v>17</c:v>
                      </c:pt>
                      <c:pt idx="213">
                        <c:v>12</c:v>
                      </c:pt>
                      <c:pt idx="214">
                        <c:v>18</c:v>
                      </c:pt>
                      <c:pt idx="215">
                        <c:v>21</c:v>
                      </c:pt>
                      <c:pt idx="216">
                        <c:v>15</c:v>
                      </c:pt>
                      <c:pt idx="217">
                        <c:v>24</c:v>
                      </c:pt>
                      <c:pt idx="218">
                        <c:v>24</c:v>
                      </c:pt>
                      <c:pt idx="219">
                        <c:v>16</c:v>
                      </c:pt>
                      <c:pt idx="220">
                        <c:v>20</c:v>
                      </c:pt>
                      <c:pt idx="221">
                        <c:v>21</c:v>
                      </c:pt>
                      <c:pt idx="222">
                        <c:v>16</c:v>
                      </c:pt>
                      <c:pt idx="223">
                        <c:v>18</c:v>
                      </c:pt>
                      <c:pt idx="224">
                        <c:v>15</c:v>
                      </c:pt>
                      <c:pt idx="225">
                        <c:v>23</c:v>
                      </c:pt>
                      <c:pt idx="226">
                        <c:v>21</c:v>
                      </c:pt>
                      <c:pt idx="227">
                        <c:v>19</c:v>
                      </c:pt>
                      <c:pt idx="228">
                        <c:v>9</c:v>
                      </c:pt>
                      <c:pt idx="229">
                        <c:v>15</c:v>
                      </c:pt>
                      <c:pt idx="230">
                        <c:v>23</c:v>
                      </c:pt>
                      <c:pt idx="231">
                        <c:v>13</c:v>
                      </c:pt>
                      <c:pt idx="232">
                        <c:v>17</c:v>
                      </c:pt>
                      <c:pt idx="233">
                        <c:v>22</c:v>
                      </c:pt>
                      <c:pt idx="234">
                        <c:v>27</c:v>
                      </c:pt>
                      <c:pt idx="235">
                        <c:v>16</c:v>
                      </c:pt>
                      <c:pt idx="236">
                        <c:v>26</c:v>
                      </c:pt>
                      <c:pt idx="237">
                        <c:v>17</c:v>
                      </c:pt>
                      <c:pt idx="238">
                        <c:v>22</c:v>
                      </c:pt>
                      <c:pt idx="239">
                        <c:v>22</c:v>
                      </c:pt>
                      <c:pt idx="240">
                        <c:v>16</c:v>
                      </c:pt>
                      <c:pt idx="241">
                        <c:v>19</c:v>
                      </c:pt>
                      <c:pt idx="242">
                        <c:v>13</c:v>
                      </c:pt>
                      <c:pt idx="243">
                        <c:v>22</c:v>
                      </c:pt>
                      <c:pt idx="244">
                        <c:v>21</c:v>
                      </c:pt>
                      <c:pt idx="245">
                        <c:v>26</c:v>
                      </c:pt>
                      <c:pt idx="246">
                        <c:v>15</c:v>
                      </c:pt>
                      <c:pt idx="247">
                        <c:v>26</c:v>
                      </c:pt>
                      <c:pt idx="248">
                        <c:v>10</c:v>
                      </c:pt>
                      <c:pt idx="249">
                        <c:v>11</c:v>
                      </c:pt>
                      <c:pt idx="250">
                        <c:v>25</c:v>
                      </c:pt>
                      <c:pt idx="251">
                        <c:v>20</c:v>
                      </c:pt>
                      <c:pt idx="252">
                        <c:v>19</c:v>
                      </c:pt>
                      <c:pt idx="253">
                        <c:v>25</c:v>
                      </c:pt>
                      <c:pt idx="254">
                        <c:v>15</c:v>
                      </c:pt>
                      <c:pt idx="255">
                        <c:v>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2CD-4C65-8FBD-7B5713FFED5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25</c:v>
                      </c:pt>
                      <c:pt idx="1">
                        <c:v>21</c:v>
                      </c:pt>
                      <c:pt idx="2">
                        <c:v>26</c:v>
                      </c:pt>
                      <c:pt idx="3">
                        <c:v>12</c:v>
                      </c:pt>
                      <c:pt idx="4">
                        <c:v>24</c:v>
                      </c:pt>
                      <c:pt idx="5">
                        <c:v>17</c:v>
                      </c:pt>
                      <c:pt idx="6">
                        <c:v>21</c:v>
                      </c:pt>
                      <c:pt idx="7">
                        <c:v>26</c:v>
                      </c:pt>
                      <c:pt idx="8">
                        <c:v>21</c:v>
                      </c:pt>
                      <c:pt idx="9">
                        <c:v>18</c:v>
                      </c:pt>
                      <c:pt idx="10">
                        <c:v>22</c:v>
                      </c:pt>
                      <c:pt idx="11">
                        <c:v>18</c:v>
                      </c:pt>
                      <c:pt idx="12">
                        <c:v>24</c:v>
                      </c:pt>
                      <c:pt idx="13">
                        <c:v>26</c:v>
                      </c:pt>
                      <c:pt idx="14">
                        <c:v>22</c:v>
                      </c:pt>
                      <c:pt idx="15">
                        <c:v>24</c:v>
                      </c:pt>
                      <c:pt idx="16">
                        <c:v>21</c:v>
                      </c:pt>
                      <c:pt idx="17">
                        <c:v>22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19</c:v>
                      </c:pt>
                      <c:pt idx="21">
                        <c:v>27</c:v>
                      </c:pt>
                      <c:pt idx="22">
                        <c:v>28</c:v>
                      </c:pt>
                      <c:pt idx="23">
                        <c:v>26</c:v>
                      </c:pt>
                      <c:pt idx="24">
                        <c:v>19</c:v>
                      </c:pt>
                      <c:pt idx="25">
                        <c:v>22</c:v>
                      </c:pt>
                      <c:pt idx="26">
                        <c:v>29</c:v>
                      </c:pt>
                      <c:pt idx="27">
                        <c:v>22</c:v>
                      </c:pt>
                      <c:pt idx="28">
                        <c:v>31</c:v>
                      </c:pt>
                      <c:pt idx="29">
                        <c:v>29</c:v>
                      </c:pt>
                      <c:pt idx="30">
                        <c:v>21</c:v>
                      </c:pt>
                      <c:pt idx="31">
                        <c:v>25</c:v>
                      </c:pt>
                      <c:pt idx="32">
                        <c:v>26</c:v>
                      </c:pt>
                      <c:pt idx="33">
                        <c:v>21</c:v>
                      </c:pt>
                      <c:pt idx="34">
                        <c:v>35</c:v>
                      </c:pt>
                      <c:pt idx="35">
                        <c:v>18</c:v>
                      </c:pt>
                      <c:pt idx="36">
                        <c:v>31</c:v>
                      </c:pt>
                      <c:pt idx="37">
                        <c:v>19</c:v>
                      </c:pt>
                      <c:pt idx="38">
                        <c:v>22</c:v>
                      </c:pt>
                      <c:pt idx="39">
                        <c:v>25</c:v>
                      </c:pt>
                      <c:pt idx="40">
                        <c:v>19</c:v>
                      </c:pt>
                      <c:pt idx="41">
                        <c:v>20</c:v>
                      </c:pt>
                      <c:pt idx="42">
                        <c:v>23</c:v>
                      </c:pt>
                      <c:pt idx="43">
                        <c:v>12</c:v>
                      </c:pt>
                      <c:pt idx="44">
                        <c:v>24</c:v>
                      </c:pt>
                      <c:pt idx="45">
                        <c:v>26</c:v>
                      </c:pt>
                      <c:pt idx="46">
                        <c:v>17</c:v>
                      </c:pt>
                      <c:pt idx="47">
                        <c:v>18</c:v>
                      </c:pt>
                      <c:pt idx="48">
                        <c:v>24</c:v>
                      </c:pt>
                      <c:pt idx="49">
                        <c:v>20</c:v>
                      </c:pt>
                      <c:pt idx="50">
                        <c:v>19</c:v>
                      </c:pt>
                      <c:pt idx="51">
                        <c:v>15</c:v>
                      </c:pt>
                      <c:pt idx="52">
                        <c:v>15</c:v>
                      </c:pt>
                      <c:pt idx="53">
                        <c:v>20</c:v>
                      </c:pt>
                      <c:pt idx="54">
                        <c:v>20</c:v>
                      </c:pt>
                      <c:pt idx="55">
                        <c:v>21</c:v>
                      </c:pt>
                      <c:pt idx="56">
                        <c:v>18</c:v>
                      </c:pt>
                      <c:pt idx="57">
                        <c:v>17</c:v>
                      </c:pt>
                      <c:pt idx="58">
                        <c:v>11</c:v>
                      </c:pt>
                      <c:pt idx="59">
                        <c:v>16</c:v>
                      </c:pt>
                      <c:pt idx="60">
                        <c:v>20</c:v>
                      </c:pt>
                      <c:pt idx="61">
                        <c:v>18</c:v>
                      </c:pt>
                      <c:pt idx="62">
                        <c:v>18</c:v>
                      </c:pt>
                      <c:pt idx="63">
                        <c:v>16</c:v>
                      </c:pt>
                      <c:pt idx="64">
                        <c:v>21</c:v>
                      </c:pt>
                      <c:pt idx="65">
                        <c:v>18</c:v>
                      </c:pt>
                      <c:pt idx="66">
                        <c:v>21</c:v>
                      </c:pt>
                      <c:pt idx="67">
                        <c:v>20</c:v>
                      </c:pt>
                      <c:pt idx="68">
                        <c:v>18</c:v>
                      </c:pt>
                      <c:pt idx="69">
                        <c:v>12</c:v>
                      </c:pt>
                      <c:pt idx="70">
                        <c:v>24</c:v>
                      </c:pt>
                      <c:pt idx="71">
                        <c:v>12</c:v>
                      </c:pt>
                      <c:pt idx="72">
                        <c:v>19</c:v>
                      </c:pt>
                      <c:pt idx="73">
                        <c:v>21</c:v>
                      </c:pt>
                      <c:pt idx="74">
                        <c:v>18</c:v>
                      </c:pt>
                      <c:pt idx="75">
                        <c:v>17</c:v>
                      </c:pt>
                      <c:pt idx="76">
                        <c:v>21</c:v>
                      </c:pt>
                      <c:pt idx="77">
                        <c:v>17</c:v>
                      </c:pt>
                      <c:pt idx="78">
                        <c:v>14</c:v>
                      </c:pt>
                      <c:pt idx="79">
                        <c:v>14</c:v>
                      </c:pt>
                      <c:pt idx="80">
                        <c:v>14</c:v>
                      </c:pt>
                      <c:pt idx="81">
                        <c:v>10</c:v>
                      </c:pt>
                      <c:pt idx="82">
                        <c:v>16</c:v>
                      </c:pt>
                      <c:pt idx="83">
                        <c:v>13</c:v>
                      </c:pt>
                      <c:pt idx="84">
                        <c:v>16</c:v>
                      </c:pt>
                      <c:pt idx="85">
                        <c:v>19</c:v>
                      </c:pt>
                      <c:pt idx="86">
                        <c:v>18</c:v>
                      </c:pt>
                      <c:pt idx="87">
                        <c:v>17</c:v>
                      </c:pt>
                      <c:pt idx="88">
                        <c:v>17</c:v>
                      </c:pt>
                      <c:pt idx="89">
                        <c:v>16</c:v>
                      </c:pt>
                      <c:pt idx="90">
                        <c:v>19</c:v>
                      </c:pt>
                      <c:pt idx="91">
                        <c:v>17</c:v>
                      </c:pt>
                      <c:pt idx="92">
                        <c:v>21</c:v>
                      </c:pt>
                      <c:pt idx="93">
                        <c:v>15</c:v>
                      </c:pt>
                      <c:pt idx="94">
                        <c:v>16</c:v>
                      </c:pt>
                      <c:pt idx="95">
                        <c:v>16</c:v>
                      </c:pt>
                      <c:pt idx="96">
                        <c:v>12</c:v>
                      </c:pt>
                      <c:pt idx="97">
                        <c:v>20</c:v>
                      </c:pt>
                      <c:pt idx="98">
                        <c:v>28</c:v>
                      </c:pt>
                      <c:pt idx="99">
                        <c:v>13</c:v>
                      </c:pt>
                      <c:pt idx="100">
                        <c:v>12</c:v>
                      </c:pt>
                      <c:pt idx="101">
                        <c:v>19</c:v>
                      </c:pt>
                      <c:pt idx="102">
                        <c:v>14</c:v>
                      </c:pt>
                      <c:pt idx="103">
                        <c:v>20</c:v>
                      </c:pt>
                      <c:pt idx="104">
                        <c:v>22</c:v>
                      </c:pt>
                      <c:pt idx="105">
                        <c:v>18</c:v>
                      </c:pt>
                      <c:pt idx="106">
                        <c:v>18</c:v>
                      </c:pt>
                      <c:pt idx="107">
                        <c:v>19</c:v>
                      </c:pt>
                      <c:pt idx="108">
                        <c:v>12</c:v>
                      </c:pt>
                      <c:pt idx="109">
                        <c:v>19</c:v>
                      </c:pt>
                      <c:pt idx="110">
                        <c:v>22</c:v>
                      </c:pt>
                      <c:pt idx="111">
                        <c:v>16</c:v>
                      </c:pt>
                      <c:pt idx="112">
                        <c:v>22</c:v>
                      </c:pt>
                      <c:pt idx="113">
                        <c:v>7</c:v>
                      </c:pt>
                      <c:pt idx="114">
                        <c:v>16</c:v>
                      </c:pt>
                      <c:pt idx="115">
                        <c:v>17</c:v>
                      </c:pt>
                      <c:pt idx="116">
                        <c:v>14</c:v>
                      </c:pt>
                      <c:pt idx="117">
                        <c:v>31</c:v>
                      </c:pt>
                      <c:pt idx="118">
                        <c:v>19</c:v>
                      </c:pt>
                      <c:pt idx="119">
                        <c:v>17</c:v>
                      </c:pt>
                      <c:pt idx="120">
                        <c:v>14</c:v>
                      </c:pt>
                      <c:pt idx="121">
                        <c:v>19</c:v>
                      </c:pt>
                      <c:pt idx="122">
                        <c:v>15</c:v>
                      </c:pt>
                      <c:pt idx="123">
                        <c:v>23</c:v>
                      </c:pt>
                      <c:pt idx="124">
                        <c:v>15</c:v>
                      </c:pt>
                      <c:pt idx="125">
                        <c:v>15</c:v>
                      </c:pt>
                      <c:pt idx="126">
                        <c:v>24</c:v>
                      </c:pt>
                      <c:pt idx="127">
                        <c:v>21</c:v>
                      </c:pt>
                      <c:pt idx="128">
                        <c:v>15</c:v>
                      </c:pt>
                      <c:pt idx="129">
                        <c:v>14</c:v>
                      </c:pt>
                      <c:pt idx="130">
                        <c:v>14</c:v>
                      </c:pt>
                      <c:pt idx="131">
                        <c:v>16</c:v>
                      </c:pt>
                      <c:pt idx="132">
                        <c:v>20</c:v>
                      </c:pt>
                      <c:pt idx="133">
                        <c:v>20</c:v>
                      </c:pt>
                      <c:pt idx="134">
                        <c:v>17</c:v>
                      </c:pt>
                      <c:pt idx="135">
                        <c:v>18</c:v>
                      </c:pt>
                      <c:pt idx="136">
                        <c:v>24</c:v>
                      </c:pt>
                      <c:pt idx="137">
                        <c:v>17</c:v>
                      </c:pt>
                      <c:pt idx="138">
                        <c:v>21</c:v>
                      </c:pt>
                      <c:pt idx="139">
                        <c:v>17</c:v>
                      </c:pt>
                      <c:pt idx="140">
                        <c:v>25</c:v>
                      </c:pt>
                      <c:pt idx="141">
                        <c:v>10</c:v>
                      </c:pt>
                      <c:pt idx="142">
                        <c:v>16</c:v>
                      </c:pt>
                      <c:pt idx="143">
                        <c:v>20</c:v>
                      </c:pt>
                      <c:pt idx="144">
                        <c:v>24</c:v>
                      </c:pt>
                      <c:pt idx="145">
                        <c:v>19</c:v>
                      </c:pt>
                      <c:pt idx="146">
                        <c:v>15</c:v>
                      </c:pt>
                      <c:pt idx="147">
                        <c:v>21</c:v>
                      </c:pt>
                      <c:pt idx="148">
                        <c:v>20</c:v>
                      </c:pt>
                      <c:pt idx="149">
                        <c:v>18</c:v>
                      </c:pt>
                      <c:pt idx="150">
                        <c:v>13</c:v>
                      </c:pt>
                      <c:pt idx="151">
                        <c:v>27</c:v>
                      </c:pt>
                      <c:pt idx="152">
                        <c:v>19</c:v>
                      </c:pt>
                      <c:pt idx="153">
                        <c:v>17</c:v>
                      </c:pt>
                      <c:pt idx="154">
                        <c:v>17</c:v>
                      </c:pt>
                      <c:pt idx="155">
                        <c:v>16</c:v>
                      </c:pt>
                      <c:pt idx="156">
                        <c:v>20</c:v>
                      </c:pt>
                      <c:pt idx="157">
                        <c:v>16</c:v>
                      </c:pt>
                      <c:pt idx="158">
                        <c:v>29</c:v>
                      </c:pt>
                      <c:pt idx="159">
                        <c:v>16</c:v>
                      </c:pt>
                      <c:pt idx="160">
                        <c:v>13</c:v>
                      </c:pt>
                      <c:pt idx="161">
                        <c:v>28</c:v>
                      </c:pt>
                      <c:pt idx="162">
                        <c:v>23</c:v>
                      </c:pt>
                      <c:pt idx="163">
                        <c:v>15</c:v>
                      </c:pt>
                      <c:pt idx="164">
                        <c:v>25</c:v>
                      </c:pt>
                      <c:pt idx="165">
                        <c:v>14</c:v>
                      </c:pt>
                      <c:pt idx="166">
                        <c:v>18</c:v>
                      </c:pt>
                      <c:pt idx="167">
                        <c:v>13</c:v>
                      </c:pt>
                      <c:pt idx="168">
                        <c:v>21</c:v>
                      </c:pt>
                      <c:pt idx="169">
                        <c:v>18</c:v>
                      </c:pt>
                      <c:pt idx="170">
                        <c:v>15</c:v>
                      </c:pt>
                      <c:pt idx="171">
                        <c:v>19</c:v>
                      </c:pt>
                      <c:pt idx="172">
                        <c:v>21</c:v>
                      </c:pt>
                      <c:pt idx="173">
                        <c:v>15</c:v>
                      </c:pt>
                      <c:pt idx="174">
                        <c:v>14</c:v>
                      </c:pt>
                      <c:pt idx="175">
                        <c:v>15</c:v>
                      </c:pt>
                      <c:pt idx="176">
                        <c:v>15</c:v>
                      </c:pt>
                      <c:pt idx="177">
                        <c:v>16</c:v>
                      </c:pt>
                      <c:pt idx="178">
                        <c:v>8</c:v>
                      </c:pt>
                      <c:pt idx="179">
                        <c:v>15</c:v>
                      </c:pt>
                      <c:pt idx="180">
                        <c:v>21</c:v>
                      </c:pt>
                      <c:pt idx="181">
                        <c:v>17</c:v>
                      </c:pt>
                      <c:pt idx="182">
                        <c:v>20</c:v>
                      </c:pt>
                      <c:pt idx="183">
                        <c:v>23</c:v>
                      </c:pt>
                      <c:pt idx="184">
                        <c:v>22</c:v>
                      </c:pt>
                      <c:pt idx="185">
                        <c:v>21</c:v>
                      </c:pt>
                      <c:pt idx="186">
                        <c:v>14</c:v>
                      </c:pt>
                      <c:pt idx="187">
                        <c:v>14</c:v>
                      </c:pt>
                      <c:pt idx="188">
                        <c:v>19</c:v>
                      </c:pt>
                      <c:pt idx="189">
                        <c:v>21</c:v>
                      </c:pt>
                      <c:pt idx="190">
                        <c:v>15</c:v>
                      </c:pt>
                      <c:pt idx="191">
                        <c:v>19</c:v>
                      </c:pt>
                      <c:pt idx="192">
                        <c:v>12</c:v>
                      </c:pt>
                      <c:pt idx="193">
                        <c:v>17</c:v>
                      </c:pt>
                      <c:pt idx="194">
                        <c:v>16</c:v>
                      </c:pt>
                      <c:pt idx="195">
                        <c:v>16</c:v>
                      </c:pt>
                      <c:pt idx="196">
                        <c:v>18</c:v>
                      </c:pt>
                      <c:pt idx="197">
                        <c:v>12</c:v>
                      </c:pt>
                      <c:pt idx="198">
                        <c:v>13</c:v>
                      </c:pt>
                      <c:pt idx="199">
                        <c:v>10</c:v>
                      </c:pt>
                      <c:pt idx="200">
                        <c:v>18</c:v>
                      </c:pt>
                      <c:pt idx="201">
                        <c:v>10</c:v>
                      </c:pt>
                      <c:pt idx="202">
                        <c:v>15</c:v>
                      </c:pt>
                      <c:pt idx="203">
                        <c:v>20</c:v>
                      </c:pt>
                      <c:pt idx="204">
                        <c:v>19</c:v>
                      </c:pt>
                      <c:pt idx="205">
                        <c:v>23</c:v>
                      </c:pt>
                      <c:pt idx="206">
                        <c:v>14</c:v>
                      </c:pt>
                      <c:pt idx="207">
                        <c:v>18</c:v>
                      </c:pt>
                      <c:pt idx="208">
                        <c:v>16</c:v>
                      </c:pt>
                      <c:pt idx="209">
                        <c:v>14</c:v>
                      </c:pt>
                      <c:pt idx="210">
                        <c:v>19</c:v>
                      </c:pt>
                      <c:pt idx="211">
                        <c:v>25</c:v>
                      </c:pt>
                      <c:pt idx="212">
                        <c:v>18</c:v>
                      </c:pt>
                      <c:pt idx="213">
                        <c:v>12</c:v>
                      </c:pt>
                      <c:pt idx="214">
                        <c:v>19</c:v>
                      </c:pt>
                      <c:pt idx="215">
                        <c:v>18</c:v>
                      </c:pt>
                      <c:pt idx="216">
                        <c:v>10</c:v>
                      </c:pt>
                      <c:pt idx="217">
                        <c:v>22</c:v>
                      </c:pt>
                      <c:pt idx="218">
                        <c:v>20</c:v>
                      </c:pt>
                      <c:pt idx="219">
                        <c:v>15</c:v>
                      </c:pt>
                      <c:pt idx="220">
                        <c:v>17</c:v>
                      </c:pt>
                      <c:pt idx="221">
                        <c:v>23</c:v>
                      </c:pt>
                      <c:pt idx="222">
                        <c:v>12</c:v>
                      </c:pt>
                      <c:pt idx="223">
                        <c:v>19</c:v>
                      </c:pt>
                      <c:pt idx="224">
                        <c:v>17</c:v>
                      </c:pt>
                      <c:pt idx="225">
                        <c:v>23</c:v>
                      </c:pt>
                      <c:pt idx="226">
                        <c:v>14</c:v>
                      </c:pt>
                      <c:pt idx="227">
                        <c:v>19</c:v>
                      </c:pt>
                      <c:pt idx="228">
                        <c:v>21</c:v>
                      </c:pt>
                      <c:pt idx="229">
                        <c:v>15</c:v>
                      </c:pt>
                      <c:pt idx="230">
                        <c:v>12</c:v>
                      </c:pt>
                      <c:pt idx="231">
                        <c:v>24</c:v>
                      </c:pt>
                      <c:pt idx="232">
                        <c:v>17</c:v>
                      </c:pt>
                      <c:pt idx="233">
                        <c:v>27</c:v>
                      </c:pt>
                      <c:pt idx="234">
                        <c:v>20</c:v>
                      </c:pt>
                      <c:pt idx="235">
                        <c:v>14</c:v>
                      </c:pt>
                      <c:pt idx="236">
                        <c:v>13</c:v>
                      </c:pt>
                      <c:pt idx="237">
                        <c:v>14</c:v>
                      </c:pt>
                      <c:pt idx="238">
                        <c:v>20</c:v>
                      </c:pt>
                      <c:pt idx="239">
                        <c:v>17</c:v>
                      </c:pt>
                      <c:pt idx="240">
                        <c:v>12</c:v>
                      </c:pt>
                      <c:pt idx="241">
                        <c:v>29</c:v>
                      </c:pt>
                      <c:pt idx="242">
                        <c:v>15</c:v>
                      </c:pt>
                      <c:pt idx="243">
                        <c:v>21</c:v>
                      </c:pt>
                      <c:pt idx="244">
                        <c:v>23</c:v>
                      </c:pt>
                      <c:pt idx="245">
                        <c:v>21</c:v>
                      </c:pt>
                      <c:pt idx="246">
                        <c:v>20</c:v>
                      </c:pt>
                      <c:pt idx="247">
                        <c:v>23</c:v>
                      </c:pt>
                      <c:pt idx="248">
                        <c:v>18</c:v>
                      </c:pt>
                      <c:pt idx="249">
                        <c:v>17</c:v>
                      </c:pt>
                      <c:pt idx="250">
                        <c:v>15</c:v>
                      </c:pt>
                      <c:pt idx="251">
                        <c:v>16</c:v>
                      </c:pt>
                      <c:pt idx="252">
                        <c:v>19</c:v>
                      </c:pt>
                      <c:pt idx="253">
                        <c:v>17</c:v>
                      </c:pt>
                      <c:pt idx="254">
                        <c:v>23</c:v>
                      </c:pt>
                      <c:pt idx="255">
                        <c:v>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2CD-4C65-8FBD-7B5713FFED5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14</c:v>
                      </c:pt>
                      <c:pt idx="1">
                        <c:v>10</c:v>
                      </c:pt>
                      <c:pt idx="2">
                        <c:v>13</c:v>
                      </c:pt>
                      <c:pt idx="3">
                        <c:v>12</c:v>
                      </c:pt>
                      <c:pt idx="4">
                        <c:v>14</c:v>
                      </c:pt>
                      <c:pt idx="5">
                        <c:v>17</c:v>
                      </c:pt>
                      <c:pt idx="6">
                        <c:v>14</c:v>
                      </c:pt>
                      <c:pt idx="7">
                        <c:v>13</c:v>
                      </c:pt>
                      <c:pt idx="8">
                        <c:v>14</c:v>
                      </c:pt>
                      <c:pt idx="9">
                        <c:v>12</c:v>
                      </c:pt>
                      <c:pt idx="10">
                        <c:v>11</c:v>
                      </c:pt>
                      <c:pt idx="11">
                        <c:v>17</c:v>
                      </c:pt>
                      <c:pt idx="12">
                        <c:v>15</c:v>
                      </c:pt>
                      <c:pt idx="13">
                        <c:v>15</c:v>
                      </c:pt>
                      <c:pt idx="14">
                        <c:v>9</c:v>
                      </c:pt>
                      <c:pt idx="15">
                        <c:v>14</c:v>
                      </c:pt>
                      <c:pt idx="16">
                        <c:v>21</c:v>
                      </c:pt>
                      <c:pt idx="17">
                        <c:v>15</c:v>
                      </c:pt>
                      <c:pt idx="18">
                        <c:v>8</c:v>
                      </c:pt>
                      <c:pt idx="19">
                        <c:v>15</c:v>
                      </c:pt>
                      <c:pt idx="20">
                        <c:v>12</c:v>
                      </c:pt>
                      <c:pt idx="21">
                        <c:v>13</c:v>
                      </c:pt>
                      <c:pt idx="22">
                        <c:v>12</c:v>
                      </c:pt>
                      <c:pt idx="23">
                        <c:v>18</c:v>
                      </c:pt>
                      <c:pt idx="24">
                        <c:v>12</c:v>
                      </c:pt>
                      <c:pt idx="25">
                        <c:v>5</c:v>
                      </c:pt>
                      <c:pt idx="26">
                        <c:v>9</c:v>
                      </c:pt>
                      <c:pt idx="27">
                        <c:v>22</c:v>
                      </c:pt>
                      <c:pt idx="28">
                        <c:v>12</c:v>
                      </c:pt>
                      <c:pt idx="29">
                        <c:v>15</c:v>
                      </c:pt>
                      <c:pt idx="30">
                        <c:v>12</c:v>
                      </c:pt>
                      <c:pt idx="31">
                        <c:v>17</c:v>
                      </c:pt>
                      <c:pt idx="32">
                        <c:v>15</c:v>
                      </c:pt>
                      <c:pt idx="33">
                        <c:v>11</c:v>
                      </c:pt>
                      <c:pt idx="34">
                        <c:v>10</c:v>
                      </c:pt>
                      <c:pt idx="35">
                        <c:v>11</c:v>
                      </c:pt>
                      <c:pt idx="36">
                        <c:v>16</c:v>
                      </c:pt>
                      <c:pt idx="37">
                        <c:v>8</c:v>
                      </c:pt>
                      <c:pt idx="38">
                        <c:v>17</c:v>
                      </c:pt>
                      <c:pt idx="39">
                        <c:v>20</c:v>
                      </c:pt>
                      <c:pt idx="40">
                        <c:v>10</c:v>
                      </c:pt>
                      <c:pt idx="41">
                        <c:v>10</c:v>
                      </c:pt>
                      <c:pt idx="42">
                        <c:v>16</c:v>
                      </c:pt>
                      <c:pt idx="43">
                        <c:v>13</c:v>
                      </c:pt>
                      <c:pt idx="44">
                        <c:v>11</c:v>
                      </c:pt>
                      <c:pt idx="45">
                        <c:v>10</c:v>
                      </c:pt>
                      <c:pt idx="46">
                        <c:v>14</c:v>
                      </c:pt>
                      <c:pt idx="47">
                        <c:v>18</c:v>
                      </c:pt>
                      <c:pt idx="48">
                        <c:v>17</c:v>
                      </c:pt>
                      <c:pt idx="49">
                        <c:v>20</c:v>
                      </c:pt>
                      <c:pt idx="50">
                        <c:v>13</c:v>
                      </c:pt>
                      <c:pt idx="51">
                        <c:v>17</c:v>
                      </c:pt>
                      <c:pt idx="52">
                        <c:v>11</c:v>
                      </c:pt>
                      <c:pt idx="53">
                        <c:v>13</c:v>
                      </c:pt>
                      <c:pt idx="54">
                        <c:v>15</c:v>
                      </c:pt>
                      <c:pt idx="55">
                        <c:v>11</c:v>
                      </c:pt>
                      <c:pt idx="56">
                        <c:v>12</c:v>
                      </c:pt>
                      <c:pt idx="57">
                        <c:v>8</c:v>
                      </c:pt>
                      <c:pt idx="58">
                        <c:v>7</c:v>
                      </c:pt>
                      <c:pt idx="59">
                        <c:v>16</c:v>
                      </c:pt>
                      <c:pt idx="60">
                        <c:v>16</c:v>
                      </c:pt>
                      <c:pt idx="61">
                        <c:v>10</c:v>
                      </c:pt>
                      <c:pt idx="62">
                        <c:v>10</c:v>
                      </c:pt>
                      <c:pt idx="63">
                        <c:v>16</c:v>
                      </c:pt>
                      <c:pt idx="64">
                        <c:v>9</c:v>
                      </c:pt>
                      <c:pt idx="65">
                        <c:v>15</c:v>
                      </c:pt>
                      <c:pt idx="66">
                        <c:v>11</c:v>
                      </c:pt>
                      <c:pt idx="67">
                        <c:v>16</c:v>
                      </c:pt>
                      <c:pt idx="68">
                        <c:v>7</c:v>
                      </c:pt>
                      <c:pt idx="69">
                        <c:v>11</c:v>
                      </c:pt>
                      <c:pt idx="70">
                        <c:v>16</c:v>
                      </c:pt>
                      <c:pt idx="71">
                        <c:v>16</c:v>
                      </c:pt>
                      <c:pt idx="72">
                        <c:v>15</c:v>
                      </c:pt>
                      <c:pt idx="73">
                        <c:v>8</c:v>
                      </c:pt>
                      <c:pt idx="74">
                        <c:v>6</c:v>
                      </c:pt>
                      <c:pt idx="75">
                        <c:v>15</c:v>
                      </c:pt>
                      <c:pt idx="76">
                        <c:v>6</c:v>
                      </c:pt>
                      <c:pt idx="77">
                        <c:v>7</c:v>
                      </c:pt>
                      <c:pt idx="78">
                        <c:v>5</c:v>
                      </c:pt>
                      <c:pt idx="79">
                        <c:v>11</c:v>
                      </c:pt>
                      <c:pt idx="80">
                        <c:v>12</c:v>
                      </c:pt>
                      <c:pt idx="81">
                        <c:v>9</c:v>
                      </c:pt>
                      <c:pt idx="82">
                        <c:v>10</c:v>
                      </c:pt>
                      <c:pt idx="83">
                        <c:v>12</c:v>
                      </c:pt>
                      <c:pt idx="84">
                        <c:v>7</c:v>
                      </c:pt>
                      <c:pt idx="85">
                        <c:v>14</c:v>
                      </c:pt>
                      <c:pt idx="86">
                        <c:v>12</c:v>
                      </c:pt>
                      <c:pt idx="87">
                        <c:v>15</c:v>
                      </c:pt>
                      <c:pt idx="88">
                        <c:v>9</c:v>
                      </c:pt>
                      <c:pt idx="89">
                        <c:v>14</c:v>
                      </c:pt>
                      <c:pt idx="90">
                        <c:v>7</c:v>
                      </c:pt>
                      <c:pt idx="91">
                        <c:v>10</c:v>
                      </c:pt>
                      <c:pt idx="92">
                        <c:v>15</c:v>
                      </c:pt>
                      <c:pt idx="93">
                        <c:v>17</c:v>
                      </c:pt>
                      <c:pt idx="94">
                        <c:v>11</c:v>
                      </c:pt>
                      <c:pt idx="95">
                        <c:v>10</c:v>
                      </c:pt>
                      <c:pt idx="96">
                        <c:v>15</c:v>
                      </c:pt>
                      <c:pt idx="97">
                        <c:v>11</c:v>
                      </c:pt>
                      <c:pt idx="98">
                        <c:v>17</c:v>
                      </c:pt>
                      <c:pt idx="99">
                        <c:v>15</c:v>
                      </c:pt>
                      <c:pt idx="100">
                        <c:v>13</c:v>
                      </c:pt>
                      <c:pt idx="101">
                        <c:v>10</c:v>
                      </c:pt>
                      <c:pt idx="102">
                        <c:v>12</c:v>
                      </c:pt>
                      <c:pt idx="103">
                        <c:v>11</c:v>
                      </c:pt>
                      <c:pt idx="104">
                        <c:v>6</c:v>
                      </c:pt>
                      <c:pt idx="105">
                        <c:v>14</c:v>
                      </c:pt>
                      <c:pt idx="106">
                        <c:v>13</c:v>
                      </c:pt>
                      <c:pt idx="107">
                        <c:v>17</c:v>
                      </c:pt>
                      <c:pt idx="108">
                        <c:v>9</c:v>
                      </c:pt>
                      <c:pt idx="109">
                        <c:v>7</c:v>
                      </c:pt>
                      <c:pt idx="110">
                        <c:v>13</c:v>
                      </c:pt>
                      <c:pt idx="111">
                        <c:v>19</c:v>
                      </c:pt>
                      <c:pt idx="112">
                        <c:v>12</c:v>
                      </c:pt>
                      <c:pt idx="113">
                        <c:v>11</c:v>
                      </c:pt>
                      <c:pt idx="114">
                        <c:v>11</c:v>
                      </c:pt>
                      <c:pt idx="115">
                        <c:v>17</c:v>
                      </c:pt>
                      <c:pt idx="116">
                        <c:v>18</c:v>
                      </c:pt>
                      <c:pt idx="117">
                        <c:v>6</c:v>
                      </c:pt>
                      <c:pt idx="118">
                        <c:v>10</c:v>
                      </c:pt>
                      <c:pt idx="119">
                        <c:v>15</c:v>
                      </c:pt>
                      <c:pt idx="120">
                        <c:v>8</c:v>
                      </c:pt>
                      <c:pt idx="121">
                        <c:v>12</c:v>
                      </c:pt>
                      <c:pt idx="122">
                        <c:v>14</c:v>
                      </c:pt>
                      <c:pt idx="123">
                        <c:v>18</c:v>
                      </c:pt>
                      <c:pt idx="124">
                        <c:v>10</c:v>
                      </c:pt>
                      <c:pt idx="125">
                        <c:v>14</c:v>
                      </c:pt>
                      <c:pt idx="126">
                        <c:v>15</c:v>
                      </c:pt>
                      <c:pt idx="127">
                        <c:v>15</c:v>
                      </c:pt>
                      <c:pt idx="128">
                        <c:v>10</c:v>
                      </c:pt>
                      <c:pt idx="129">
                        <c:v>9</c:v>
                      </c:pt>
                      <c:pt idx="130">
                        <c:v>8</c:v>
                      </c:pt>
                      <c:pt idx="131">
                        <c:v>7</c:v>
                      </c:pt>
                      <c:pt idx="132">
                        <c:v>13</c:v>
                      </c:pt>
                      <c:pt idx="133">
                        <c:v>4</c:v>
                      </c:pt>
                      <c:pt idx="134">
                        <c:v>6</c:v>
                      </c:pt>
                      <c:pt idx="135">
                        <c:v>8</c:v>
                      </c:pt>
                      <c:pt idx="136">
                        <c:v>11</c:v>
                      </c:pt>
                      <c:pt idx="137">
                        <c:v>14</c:v>
                      </c:pt>
                      <c:pt idx="138">
                        <c:v>12</c:v>
                      </c:pt>
                      <c:pt idx="139">
                        <c:v>10</c:v>
                      </c:pt>
                      <c:pt idx="140">
                        <c:v>8</c:v>
                      </c:pt>
                      <c:pt idx="141">
                        <c:v>10</c:v>
                      </c:pt>
                      <c:pt idx="142">
                        <c:v>6</c:v>
                      </c:pt>
                      <c:pt idx="143">
                        <c:v>10</c:v>
                      </c:pt>
                      <c:pt idx="144">
                        <c:v>12</c:v>
                      </c:pt>
                      <c:pt idx="145">
                        <c:v>13</c:v>
                      </c:pt>
                      <c:pt idx="146">
                        <c:v>9</c:v>
                      </c:pt>
                      <c:pt idx="147">
                        <c:v>7</c:v>
                      </c:pt>
                      <c:pt idx="148">
                        <c:v>13</c:v>
                      </c:pt>
                      <c:pt idx="149">
                        <c:v>8</c:v>
                      </c:pt>
                      <c:pt idx="150">
                        <c:v>11</c:v>
                      </c:pt>
                      <c:pt idx="151">
                        <c:v>13</c:v>
                      </c:pt>
                      <c:pt idx="152">
                        <c:v>14</c:v>
                      </c:pt>
                      <c:pt idx="153">
                        <c:v>11</c:v>
                      </c:pt>
                      <c:pt idx="154">
                        <c:v>11</c:v>
                      </c:pt>
                      <c:pt idx="155">
                        <c:v>14</c:v>
                      </c:pt>
                      <c:pt idx="156">
                        <c:v>8</c:v>
                      </c:pt>
                      <c:pt idx="157">
                        <c:v>13</c:v>
                      </c:pt>
                      <c:pt idx="158">
                        <c:v>19</c:v>
                      </c:pt>
                      <c:pt idx="159">
                        <c:v>14</c:v>
                      </c:pt>
                      <c:pt idx="160">
                        <c:v>11</c:v>
                      </c:pt>
                      <c:pt idx="161">
                        <c:v>10</c:v>
                      </c:pt>
                      <c:pt idx="162">
                        <c:v>11</c:v>
                      </c:pt>
                      <c:pt idx="163">
                        <c:v>15</c:v>
                      </c:pt>
                      <c:pt idx="164">
                        <c:v>10</c:v>
                      </c:pt>
                      <c:pt idx="165">
                        <c:v>15</c:v>
                      </c:pt>
                      <c:pt idx="166">
                        <c:v>10</c:v>
                      </c:pt>
                      <c:pt idx="167">
                        <c:v>14</c:v>
                      </c:pt>
                      <c:pt idx="168">
                        <c:v>11</c:v>
                      </c:pt>
                      <c:pt idx="169">
                        <c:v>12</c:v>
                      </c:pt>
                      <c:pt idx="170">
                        <c:v>16</c:v>
                      </c:pt>
                      <c:pt idx="171">
                        <c:v>8</c:v>
                      </c:pt>
                      <c:pt idx="172">
                        <c:v>18</c:v>
                      </c:pt>
                      <c:pt idx="173">
                        <c:v>10</c:v>
                      </c:pt>
                      <c:pt idx="174">
                        <c:v>10</c:v>
                      </c:pt>
                      <c:pt idx="175">
                        <c:v>9</c:v>
                      </c:pt>
                      <c:pt idx="176">
                        <c:v>11</c:v>
                      </c:pt>
                      <c:pt idx="177">
                        <c:v>12</c:v>
                      </c:pt>
                      <c:pt idx="178">
                        <c:v>4</c:v>
                      </c:pt>
                      <c:pt idx="179">
                        <c:v>9</c:v>
                      </c:pt>
                      <c:pt idx="180">
                        <c:v>20</c:v>
                      </c:pt>
                      <c:pt idx="181">
                        <c:v>6</c:v>
                      </c:pt>
                      <c:pt idx="182">
                        <c:v>10</c:v>
                      </c:pt>
                      <c:pt idx="183">
                        <c:v>12</c:v>
                      </c:pt>
                      <c:pt idx="184">
                        <c:v>8</c:v>
                      </c:pt>
                      <c:pt idx="185">
                        <c:v>12</c:v>
                      </c:pt>
                      <c:pt idx="186">
                        <c:v>13</c:v>
                      </c:pt>
                      <c:pt idx="187">
                        <c:v>16</c:v>
                      </c:pt>
                      <c:pt idx="188">
                        <c:v>12</c:v>
                      </c:pt>
                      <c:pt idx="189">
                        <c:v>9</c:v>
                      </c:pt>
                      <c:pt idx="190">
                        <c:v>13</c:v>
                      </c:pt>
                      <c:pt idx="191">
                        <c:v>3</c:v>
                      </c:pt>
                      <c:pt idx="192">
                        <c:v>12</c:v>
                      </c:pt>
                      <c:pt idx="193">
                        <c:v>8</c:v>
                      </c:pt>
                      <c:pt idx="194">
                        <c:v>10</c:v>
                      </c:pt>
                      <c:pt idx="195">
                        <c:v>13</c:v>
                      </c:pt>
                      <c:pt idx="196">
                        <c:v>13</c:v>
                      </c:pt>
                      <c:pt idx="197">
                        <c:v>13</c:v>
                      </c:pt>
                      <c:pt idx="198">
                        <c:v>12</c:v>
                      </c:pt>
                      <c:pt idx="199">
                        <c:v>14</c:v>
                      </c:pt>
                      <c:pt idx="200">
                        <c:v>3</c:v>
                      </c:pt>
                      <c:pt idx="201">
                        <c:v>16</c:v>
                      </c:pt>
                      <c:pt idx="202">
                        <c:v>15</c:v>
                      </c:pt>
                      <c:pt idx="203">
                        <c:v>12</c:v>
                      </c:pt>
                      <c:pt idx="204">
                        <c:v>14</c:v>
                      </c:pt>
                      <c:pt idx="205">
                        <c:v>6</c:v>
                      </c:pt>
                      <c:pt idx="206">
                        <c:v>13</c:v>
                      </c:pt>
                      <c:pt idx="207">
                        <c:v>9</c:v>
                      </c:pt>
                      <c:pt idx="208">
                        <c:v>19</c:v>
                      </c:pt>
                      <c:pt idx="209">
                        <c:v>14</c:v>
                      </c:pt>
                      <c:pt idx="210">
                        <c:v>10</c:v>
                      </c:pt>
                      <c:pt idx="211">
                        <c:v>19</c:v>
                      </c:pt>
                      <c:pt idx="212">
                        <c:v>19</c:v>
                      </c:pt>
                      <c:pt idx="213">
                        <c:v>10</c:v>
                      </c:pt>
                      <c:pt idx="214">
                        <c:v>14</c:v>
                      </c:pt>
                      <c:pt idx="215">
                        <c:v>12</c:v>
                      </c:pt>
                      <c:pt idx="216">
                        <c:v>9</c:v>
                      </c:pt>
                      <c:pt idx="217">
                        <c:v>11</c:v>
                      </c:pt>
                      <c:pt idx="218">
                        <c:v>13</c:v>
                      </c:pt>
                      <c:pt idx="219">
                        <c:v>16</c:v>
                      </c:pt>
                      <c:pt idx="220">
                        <c:v>10</c:v>
                      </c:pt>
                      <c:pt idx="221">
                        <c:v>25</c:v>
                      </c:pt>
                      <c:pt idx="222">
                        <c:v>10</c:v>
                      </c:pt>
                      <c:pt idx="223">
                        <c:v>11</c:v>
                      </c:pt>
                      <c:pt idx="224">
                        <c:v>12</c:v>
                      </c:pt>
                      <c:pt idx="225">
                        <c:v>17</c:v>
                      </c:pt>
                      <c:pt idx="226">
                        <c:v>13</c:v>
                      </c:pt>
                      <c:pt idx="227">
                        <c:v>13</c:v>
                      </c:pt>
                      <c:pt idx="228">
                        <c:v>17</c:v>
                      </c:pt>
                      <c:pt idx="229">
                        <c:v>9</c:v>
                      </c:pt>
                      <c:pt idx="230">
                        <c:v>13</c:v>
                      </c:pt>
                      <c:pt idx="231">
                        <c:v>15</c:v>
                      </c:pt>
                      <c:pt idx="232">
                        <c:v>8</c:v>
                      </c:pt>
                      <c:pt idx="233">
                        <c:v>11</c:v>
                      </c:pt>
                      <c:pt idx="234">
                        <c:v>13</c:v>
                      </c:pt>
                      <c:pt idx="235">
                        <c:v>10</c:v>
                      </c:pt>
                      <c:pt idx="236">
                        <c:v>12</c:v>
                      </c:pt>
                      <c:pt idx="237">
                        <c:v>11</c:v>
                      </c:pt>
                      <c:pt idx="238">
                        <c:v>10</c:v>
                      </c:pt>
                      <c:pt idx="239">
                        <c:v>12</c:v>
                      </c:pt>
                      <c:pt idx="240">
                        <c:v>17</c:v>
                      </c:pt>
                      <c:pt idx="241">
                        <c:v>16</c:v>
                      </c:pt>
                      <c:pt idx="242">
                        <c:v>11</c:v>
                      </c:pt>
                      <c:pt idx="243">
                        <c:v>13</c:v>
                      </c:pt>
                      <c:pt idx="244">
                        <c:v>12</c:v>
                      </c:pt>
                      <c:pt idx="245">
                        <c:v>15</c:v>
                      </c:pt>
                      <c:pt idx="246">
                        <c:v>15</c:v>
                      </c:pt>
                      <c:pt idx="247">
                        <c:v>23</c:v>
                      </c:pt>
                      <c:pt idx="248">
                        <c:v>11</c:v>
                      </c:pt>
                      <c:pt idx="249">
                        <c:v>14</c:v>
                      </c:pt>
                      <c:pt idx="250">
                        <c:v>15</c:v>
                      </c:pt>
                      <c:pt idx="251">
                        <c:v>18</c:v>
                      </c:pt>
                      <c:pt idx="252">
                        <c:v>13</c:v>
                      </c:pt>
                      <c:pt idx="253">
                        <c:v>8</c:v>
                      </c:pt>
                      <c:pt idx="254">
                        <c:v>15</c:v>
                      </c:pt>
                      <c:pt idx="255">
                        <c:v>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2CD-4C65-8FBD-7B5713FFED5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Sakarya!$E$2:$E$257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15</c:v>
                      </c:pt>
                      <c:pt idx="1">
                        <c:v>23</c:v>
                      </c:pt>
                      <c:pt idx="2">
                        <c:v>12</c:v>
                      </c:pt>
                      <c:pt idx="3">
                        <c:v>10</c:v>
                      </c:pt>
                      <c:pt idx="4">
                        <c:v>11</c:v>
                      </c:pt>
                      <c:pt idx="5">
                        <c:v>13</c:v>
                      </c:pt>
                      <c:pt idx="6">
                        <c:v>8</c:v>
                      </c:pt>
                      <c:pt idx="7">
                        <c:v>17</c:v>
                      </c:pt>
                      <c:pt idx="8">
                        <c:v>17</c:v>
                      </c:pt>
                      <c:pt idx="9">
                        <c:v>10</c:v>
                      </c:pt>
                      <c:pt idx="10">
                        <c:v>22</c:v>
                      </c:pt>
                      <c:pt idx="11">
                        <c:v>22</c:v>
                      </c:pt>
                      <c:pt idx="12">
                        <c:v>14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15</c:v>
                      </c:pt>
                      <c:pt idx="16">
                        <c:v>13</c:v>
                      </c:pt>
                      <c:pt idx="17">
                        <c:v>14</c:v>
                      </c:pt>
                      <c:pt idx="18">
                        <c:v>6</c:v>
                      </c:pt>
                      <c:pt idx="19">
                        <c:v>18</c:v>
                      </c:pt>
                      <c:pt idx="20">
                        <c:v>12</c:v>
                      </c:pt>
                      <c:pt idx="21">
                        <c:v>22</c:v>
                      </c:pt>
                      <c:pt idx="22">
                        <c:v>8</c:v>
                      </c:pt>
                      <c:pt idx="23">
                        <c:v>13</c:v>
                      </c:pt>
                      <c:pt idx="24">
                        <c:v>15</c:v>
                      </c:pt>
                      <c:pt idx="25">
                        <c:v>21</c:v>
                      </c:pt>
                      <c:pt idx="26">
                        <c:v>17</c:v>
                      </c:pt>
                      <c:pt idx="27">
                        <c:v>8</c:v>
                      </c:pt>
                      <c:pt idx="28">
                        <c:v>13</c:v>
                      </c:pt>
                      <c:pt idx="29">
                        <c:v>11</c:v>
                      </c:pt>
                      <c:pt idx="30">
                        <c:v>15</c:v>
                      </c:pt>
                      <c:pt idx="31">
                        <c:v>11</c:v>
                      </c:pt>
                      <c:pt idx="32">
                        <c:v>10</c:v>
                      </c:pt>
                      <c:pt idx="33">
                        <c:v>11</c:v>
                      </c:pt>
                      <c:pt idx="34">
                        <c:v>11</c:v>
                      </c:pt>
                      <c:pt idx="35">
                        <c:v>12</c:v>
                      </c:pt>
                      <c:pt idx="36">
                        <c:v>12</c:v>
                      </c:pt>
                      <c:pt idx="37">
                        <c:v>9</c:v>
                      </c:pt>
                      <c:pt idx="38">
                        <c:v>7</c:v>
                      </c:pt>
                      <c:pt idx="39">
                        <c:v>7</c:v>
                      </c:pt>
                      <c:pt idx="40">
                        <c:v>18</c:v>
                      </c:pt>
                      <c:pt idx="41">
                        <c:v>15</c:v>
                      </c:pt>
                      <c:pt idx="42">
                        <c:v>8</c:v>
                      </c:pt>
                      <c:pt idx="43">
                        <c:v>15</c:v>
                      </c:pt>
                      <c:pt idx="44">
                        <c:v>8</c:v>
                      </c:pt>
                      <c:pt idx="45">
                        <c:v>10</c:v>
                      </c:pt>
                      <c:pt idx="46">
                        <c:v>5</c:v>
                      </c:pt>
                      <c:pt idx="47">
                        <c:v>10</c:v>
                      </c:pt>
                      <c:pt idx="48">
                        <c:v>10</c:v>
                      </c:pt>
                      <c:pt idx="49">
                        <c:v>10</c:v>
                      </c:pt>
                      <c:pt idx="50">
                        <c:v>7</c:v>
                      </c:pt>
                      <c:pt idx="51">
                        <c:v>16</c:v>
                      </c:pt>
                      <c:pt idx="52">
                        <c:v>12</c:v>
                      </c:pt>
                      <c:pt idx="53">
                        <c:v>6</c:v>
                      </c:pt>
                      <c:pt idx="54">
                        <c:v>8</c:v>
                      </c:pt>
                      <c:pt idx="55">
                        <c:v>10</c:v>
                      </c:pt>
                      <c:pt idx="56">
                        <c:v>9</c:v>
                      </c:pt>
                      <c:pt idx="57">
                        <c:v>10</c:v>
                      </c:pt>
                      <c:pt idx="58">
                        <c:v>9</c:v>
                      </c:pt>
                      <c:pt idx="59">
                        <c:v>13</c:v>
                      </c:pt>
                      <c:pt idx="60">
                        <c:v>19</c:v>
                      </c:pt>
                      <c:pt idx="61">
                        <c:v>11</c:v>
                      </c:pt>
                      <c:pt idx="62">
                        <c:v>15</c:v>
                      </c:pt>
                      <c:pt idx="63">
                        <c:v>12</c:v>
                      </c:pt>
                      <c:pt idx="64">
                        <c:v>17</c:v>
                      </c:pt>
                      <c:pt idx="65">
                        <c:v>7</c:v>
                      </c:pt>
                      <c:pt idx="66">
                        <c:v>11</c:v>
                      </c:pt>
                      <c:pt idx="67">
                        <c:v>16</c:v>
                      </c:pt>
                      <c:pt idx="68">
                        <c:v>9</c:v>
                      </c:pt>
                      <c:pt idx="69">
                        <c:v>17</c:v>
                      </c:pt>
                      <c:pt idx="70">
                        <c:v>15</c:v>
                      </c:pt>
                      <c:pt idx="71">
                        <c:v>8</c:v>
                      </c:pt>
                      <c:pt idx="72">
                        <c:v>15</c:v>
                      </c:pt>
                      <c:pt idx="73">
                        <c:v>12</c:v>
                      </c:pt>
                      <c:pt idx="74">
                        <c:v>9</c:v>
                      </c:pt>
                      <c:pt idx="75">
                        <c:v>9</c:v>
                      </c:pt>
                      <c:pt idx="76">
                        <c:v>12</c:v>
                      </c:pt>
                      <c:pt idx="77">
                        <c:v>9</c:v>
                      </c:pt>
                      <c:pt idx="78">
                        <c:v>13</c:v>
                      </c:pt>
                      <c:pt idx="79">
                        <c:v>15</c:v>
                      </c:pt>
                      <c:pt idx="80">
                        <c:v>10</c:v>
                      </c:pt>
                      <c:pt idx="81">
                        <c:v>18</c:v>
                      </c:pt>
                      <c:pt idx="82">
                        <c:v>11</c:v>
                      </c:pt>
                      <c:pt idx="83">
                        <c:v>12</c:v>
                      </c:pt>
                      <c:pt idx="84">
                        <c:v>11</c:v>
                      </c:pt>
                      <c:pt idx="85">
                        <c:v>13</c:v>
                      </c:pt>
                      <c:pt idx="86">
                        <c:v>10</c:v>
                      </c:pt>
                      <c:pt idx="87">
                        <c:v>15</c:v>
                      </c:pt>
                      <c:pt idx="88">
                        <c:v>16</c:v>
                      </c:pt>
                      <c:pt idx="89">
                        <c:v>19</c:v>
                      </c:pt>
                      <c:pt idx="90">
                        <c:v>9</c:v>
                      </c:pt>
                      <c:pt idx="91">
                        <c:v>9</c:v>
                      </c:pt>
                      <c:pt idx="92">
                        <c:v>6</c:v>
                      </c:pt>
                      <c:pt idx="93">
                        <c:v>14</c:v>
                      </c:pt>
                      <c:pt idx="94">
                        <c:v>13</c:v>
                      </c:pt>
                      <c:pt idx="95">
                        <c:v>12</c:v>
                      </c:pt>
                      <c:pt idx="96">
                        <c:v>10</c:v>
                      </c:pt>
                      <c:pt idx="97">
                        <c:v>18</c:v>
                      </c:pt>
                      <c:pt idx="98">
                        <c:v>11</c:v>
                      </c:pt>
                      <c:pt idx="99">
                        <c:v>12</c:v>
                      </c:pt>
                      <c:pt idx="100">
                        <c:v>13</c:v>
                      </c:pt>
                      <c:pt idx="101">
                        <c:v>15</c:v>
                      </c:pt>
                      <c:pt idx="102">
                        <c:v>11</c:v>
                      </c:pt>
                      <c:pt idx="103">
                        <c:v>14</c:v>
                      </c:pt>
                      <c:pt idx="104">
                        <c:v>7</c:v>
                      </c:pt>
                      <c:pt idx="105">
                        <c:v>7</c:v>
                      </c:pt>
                      <c:pt idx="106">
                        <c:v>11</c:v>
                      </c:pt>
                      <c:pt idx="107">
                        <c:v>9</c:v>
                      </c:pt>
                      <c:pt idx="108">
                        <c:v>11</c:v>
                      </c:pt>
                      <c:pt idx="109">
                        <c:v>7</c:v>
                      </c:pt>
                      <c:pt idx="110">
                        <c:v>10</c:v>
                      </c:pt>
                      <c:pt idx="111">
                        <c:v>6</c:v>
                      </c:pt>
                      <c:pt idx="112">
                        <c:v>10</c:v>
                      </c:pt>
                      <c:pt idx="113">
                        <c:v>7</c:v>
                      </c:pt>
                      <c:pt idx="114">
                        <c:v>13</c:v>
                      </c:pt>
                      <c:pt idx="115">
                        <c:v>9</c:v>
                      </c:pt>
                      <c:pt idx="116">
                        <c:v>8</c:v>
                      </c:pt>
                      <c:pt idx="117">
                        <c:v>10</c:v>
                      </c:pt>
                      <c:pt idx="118">
                        <c:v>9</c:v>
                      </c:pt>
                      <c:pt idx="119">
                        <c:v>13</c:v>
                      </c:pt>
                      <c:pt idx="120">
                        <c:v>9</c:v>
                      </c:pt>
                      <c:pt idx="121">
                        <c:v>10</c:v>
                      </c:pt>
                      <c:pt idx="122">
                        <c:v>11</c:v>
                      </c:pt>
                      <c:pt idx="123">
                        <c:v>6</c:v>
                      </c:pt>
                      <c:pt idx="124">
                        <c:v>7</c:v>
                      </c:pt>
                      <c:pt idx="125">
                        <c:v>10</c:v>
                      </c:pt>
                      <c:pt idx="126">
                        <c:v>5</c:v>
                      </c:pt>
                      <c:pt idx="127">
                        <c:v>10</c:v>
                      </c:pt>
                      <c:pt idx="128">
                        <c:v>8</c:v>
                      </c:pt>
                      <c:pt idx="129">
                        <c:v>6</c:v>
                      </c:pt>
                      <c:pt idx="130">
                        <c:v>7</c:v>
                      </c:pt>
                      <c:pt idx="131">
                        <c:v>9</c:v>
                      </c:pt>
                      <c:pt idx="132">
                        <c:v>10</c:v>
                      </c:pt>
                      <c:pt idx="133">
                        <c:v>10</c:v>
                      </c:pt>
                      <c:pt idx="134">
                        <c:v>11</c:v>
                      </c:pt>
                      <c:pt idx="135">
                        <c:v>7</c:v>
                      </c:pt>
                      <c:pt idx="136">
                        <c:v>8</c:v>
                      </c:pt>
                      <c:pt idx="137">
                        <c:v>7</c:v>
                      </c:pt>
                      <c:pt idx="138">
                        <c:v>13</c:v>
                      </c:pt>
                      <c:pt idx="139">
                        <c:v>11</c:v>
                      </c:pt>
                      <c:pt idx="140">
                        <c:v>10</c:v>
                      </c:pt>
                      <c:pt idx="141">
                        <c:v>9</c:v>
                      </c:pt>
                      <c:pt idx="142">
                        <c:v>10</c:v>
                      </c:pt>
                      <c:pt idx="143">
                        <c:v>13</c:v>
                      </c:pt>
                      <c:pt idx="144">
                        <c:v>8</c:v>
                      </c:pt>
                      <c:pt idx="145">
                        <c:v>15</c:v>
                      </c:pt>
                      <c:pt idx="146">
                        <c:v>4</c:v>
                      </c:pt>
                      <c:pt idx="147">
                        <c:v>9</c:v>
                      </c:pt>
                      <c:pt idx="148">
                        <c:v>10</c:v>
                      </c:pt>
                      <c:pt idx="149">
                        <c:v>10</c:v>
                      </c:pt>
                      <c:pt idx="150">
                        <c:v>3</c:v>
                      </c:pt>
                      <c:pt idx="151">
                        <c:v>9</c:v>
                      </c:pt>
                      <c:pt idx="152">
                        <c:v>13</c:v>
                      </c:pt>
                      <c:pt idx="153">
                        <c:v>9</c:v>
                      </c:pt>
                      <c:pt idx="154">
                        <c:v>11</c:v>
                      </c:pt>
                      <c:pt idx="155">
                        <c:v>9</c:v>
                      </c:pt>
                      <c:pt idx="156">
                        <c:v>4</c:v>
                      </c:pt>
                      <c:pt idx="157">
                        <c:v>13</c:v>
                      </c:pt>
                      <c:pt idx="158">
                        <c:v>12</c:v>
                      </c:pt>
                      <c:pt idx="159">
                        <c:v>8</c:v>
                      </c:pt>
                      <c:pt idx="160">
                        <c:v>6</c:v>
                      </c:pt>
                      <c:pt idx="161">
                        <c:v>10</c:v>
                      </c:pt>
                      <c:pt idx="162">
                        <c:v>10</c:v>
                      </c:pt>
                      <c:pt idx="163">
                        <c:v>12</c:v>
                      </c:pt>
                      <c:pt idx="164">
                        <c:v>13</c:v>
                      </c:pt>
                      <c:pt idx="165">
                        <c:v>13</c:v>
                      </c:pt>
                      <c:pt idx="166">
                        <c:v>6</c:v>
                      </c:pt>
                      <c:pt idx="167">
                        <c:v>6</c:v>
                      </c:pt>
                      <c:pt idx="168">
                        <c:v>7</c:v>
                      </c:pt>
                      <c:pt idx="169">
                        <c:v>9</c:v>
                      </c:pt>
                      <c:pt idx="170">
                        <c:v>10</c:v>
                      </c:pt>
                      <c:pt idx="171">
                        <c:v>18</c:v>
                      </c:pt>
                      <c:pt idx="172">
                        <c:v>13</c:v>
                      </c:pt>
                      <c:pt idx="173">
                        <c:v>11</c:v>
                      </c:pt>
                      <c:pt idx="174">
                        <c:v>14</c:v>
                      </c:pt>
                      <c:pt idx="175">
                        <c:v>8</c:v>
                      </c:pt>
                      <c:pt idx="176">
                        <c:v>7</c:v>
                      </c:pt>
                      <c:pt idx="177">
                        <c:v>6</c:v>
                      </c:pt>
                      <c:pt idx="178">
                        <c:v>18</c:v>
                      </c:pt>
                      <c:pt idx="179">
                        <c:v>9</c:v>
                      </c:pt>
                      <c:pt idx="180">
                        <c:v>7</c:v>
                      </c:pt>
                      <c:pt idx="181">
                        <c:v>17</c:v>
                      </c:pt>
                      <c:pt idx="182">
                        <c:v>20</c:v>
                      </c:pt>
                      <c:pt idx="183">
                        <c:v>7</c:v>
                      </c:pt>
                      <c:pt idx="184">
                        <c:v>12</c:v>
                      </c:pt>
                      <c:pt idx="185">
                        <c:v>13</c:v>
                      </c:pt>
                      <c:pt idx="186">
                        <c:v>15</c:v>
                      </c:pt>
                      <c:pt idx="187">
                        <c:v>14</c:v>
                      </c:pt>
                      <c:pt idx="188">
                        <c:v>12</c:v>
                      </c:pt>
                      <c:pt idx="189">
                        <c:v>10</c:v>
                      </c:pt>
                      <c:pt idx="190">
                        <c:v>6</c:v>
                      </c:pt>
                      <c:pt idx="191">
                        <c:v>14</c:v>
                      </c:pt>
                      <c:pt idx="192">
                        <c:v>14</c:v>
                      </c:pt>
                      <c:pt idx="193">
                        <c:v>15</c:v>
                      </c:pt>
                      <c:pt idx="194">
                        <c:v>7</c:v>
                      </c:pt>
                      <c:pt idx="195">
                        <c:v>6</c:v>
                      </c:pt>
                      <c:pt idx="196">
                        <c:v>15</c:v>
                      </c:pt>
                      <c:pt idx="197">
                        <c:v>14</c:v>
                      </c:pt>
                      <c:pt idx="198">
                        <c:v>9</c:v>
                      </c:pt>
                      <c:pt idx="199">
                        <c:v>10</c:v>
                      </c:pt>
                      <c:pt idx="200">
                        <c:v>12</c:v>
                      </c:pt>
                      <c:pt idx="201">
                        <c:v>12</c:v>
                      </c:pt>
                      <c:pt idx="202">
                        <c:v>5</c:v>
                      </c:pt>
                      <c:pt idx="203">
                        <c:v>15</c:v>
                      </c:pt>
                      <c:pt idx="204">
                        <c:v>13</c:v>
                      </c:pt>
                      <c:pt idx="205">
                        <c:v>5</c:v>
                      </c:pt>
                      <c:pt idx="206">
                        <c:v>10</c:v>
                      </c:pt>
                      <c:pt idx="207">
                        <c:v>9</c:v>
                      </c:pt>
                      <c:pt idx="208">
                        <c:v>8</c:v>
                      </c:pt>
                      <c:pt idx="209">
                        <c:v>13</c:v>
                      </c:pt>
                      <c:pt idx="210">
                        <c:v>7</c:v>
                      </c:pt>
                      <c:pt idx="211">
                        <c:v>9</c:v>
                      </c:pt>
                      <c:pt idx="212">
                        <c:v>5</c:v>
                      </c:pt>
                      <c:pt idx="213">
                        <c:v>5</c:v>
                      </c:pt>
                      <c:pt idx="214">
                        <c:v>1</c:v>
                      </c:pt>
                      <c:pt idx="215">
                        <c:v>5</c:v>
                      </c:pt>
                      <c:pt idx="216">
                        <c:v>4</c:v>
                      </c:pt>
                      <c:pt idx="217">
                        <c:v>3</c:v>
                      </c:pt>
                      <c:pt idx="218">
                        <c:v>4</c:v>
                      </c:pt>
                      <c:pt idx="219">
                        <c:v>3</c:v>
                      </c:pt>
                      <c:pt idx="220">
                        <c:v>1</c:v>
                      </c:pt>
                      <c:pt idx="221">
                        <c:v>5</c:v>
                      </c:pt>
                      <c:pt idx="222">
                        <c:v>8</c:v>
                      </c:pt>
                      <c:pt idx="223">
                        <c:v>6</c:v>
                      </c:pt>
                      <c:pt idx="224">
                        <c:v>1</c:v>
                      </c:pt>
                      <c:pt idx="225">
                        <c:v>6</c:v>
                      </c:pt>
                      <c:pt idx="226">
                        <c:v>4</c:v>
                      </c:pt>
                      <c:pt idx="227">
                        <c:v>11</c:v>
                      </c:pt>
                      <c:pt idx="228">
                        <c:v>9</c:v>
                      </c:pt>
                      <c:pt idx="229">
                        <c:v>11</c:v>
                      </c:pt>
                      <c:pt idx="230">
                        <c:v>15</c:v>
                      </c:pt>
                      <c:pt idx="231">
                        <c:v>8</c:v>
                      </c:pt>
                      <c:pt idx="232">
                        <c:v>7</c:v>
                      </c:pt>
                      <c:pt idx="233">
                        <c:v>10</c:v>
                      </c:pt>
                      <c:pt idx="234">
                        <c:v>16</c:v>
                      </c:pt>
                      <c:pt idx="235">
                        <c:v>9</c:v>
                      </c:pt>
                      <c:pt idx="236">
                        <c:v>13</c:v>
                      </c:pt>
                      <c:pt idx="237">
                        <c:v>7</c:v>
                      </c:pt>
                      <c:pt idx="238">
                        <c:v>9</c:v>
                      </c:pt>
                      <c:pt idx="239">
                        <c:v>9</c:v>
                      </c:pt>
                      <c:pt idx="240">
                        <c:v>10</c:v>
                      </c:pt>
                      <c:pt idx="241">
                        <c:v>8</c:v>
                      </c:pt>
                      <c:pt idx="242">
                        <c:v>4</c:v>
                      </c:pt>
                      <c:pt idx="243">
                        <c:v>7</c:v>
                      </c:pt>
                      <c:pt idx="244">
                        <c:v>13</c:v>
                      </c:pt>
                      <c:pt idx="245">
                        <c:v>8</c:v>
                      </c:pt>
                      <c:pt idx="246">
                        <c:v>11</c:v>
                      </c:pt>
                      <c:pt idx="247">
                        <c:v>4</c:v>
                      </c:pt>
                      <c:pt idx="248">
                        <c:v>7</c:v>
                      </c:pt>
                      <c:pt idx="249">
                        <c:v>11</c:v>
                      </c:pt>
                      <c:pt idx="250">
                        <c:v>8</c:v>
                      </c:pt>
                      <c:pt idx="251">
                        <c:v>11</c:v>
                      </c:pt>
                      <c:pt idx="252">
                        <c:v>4</c:v>
                      </c:pt>
                      <c:pt idx="253">
                        <c:v>3</c:v>
                      </c:pt>
                      <c:pt idx="254">
                        <c:v>13</c:v>
                      </c:pt>
                      <c:pt idx="255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2CD-4C65-8FBD-7B5713FFED5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Sakarya!$I$2:$I$258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20.857142857142858</c:v>
                      </c:pt>
                      <c:pt idx="7">
                        <c:v>21</c:v>
                      </c:pt>
                      <c:pt idx="8">
                        <c:v>21</c:v>
                      </c:pt>
                      <c:pt idx="9">
                        <c:v>19.857142857142858</c:v>
                      </c:pt>
                      <c:pt idx="10">
                        <c:v>21.285714285714285</c:v>
                      </c:pt>
                      <c:pt idx="11">
                        <c:v>20.428571428571427</c:v>
                      </c:pt>
                      <c:pt idx="12">
                        <c:v>21.428571428571427</c:v>
                      </c:pt>
                      <c:pt idx="13">
                        <c:v>22.142857142857142</c:v>
                      </c:pt>
                      <c:pt idx="14">
                        <c:v>21.571428571428573</c:v>
                      </c:pt>
                      <c:pt idx="15">
                        <c:v>22</c:v>
                      </c:pt>
                      <c:pt idx="16">
                        <c:v>22.428571428571427</c:v>
                      </c:pt>
                      <c:pt idx="17">
                        <c:v>22.428571428571427</c:v>
                      </c:pt>
                      <c:pt idx="18">
                        <c:v>22.428571428571427</c:v>
                      </c:pt>
                      <c:pt idx="19">
                        <c:v>21.714285714285715</c:v>
                      </c:pt>
                      <c:pt idx="20">
                        <c:v>20.714285714285715</c:v>
                      </c:pt>
                      <c:pt idx="21">
                        <c:v>21.428571428571427</c:v>
                      </c:pt>
                      <c:pt idx="22">
                        <c:v>22</c:v>
                      </c:pt>
                      <c:pt idx="23">
                        <c:v>22.714285714285715</c:v>
                      </c:pt>
                      <c:pt idx="24">
                        <c:v>22.285714285714285</c:v>
                      </c:pt>
                      <c:pt idx="25">
                        <c:v>22.857142857142858</c:v>
                      </c:pt>
                      <c:pt idx="26">
                        <c:v>24.285714285714285</c:v>
                      </c:pt>
                      <c:pt idx="27">
                        <c:v>24.714285714285715</c:v>
                      </c:pt>
                      <c:pt idx="28">
                        <c:v>25.285714285714285</c:v>
                      </c:pt>
                      <c:pt idx="29">
                        <c:v>25.428571428571427</c:v>
                      </c:pt>
                      <c:pt idx="30">
                        <c:v>24.714285714285715</c:v>
                      </c:pt>
                      <c:pt idx="31">
                        <c:v>25.571428571428573</c:v>
                      </c:pt>
                      <c:pt idx="32">
                        <c:v>26.142857142857142</c:v>
                      </c:pt>
                      <c:pt idx="33">
                        <c:v>25</c:v>
                      </c:pt>
                      <c:pt idx="34">
                        <c:v>26.857142857142858</c:v>
                      </c:pt>
                      <c:pt idx="35">
                        <c:v>25</c:v>
                      </c:pt>
                      <c:pt idx="36">
                        <c:v>25.285714285714285</c:v>
                      </c:pt>
                      <c:pt idx="37">
                        <c:v>25</c:v>
                      </c:pt>
                      <c:pt idx="38">
                        <c:v>24.571428571428573</c:v>
                      </c:pt>
                      <c:pt idx="39">
                        <c:v>24.428571428571427</c:v>
                      </c:pt>
                      <c:pt idx="40">
                        <c:v>24.142857142857142</c:v>
                      </c:pt>
                      <c:pt idx="41">
                        <c:v>22</c:v>
                      </c:pt>
                      <c:pt idx="42">
                        <c:v>22.714285714285715</c:v>
                      </c:pt>
                      <c:pt idx="43">
                        <c:v>20</c:v>
                      </c:pt>
                      <c:pt idx="44">
                        <c:v>20.714285714285715</c:v>
                      </c:pt>
                      <c:pt idx="45">
                        <c:v>21.285714285714285</c:v>
                      </c:pt>
                      <c:pt idx="46">
                        <c:v>20.142857142857142</c:v>
                      </c:pt>
                      <c:pt idx="47">
                        <c:v>20</c:v>
                      </c:pt>
                      <c:pt idx="48">
                        <c:v>20.571428571428573</c:v>
                      </c:pt>
                      <c:pt idx="49">
                        <c:v>20.142857142857142</c:v>
                      </c:pt>
                      <c:pt idx="50">
                        <c:v>21.142857142857142</c:v>
                      </c:pt>
                      <c:pt idx="51">
                        <c:v>19.857142857142858</c:v>
                      </c:pt>
                      <c:pt idx="52">
                        <c:v>18.285714285714285</c:v>
                      </c:pt>
                      <c:pt idx="53">
                        <c:v>18.714285714285715</c:v>
                      </c:pt>
                      <c:pt idx="54">
                        <c:v>19</c:v>
                      </c:pt>
                      <c:pt idx="55">
                        <c:v>18.571428571428573</c:v>
                      </c:pt>
                      <c:pt idx="56">
                        <c:v>18.285714285714285</c:v>
                      </c:pt>
                      <c:pt idx="57">
                        <c:v>18</c:v>
                      </c:pt>
                      <c:pt idx="58">
                        <c:v>17.428571428571427</c:v>
                      </c:pt>
                      <c:pt idx="59">
                        <c:v>17.571428571428573</c:v>
                      </c:pt>
                      <c:pt idx="60">
                        <c:v>17.571428571428573</c:v>
                      </c:pt>
                      <c:pt idx="61">
                        <c:v>17.285714285714285</c:v>
                      </c:pt>
                      <c:pt idx="62">
                        <c:v>16.857142857142858</c:v>
                      </c:pt>
                      <c:pt idx="63">
                        <c:v>16.571428571428573</c:v>
                      </c:pt>
                      <c:pt idx="64">
                        <c:v>17.142857142857142</c:v>
                      </c:pt>
                      <c:pt idx="65">
                        <c:v>18.142857142857142</c:v>
                      </c:pt>
                      <c:pt idx="66">
                        <c:v>18.857142857142858</c:v>
                      </c:pt>
                      <c:pt idx="67">
                        <c:v>18.857142857142858</c:v>
                      </c:pt>
                      <c:pt idx="68">
                        <c:v>18.857142857142858</c:v>
                      </c:pt>
                      <c:pt idx="69">
                        <c:v>18</c:v>
                      </c:pt>
                      <c:pt idx="70">
                        <c:v>19.142857142857142</c:v>
                      </c:pt>
                      <c:pt idx="71">
                        <c:v>17.857142857142858</c:v>
                      </c:pt>
                      <c:pt idx="72">
                        <c:v>18</c:v>
                      </c:pt>
                      <c:pt idx="73">
                        <c:v>18</c:v>
                      </c:pt>
                      <c:pt idx="74">
                        <c:v>17.714285714285715</c:v>
                      </c:pt>
                      <c:pt idx="75">
                        <c:v>17.571428571428573</c:v>
                      </c:pt>
                      <c:pt idx="76">
                        <c:v>18.857142857142858</c:v>
                      </c:pt>
                      <c:pt idx="77">
                        <c:v>17.857142857142858</c:v>
                      </c:pt>
                      <c:pt idx="78">
                        <c:v>18.142857142857142</c:v>
                      </c:pt>
                      <c:pt idx="79">
                        <c:v>17.428571428571427</c:v>
                      </c:pt>
                      <c:pt idx="80">
                        <c:v>16.428571428571427</c:v>
                      </c:pt>
                      <c:pt idx="81">
                        <c:v>15.285714285714286</c:v>
                      </c:pt>
                      <c:pt idx="82">
                        <c:v>15.142857142857142</c:v>
                      </c:pt>
                      <c:pt idx="83">
                        <c:v>14</c:v>
                      </c:pt>
                      <c:pt idx="84">
                        <c:v>13.857142857142858</c:v>
                      </c:pt>
                      <c:pt idx="85">
                        <c:v>14.571428571428571</c:v>
                      </c:pt>
                      <c:pt idx="86">
                        <c:v>15.142857142857142</c:v>
                      </c:pt>
                      <c:pt idx="87">
                        <c:v>15.571428571428571</c:v>
                      </c:pt>
                      <c:pt idx="88">
                        <c:v>16.571428571428573</c:v>
                      </c:pt>
                      <c:pt idx="89">
                        <c:v>16.571428571428573</c:v>
                      </c:pt>
                      <c:pt idx="90">
                        <c:v>17.428571428571427</c:v>
                      </c:pt>
                      <c:pt idx="91">
                        <c:v>17.571428571428573</c:v>
                      </c:pt>
                      <c:pt idx="92">
                        <c:v>17.857142857142858</c:v>
                      </c:pt>
                      <c:pt idx="93">
                        <c:v>17.428571428571427</c:v>
                      </c:pt>
                      <c:pt idx="94">
                        <c:v>17.285714285714285</c:v>
                      </c:pt>
                      <c:pt idx="95">
                        <c:v>17.142857142857142</c:v>
                      </c:pt>
                      <c:pt idx="96">
                        <c:v>16.571428571428573</c:v>
                      </c:pt>
                      <c:pt idx="97">
                        <c:v>16.714285714285715</c:v>
                      </c:pt>
                      <c:pt idx="98">
                        <c:v>18.285714285714285</c:v>
                      </c:pt>
                      <c:pt idx="99">
                        <c:v>17.142857142857142</c:v>
                      </c:pt>
                      <c:pt idx="100">
                        <c:v>16.714285714285715</c:v>
                      </c:pt>
                      <c:pt idx="101">
                        <c:v>17.142857142857142</c:v>
                      </c:pt>
                      <c:pt idx="102">
                        <c:v>16.857142857142858</c:v>
                      </c:pt>
                      <c:pt idx="103">
                        <c:v>18</c:v>
                      </c:pt>
                      <c:pt idx="104">
                        <c:v>18.285714285714285</c:v>
                      </c:pt>
                      <c:pt idx="105">
                        <c:v>16.857142857142858</c:v>
                      </c:pt>
                      <c:pt idx="106">
                        <c:v>17.571428571428573</c:v>
                      </c:pt>
                      <c:pt idx="107">
                        <c:v>18.571428571428573</c:v>
                      </c:pt>
                      <c:pt idx="108">
                        <c:v>17.571428571428573</c:v>
                      </c:pt>
                      <c:pt idx="109">
                        <c:v>18.285714285714285</c:v>
                      </c:pt>
                      <c:pt idx="110">
                        <c:v>18.571428571428573</c:v>
                      </c:pt>
                      <c:pt idx="111">
                        <c:v>17.714285714285715</c:v>
                      </c:pt>
                      <c:pt idx="112">
                        <c:v>18.285714285714285</c:v>
                      </c:pt>
                      <c:pt idx="113">
                        <c:v>16.714285714285715</c:v>
                      </c:pt>
                      <c:pt idx="114">
                        <c:v>16.285714285714285</c:v>
                      </c:pt>
                      <c:pt idx="115">
                        <c:v>17</c:v>
                      </c:pt>
                      <c:pt idx="116">
                        <c:v>16.285714285714285</c:v>
                      </c:pt>
                      <c:pt idx="117">
                        <c:v>17.571428571428573</c:v>
                      </c:pt>
                      <c:pt idx="118">
                        <c:v>18</c:v>
                      </c:pt>
                      <c:pt idx="119">
                        <c:v>17.285714285714285</c:v>
                      </c:pt>
                      <c:pt idx="120">
                        <c:v>18.285714285714285</c:v>
                      </c:pt>
                      <c:pt idx="121">
                        <c:v>18.714285714285715</c:v>
                      </c:pt>
                      <c:pt idx="122">
                        <c:v>18.428571428571427</c:v>
                      </c:pt>
                      <c:pt idx="123">
                        <c:v>19.714285714285715</c:v>
                      </c:pt>
                      <c:pt idx="124">
                        <c:v>17.428571428571427</c:v>
                      </c:pt>
                      <c:pt idx="125">
                        <c:v>16.857142857142858</c:v>
                      </c:pt>
                      <c:pt idx="126">
                        <c:v>17.857142857142858</c:v>
                      </c:pt>
                      <c:pt idx="127">
                        <c:v>18.857142857142858</c:v>
                      </c:pt>
                      <c:pt idx="128">
                        <c:v>18.285714285714285</c:v>
                      </c:pt>
                      <c:pt idx="129">
                        <c:v>18.142857142857142</c:v>
                      </c:pt>
                      <c:pt idx="130">
                        <c:v>16.857142857142858</c:v>
                      </c:pt>
                      <c:pt idx="131">
                        <c:v>17</c:v>
                      </c:pt>
                      <c:pt idx="132">
                        <c:v>17.714285714285715</c:v>
                      </c:pt>
                      <c:pt idx="133">
                        <c:v>17.142857142857142</c:v>
                      </c:pt>
                      <c:pt idx="134">
                        <c:v>16.571428571428573</c:v>
                      </c:pt>
                      <c:pt idx="135">
                        <c:v>17</c:v>
                      </c:pt>
                      <c:pt idx="136">
                        <c:v>18.428571428571427</c:v>
                      </c:pt>
                      <c:pt idx="137">
                        <c:v>18.857142857142858</c:v>
                      </c:pt>
                      <c:pt idx="138">
                        <c:v>19.571428571428573</c:v>
                      </c:pt>
                      <c:pt idx="139">
                        <c:v>19.142857142857142</c:v>
                      </c:pt>
                      <c:pt idx="140">
                        <c:v>19.857142857142858</c:v>
                      </c:pt>
                      <c:pt idx="141">
                        <c:v>18.857142857142858</c:v>
                      </c:pt>
                      <c:pt idx="142">
                        <c:v>18.571428571428573</c:v>
                      </c:pt>
                      <c:pt idx="143">
                        <c:v>18</c:v>
                      </c:pt>
                      <c:pt idx="144">
                        <c:v>19</c:v>
                      </c:pt>
                      <c:pt idx="145">
                        <c:v>18.714285714285715</c:v>
                      </c:pt>
                      <c:pt idx="146">
                        <c:v>18.428571428571427</c:v>
                      </c:pt>
                      <c:pt idx="147">
                        <c:v>17.857142857142858</c:v>
                      </c:pt>
                      <c:pt idx="148">
                        <c:v>19.285714285714285</c:v>
                      </c:pt>
                      <c:pt idx="149">
                        <c:v>19.571428571428573</c:v>
                      </c:pt>
                      <c:pt idx="150">
                        <c:v>18.571428571428573</c:v>
                      </c:pt>
                      <c:pt idx="151">
                        <c:v>19</c:v>
                      </c:pt>
                      <c:pt idx="152">
                        <c:v>19</c:v>
                      </c:pt>
                      <c:pt idx="153">
                        <c:v>19.285714285714285</c:v>
                      </c:pt>
                      <c:pt idx="154">
                        <c:v>18.714285714285715</c:v>
                      </c:pt>
                      <c:pt idx="155">
                        <c:v>18.142857142857142</c:v>
                      </c:pt>
                      <c:pt idx="156">
                        <c:v>18.428571428571427</c:v>
                      </c:pt>
                      <c:pt idx="157">
                        <c:v>18.857142857142858</c:v>
                      </c:pt>
                      <c:pt idx="158">
                        <c:v>19.142857142857142</c:v>
                      </c:pt>
                      <c:pt idx="159">
                        <c:v>18.714285714285715</c:v>
                      </c:pt>
                      <c:pt idx="160">
                        <c:v>18.142857142857142</c:v>
                      </c:pt>
                      <c:pt idx="161">
                        <c:v>19.714285714285715</c:v>
                      </c:pt>
                      <c:pt idx="162">
                        <c:v>20.714285714285715</c:v>
                      </c:pt>
                      <c:pt idx="163">
                        <c:v>20</c:v>
                      </c:pt>
                      <c:pt idx="164">
                        <c:v>21.285714285714285</c:v>
                      </c:pt>
                      <c:pt idx="165">
                        <c:v>19.142857142857142</c:v>
                      </c:pt>
                      <c:pt idx="166">
                        <c:v>19.428571428571427</c:v>
                      </c:pt>
                      <c:pt idx="167">
                        <c:v>19.428571428571427</c:v>
                      </c:pt>
                      <c:pt idx="168">
                        <c:v>18.428571428571427</c:v>
                      </c:pt>
                      <c:pt idx="169">
                        <c:v>17.714285714285715</c:v>
                      </c:pt>
                      <c:pt idx="170">
                        <c:v>17.714285714285715</c:v>
                      </c:pt>
                      <c:pt idx="171">
                        <c:v>16.857142857142858</c:v>
                      </c:pt>
                      <c:pt idx="172">
                        <c:v>17.857142857142858</c:v>
                      </c:pt>
                      <c:pt idx="173">
                        <c:v>17.428571428571427</c:v>
                      </c:pt>
                      <c:pt idx="174">
                        <c:v>17.571428571428573</c:v>
                      </c:pt>
                      <c:pt idx="175">
                        <c:v>16.714285714285715</c:v>
                      </c:pt>
                      <c:pt idx="176">
                        <c:v>16.285714285714285</c:v>
                      </c:pt>
                      <c:pt idx="177">
                        <c:v>16.428571428571427</c:v>
                      </c:pt>
                      <c:pt idx="178">
                        <c:v>14.857142857142858</c:v>
                      </c:pt>
                      <c:pt idx="179">
                        <c:v>14</c:v>
                      </c:pt>
                      <c:pt idx="180">
                        <c:v>14.857142857142858</c:v>
                      </c:pt>
                      <c:pt idx="181">
                        <c:v>15.285714285714286</c:v>
                      </c:pt>
                      <c:pt idx="182">
                        <c:v>16</c:v>
                      </c:pt>
                      <c:pt idx="183">
                        <c:v>17.142857142857142</c:v>
                      </c:pt>
                      <c:pt idx="184">
                        <c:v>18</c:v>
                      </c:pt>
                      <c:pt idx="185">
                        <c:v>19.857142857142858</c:v>
                      </c:pt>
                      <c:pt idx="186">
                        <c:v>19.714285714285715</c:v>
                      </c:pt>
                      <c:pt idx="187">
                        <c:v>18.714285714285715</c:v>
                      </c:pt>
                      <c:pt idx="188">
                        <c:v>19</c:v>
                      </c:pt>
                      <c:pt idx="189">
                        <c:v>19.142857142857142</c:v>
                      </c:pt>
                      <c:pt idx="190">
                        <c:v>18</c:v>
                      </c:pt>
                      <c:pt idx="191">
                        <c:v>17.571428571428573</c:v>
                      </c:pt>
                      <c:pt idx="192">
                        <c:v>16.285714285714285</c:v>
                      </c:pt>
                      <c:pt idx="193">
                        <c:v>16.714285714285715</c:v>
                      </c:pt>
                      <c:pt idx="194">
                        <c:v>17</c:v>
                      </c:pt>
                      <c:pt idx="195">
                        <c:v>16.571428571428573</c:v>
                      </c:pt>
                      <c:pt idx="196">
                        <c:v>16.142857142857142</c:v>
                      </c:pt>
                      <c:pt idx="197">
                        <c:v>15.714285714285714</c:v>
                      </c:pt>
                      <c:pt idx="198">
                        <c:v>14.857142857142858</c:v>
                      </c:pt>
                      <c:pt idx="199">
                        <c:v>14.571428571428571</c:v>
                      </c:pt>
                      <c:pt idx="200">
                        <c:v>14.714285714285714</c:v>
                      </c:pt>
                      <c:pt idx="201">
                        <c:v>13.857142857142858</c:v>
                      </c:pt>
                      <c:pt idx="202">
                        <c:v>13.714285714285714</c:v>
                      </c:pt>
                      <c:pt idx="203">
                        <c:v>14</c:v>
                      </c:pt>
                      <c:pt idx="204">
                        <c:v>15</c:v>
                      </c:pt>
                      <c:pt idx="205">
                        <c:v>16.428571428571427</c:v>
                      </c:pt>
                      <c:pt idx="206">
                        <c:v>17</c:v>
                      </c:pt>
                      <c:pt idx="207">
                        <c:v>17</c:v>
                      </c:pt>
                      <c:pt idx="208">
                        <c:v>17.857142857142858</c:v>
                      </c:pt>
                      <c:pt idx="209">
                        <c:v>17.714285714285715</c:v>
                      </c:pt>
                      <c:pt idx="210">
                        <c:v>17.571428571428573</c:v>
                      </c:pt>
                      <c:pt idx="211">
                        <c:v>18.428571428571427</c:v>
                      </c:pt>
                      <c:pt idx="212">
                        <c:v>17.714285714285715</c:v>
                      </c:pt>
                      <c:pt idx="213">
                        <c:v>17.428571428571427</c:v>
                      </c:pt>
                      <c:pt idx="214">
                        <c:v>17.571428571428573</c:v>
                      </c:pt>
                      <c:pt idx="215">
                        <c:v>17.857142857142858</c:v>
                      </c:pt>
                      <c:pt idx="216">
                        <c:v>17.285714285714285</c:v>
                      </c:pt>
                      <c:pt idx="217">
                        <c:v>17.714285714285715</c:v>
                      </c:pt>
                      <c:pt idx="218">
                        <c:v>17</c:v>
                      </c:pt>
                      <c:pt idx="219">
                        <c:v>16.571428571428573</c:v>
                      </c:pt>
                      <c:pt idx="220">
                        <c:v>17.285714285714285</c:v>
                      </c:pt>
                      <c:pt idx="221">
                        <c:v>17.857142857142858</c:v>
                      </c:pt>
                      <c:pt idx="222">
                        <c:v>17</c:v>
                      </c:pt>
                      <c:pt idx="223">
                        <c:v>18.285714285714285</c:v>
                      </c:pt>
                      <c:pt idx="224">
                        <c:v>17.571428571428573</c:v>
                      </c:pt>
                      <c:pt idx="225">
                        <c:v>18</c:v>
                      </c:pt>
                      <c:pt idx="226">
                        <c:v>17.857142857142858</c:v>
                      </c:pt>
                      <c:pt idx="227">
                        <c:v>18.142857142857142</c:v>
                      </c:pt>
                      <c:pt idx="228">
                        <c:v>17.857142857142858</c:v>
                      </c:pt>
                      <c:pt idx="229">
                        <c:v>18.285714285714285</c:v>
                      </c:pt>
                      <c:pt idx="230">
                        <c:v>17.285714285714285</c:v>
                      </c:pt>
                      <c:pt idx="231">
                        <c:v>18.285714285714285</c:v>
                      </c:pt>
                      <c:pt idx="232">
                        <c:v>17.428571428571427</c:v>
                      </c:pt>
                      <c:pt idx="233">
                        <c:v>19.285714285714285</c:v>
                      </c:pt>
                      <c:pt idx="234">
                        <c:v>19.428571428571427</c:v>
                      </c:pt>
                      <c:pt idx="235">
                        <c:v>18.428571428571427</c:v>
                      </c:pt>
                      <c:pt idx="236">
                        <c:v>18.142857142857142</c:v>
                      </c:pt>
                      <c:pt idx="237">
                        <c:v>18.428571428571427</c:v>
                      </c:pt>
                      <c:pt idx="238">
                        <c:v>17.857142857142858</c:v>
                      </c:pt>
                      <c:pt idx="239">
                        <c:v>17.857142857142858</c:v>
                      </c:pt>
                      <c:pt idx="240">
                        <c:v>15.714285714285714</c:v>
                      </c:pt>
                      <c:pt idx="241">
                        <c:v>17</c:v>
                      </c:pt>
                      <c:pt idx="242">
                        <c:v>17.142857142857142</c:v>
                      </c:pt>
                      <c:pt idx="243">
                        <c:v>18.285714285714285</c:v>
                      </c:pt>
                      <c:pt idx="244">
                        <c:v>19.571428571428573</c:v>
                      </c:pt>
                      <c:pt idx="245">
                        <c:v>19.714285714285715</c:v>
                      </c:pt>
                      <c:pt idx="246">
                        <c:v>20.142857142857142</c:v>
                      </c:pt>
                      <c:pt idx="247">
                        <c:v>21.714285714285715</c:v>
                      </c:pt>
                      <c:pt idx="248">
                        <c:v>20.142857142857142</c:v>
                      </c:pt>
                      <c:pt idx="249">
                        <c:v>20.428571428571427</c:v>
                      </c:pt>
                      <c:pt idx="250">
                        <c:v>19.571428571428573</c:v>
                      </c:pt>
                      <c:pt idx="251">
                        <c:v>18.571428571428573</c:v>
                      </c:pt>
                      <c:pt idx="252">
                        <c:v>18.285714285714285</c:v>
                      </c:pt>
                      <c:pt idx="253">
                        <c:v>17.857142857142858</c:v>
                      </c:pt>
                      <c:pt idx="254">
                        <c:v>17.857142857142858</c:v>
                      </c:pt>
                      <c:pt idx="255">
                        <c:v>17.857142857142858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CD-4C65-8FBD-7B5713FFED5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Sakarya!$J$2:$J$258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13.428571428571429</c:v>
                      </c:pt>
                      <c:pt idx="7">
                        <c:v>13.285714285714286</c:v>
                      </c:pt>
                      <c:pt idx="8">
                        <c:v>13.857142857142858</c:v>
                      </c:pt>
                      <c:pt idx="9">
                        <c:v>13.714285714285714</c:v>
                      </c:pt>
                      <c:pt idx="10">
                        <c:v>13.571428571428571</c:v>
                      </c:pt>
                      <c:pt idx="11">
                        <c:v>14</c:v>
                      </c:pt>
                      <c:pt idx="12">
                        <c:v>13.714285714285714</c:v>
                      </c:pt>
                      <c:pt idx="13">
                        <c:v>13.857142857142858</c:v>
                      </c:pt>
                      <c:pt idx="14">
                        <c:v>13.285714285714286</c:v>
                      </c:pt>
                      <c:pt idx="15">
                        <c:v>13.285714285714286</c:v>
                      </c:pt>
                      <c:pt idx="16">
                        <c:v>14.571428571428571</c:v>
                      </c:pt>
                      <c:pt idx="17">
                        <c:v>15.142857142857142</c:v>
                      </c:pt>
                      <c:pt idx="18">
                        <c:v>13.857142857142858</c:v>
                      </c:pt>
                      <c:pt idx="19">
                        <c:v>13.857142857142858</c:v>
                      </c:pt>
                      <c:pt idx="20">
                        <c:v>13.428571428571429</c:v>
                      </c:pt>
                      <c:pt idx="21">
                        <c:v>14</c:v>
                      </c:pt>
                      <c:pt idx="22">
                        <c:v>13.714285714285714</c:v>
                      </c:pt>
                      <c:pt idx="23">
                        <c:v>13.285714285714286</c:v>
                      </c:pt>
                      <c:pt idx="24">
                        <c:v>12.857142857142858</c:v>
                      </c:pt>
                      <c:pt idx="25">
                        <c:v>12.428571428571429</c:v>
                      </c:pt>
                      <c:pt idx="26">
                        <c:v>11.571428571428571</c:v>
                      </c:pt>
                      <c:pt idx="27">
                        <c:v>13</c:v>
                      </c:pt>
                      <c:pt idx="28">
                        <c:v>12.857142857142858</c:v>
                      </c:pt>
                      <c:pt idx="29">
                        <c:v>13.285714285714286</c:v>
                      </c:pt>
                      <c:pt idx="30">
                        <c:v>12.428571428571429</c:v>
                      </c:pt>
                      <c:pt idx="31">
                        <c:v>13.142857142857142</c:v>
                      </c:pt>
                      <c:pt idx="32">
                        <c:v>14.571428571428571</c:v>
                      </c:pt>
                      <c:pt idx="33">
                        <c:v>14.857142857142858</c:v>
                      </c:pt>
                      <c:pt idx="34">
                        <c:v>13.142857142857142</c:v>
                      </c:pt>
                      <c:pt idx="35">
                        <c:v>13</c:v>
                      </c:pt>
                      <c:pt idx="36">
                        <c:v>13.142857142857142</c:v>
                      </c:pt>
                      <c:pt idx="37">
                        <c:v>12.571428571428571</c:v>
                      </c:pt>
                      <c:pt idx="38">
                        <c:v>12.571428571428571</c:v>
                      </c:pt>
                      <c:pt idx="39">
                        <c:v>13.285714285714286</c:v>
                      </c:pt>
                      <c:pt idx="40">
                        <c:v>13.142857142857142</c:v>
                      </c:pt>
                      <c:pt idx="41">
                        <c:v>13.142857142857142</c:v>
                      </c:pt>
                      <c:pt idx="42">
                        <c:v>13.857142857142858</c:v>
                      </c:pt>
                      <c:pt idx="43">
                        <c:v>13.428571428571429</c:v>
                      </c:pt>
                      <c:pt idx="44">
                        <c:v>13.857142857142858</c:v>
                      </c:pt>
                      <c:pt idx="45">
                        <c:v>12.857142857142858</c:v>
                      </c:pt>
                      <c:pt idx="46">
                        <c:v>12</c:v>
                      </c:pt>
                      <c:pt idx="47">
                        <c:v>13.142857142857142</c:v>
                      </c:pt>
                      <c:pt idx="48">
                        <c:v>14.142857142857142</c:v>
                      </c:pt>
                      <c:pt idx="49">
                        <c:v>14.714285714285714</c:v>
                      </c:pt>
                      <c:pt idx="50">
                        <c:v>14.714285714285714</c:v>
                      </c:pt>
                      <c:pt idx="51">
                        <c:v>15.571428571428571</c:v>
                      </c:pt>
                      <c:pt idx="52">
                        <c:v>15.714285714285714</c:v>
                      </c:pt>
                      <c:pt idx="53">
                        <c:v>15.571428571428571</c:v>
                      </c:pt>
                      <c:pt idx="54">
                        <c:v>15.142857142857142</c:v>
                      </c:pt>
                      <c:pt idx="55">
                        <c:v>14.285714285714286</c:v>
                      </c:pt>
                      <c:pt idx="56">
                        <c:v>13.142857142857142</c:v>
                      </c:pt>
                      <c:pt idx="57">
                        <c:v>12.428571428571429</c:v>
                      </c:pt>
                      <c:pt idx="58">
                        <c:v>11</c:v>
                      </c:pt>
                      <c:pt idx="59">
                        <c:v>11.714285714285714</c:v>
                      </c:pt>
                      <c:pt idx="60">
                        <c:v>12.142857142857142</c:v>
                      </c:pt>
                      <c:pt idx="61">
                        <c:v>11.428571428571429</c:v>
                      </c:pt>
                      <c:pt idx="62">
                        <c:v>11.285714285714286</c:v>
                      </c:pt>
                      <c:pt idx="63">
                        <c:v>11.857142857142858</c:v>
                      </c:pt>
                      <c:pt idx="64">
                        <c:v>12</c:v>
                      </c:pt>
                      <c:pt idx="65">
                        <c:v>13.142857142857142</c:v>
                      </c:pt>
                      <c:pt idx="66">
                        <c:v>12.428571428571429</c:v>
                      </c:pt>
                      <c:pt idx="67">
                        <c:v>12.428571428571429</c:v>
                      </c:pt>
                      <c:pt idx="68">
                        <c:v>12</c:v>
                      </c:pt>
                      <c:pt idx="69">
                        <c:v>12.142857142857142</c:v>
                      </c:pt>
                      <c:pt idx="70">
                        <c:v>12.142857142857142</c:v>
                      </c:pt>
                      <c:pt idx="71">
                        <c:v>13.142857142857142</c:v>
                      </c:pt>
                      <c:pt idx="72">
                        <c:v>13.142857142857142</c:v>
                      </c:pt>
                      <c:pt idx="73">
                        <c:v>12.714285714285714</c:v>
                      </c:pt>
                      <c:pt idx="74">
                        <c:v>11.285714285714286</c:v>
                      </c:pt>
                      <c:pt idx="75">
                        <c:v>12.428571428571429</c:v>
                      </c:pt>
                      <c:pt idx="76">
                        <c:v>11.714285714285714</c:v>
                      </c:pt>
                      <c:pt idx="77">
                        <c:v>10.428571428571429</c:v>
                      </c:pt>
                      <c:pt idx="78">
                        <c:v>8.8571428571428577</c:v>
                      </c:pt>
                      <c:pt idx="79">
                        <c:v>8.2857142857142865</c:v>
                      </c:pt>
                      <c:pt idx="80">
                        <c:v>8.8571428571428577</c:v>
                      </c:pt>
                      <c:pt idx="81">
                        <c:v>9.2857142857142865</c:v>
                      </c:pt>
                      <c:pt idx="82">
                        <c:v>8.5714285714285712</c:v>
                      </c:pt>
                      <c:pt idx="83">
                        <c:v>9.4285714285714288</c:v>
                      </c:pt>
                      <c:pt idx="84">
                        <c:v>9.4285714285714288</c:v>
                      </c:pt>
                      <c:pt idx="85">
                        <c:v>10.714285714285714</c:v>
                      </c:pt>
                      <c:pt idx="86">
                        <c:v>10.857142857142858</c:v>
                      </c:pt>
                      <c:pt idx="87">
                        <c:v>11.285714285714286</c:v>
                      </c:pt>
                      <c:pt idx="88">
                        <c:v>11.285714285714286</c:v>
                      </c:pt>
                      <c:pt idx="89">
                        <c:v>11.857142857142858</c:v>
                      </c:pt>
                      <c:pt idx="90">
                        <c:v>11.142857142857142</c:v>
                      </c:pt>
                      <c:pt idx="91">
                        <c:v>11.571428571428571</c:v>
                      </c:pt>
                      <c:pt idx="92">
                        <c:v>11.714285714285714</c:v>
                      </c:pt>
                      <c:pt idx="93">
                        <c:v>12.428571428571429</c:v>
                      </c:pt>
                      <c:pt idx="94">
                        <c:v>11.857142857142858</c:v>
                      </c:pt>
                      <c:pt idx="95">
                        <c:v>12</c:v>
                      </c:pt>
                      <c:pt idx="96">
                        <c:v>12.142857142857142</c:v>
                      </c:pt>
                      <c:pt idx="97">
                        <c:v>12.714285714285714</c:v>
                      </c:pt>
                      <c:pt idx="98">
                        <c:v>13.714285714285714</c:v>
                      </c:pt>
                      <c:pt idx="99">
                        <c:v>13.714285714285714</c:v>
                      </c:pt>
                      <c:pt idx="100">
                        <c:v>13.142857142857142</c:v>
                      </c:pt>
                      <c:pt idx="101">
                        <c:v>13</c:v>
                      </c:pt>
                      <c:pt idx="102">
                        <c:v>13.285714285714286</c:v>
                      </c:pt>
                      <c:pt idx="103">
                        <c:v>12.714285714285714</c:v>
                      </c:pt>
                      <c:pt idx="104">
                        <c:v>12</c:v>
                      </c:pt>
                      <c:pt idx="105">
                        <c:v>11.571428571428571</c:v>
                      </c:pt>
                      <c:pt idx="106">
                        <c:v>11.285714285714286</c:v>
                      </c:pt>
                      <c:pt idx="107">
                        <c:v>11.857142857142858</c:v>
                      </c:pt>
                      <c:pt idx="108">
                        <c:v>11.714285714285714</c:v>
                      </c:pt>
                      <c:pt idx="109">
                        <c:v>11</c:v>
                      </c:pt>
                      <c:pt idx="110">
                        <c:v>11.285714285714286</c:v>
                      </c:pt>
                      <c:pt idx="111">
                        <c:v>13.142857142857142</c:v>
                      </c:pt>
                      <c:pt idx="112">
                        <c:v>12.857142857142858</c:v>
                      </c:pt>
                      <c:pt idx="113">
                        <c:v>12.571428571428571</c:v>
                      </c:pt>
                      <c:pt idx="114">
                        <c:v>11.714285714285714</c:v>
                      </c:pt>
                      <c:pt idx="115">
                        <c:v>12.857142857142858</c:v>
                      </c:pt>
                      <c:pt idx="116">
                        <c:v>14.428571428571429</c:v>
                      </c:pt>
                      <c:pt idx="117">
                        <c:v>13.428571428571429</c:v>
                      </c:pt>
                      <c:pt idx="118">
                        <c:v>12.142857142857142</c:v>
                      </c:pt>
                      <c:pt idx="119">
                        <c:v>12.571428571428571</c:v>
                      </c:pt>
                      <c:pt idx="120">
                        <c:v>12.142857142857142</c:v>
                      </c:pt>
                      <c:pt idx="121">
                        <c:v>12.285714285714286</c:v>
                      </c:pt>
                      <c:pt idx="122">
                        <c:v>11.857142857142858</c:v>
                      </c:pt>
                      <c:pt idx="123">
                        <c:v>11.857142857142858</c:v>
                      </c:pt>
                      <c:pt idx="124">
                        <c:v>12.428571428571429</c:v>
                      </c:pt>
                      <c:pt idx="125">
                        <c:v>13</c:v>
                      </c:pt>
                      <c:pt idx="126">
                        <c:v>13</c:v>
                      </c:pt>
                      <c:pt idx="127">
                        <c:v>14</c:v>
                      </c:pt>
                      <c:pt idx="128">
                        <c:v>13.714285714285714</c:v>
                      </c:pt>
                      <c:pt idx="129">
                        <c:v>13</c:v>
                      </c:pt>
                      <c:pt idx="130">
                        <c:v>11.571428571428571</c:v>
                      </c:pt>
                      <c:pt idx="131">
                        <c:v>11.142857142857142</c:v>
                      </c:pt>
                      <c:pt idx="132">
                        <c:v>11</c:v>
                      </c:pt>
                      <c:pt idx="133">
                        <c:v>9.4285714285714288</c:v>
                      </c:pt>
                      <c:pt idx="134">
                        <c:v>8.1428571428571423</c:v>
                      </c:pt>
                      <c:pt idx="135">
                        <c:v>7.8571428571428568</c:v>
                      </c:pt>
                      <c:pt idx="136">
                        <c:v>8.1428571428571423</c:v>
                      </c:pt>
                      <c:pt idx="137">
                        <c:v>9</c:v>
                      </c:pt>
                      <c:pt idx="138">
                        <c:v>9.7142857142857135</c:v>
                      </c:pt>
                      <c:pt idx="139">
                        <c:v>9.2857142857142865</c:v>
                      </c:pt>
                      <c:pt idx="140">
                        <c:v>9.8571428571428577</c:v>
                      </c:pt>
                      <c:pt idx="141">
                        <c:v>10.428571428571429</c:v>
                      </c:pt>
                      <c:pt idx="142">
                        <c:v>10.142857142857142</c:v>
                      </c:pt>
                      <c:pt idx="143">
                        <c:v>10</c:v>
                      </c:pt>
                      <c:pt idx="144">
                        <c:v>9.7142857142857135</c:v>
                      </c:pt>
                      <c:pt idx="145">
                        <c:v>9.8571428571428577</c:v>
                      </c:pt>
                      <c:pt idx="146">
                        <c:v>9.7142857142857135</c:v>
                      </c:pt>
                      <c:pt idx="147">
                        <c:v>9.5714285714285712</c:v>
                      </c:pt>
                      <c:pt idx="148">
                        <c:v>10</c:v>
                      </c:pt>
                      <c:pt idx="149">
                        <c:v>10.285714285714286</c:v>
                      </c:pt>
                      <c:pt idx="150">
                        <c:v>10.428571428571429</c:v>
                      </c:pt>
                      <c:pt idx="151">
                        <c:v>10.571428571428571</c:v>
                      </c:pt>
                      <c:pt idx="152">
                        <c:v>10.714285714285714</c:v>
                      </c:pt>
                      <c:pt idx="153">
                        <c:v>11</c:v>
                      </c:pt>
                      <c:pt idx="154">
                        <c:v>11.571428571428571</c:v>
                      </c:pt>
                      <c:pt idx="155">
                        <c:v>11.714285714285714</c:v>
                      </c:pt>
                      <c:pt idx="156">
                        <c:v>11.714285714285714</c:v>
                      </c:pt>
                      <c:pt idx="157">
                        <c:v>12</c:v>
                      </c:pt>
                      <c:pt idx="158">
                        <c:v>12.857142857142858</c:v>
                      </c:pt>
                      <c:pt idx="159">
                        <c:v>12.857142857142858</c:v>
                      </c:pt>
                      <c:pt idx="160">
                        <c:v>12.857142857142858</c:v>
                      </c:pt>
                      <c:pt idx="161">
                        <c:v>12.714285714285714</c:v>
                      </c:pt>
                      <c:pt idx="162">
                        <c:v>12.285714285714286</c:v>
                      </c:pt>
                      <c:pt idx="163">
                        <c:v>13.285714285714286</c:v>
                      </c:pt>
                      <c:pt idx="164">
                        <c:v>12.857142857142858</c:v>
                      </c:pt>
                      <c:pt idx="165">
                        <c:v>12.285714285714286</c:v>
                      </c:pt>
                      <c:pt idx="166">
                        <c:v>11.714285714285714</c:v>
                      </c:pt>
                      <c:pt idx="167">
                        <c:v>12.142857142857142</c:v>
                      </c:pt>
                      <c:pt idx="168">
                        <c:v>12.285714285714286</c:v>
                      </c:pt>
                      <c:pt idx="169">
                        <c:v>12.428571428571429</c:v>
                      </c:pt>
                      <c:pt idx="170">
                        <c:v>12.571428571428571</c:v>
                      </c:pt>
                      <c:pt idx="171">
                        <c:v>12.285714285714286</c:v>
                      </c:pt>
                      <c:pt idx="172">
                        <c:v>12.714285714285714</c:v>
                      </c:pt>
                      <c:pt idx="173">
                        <c:v>12.714285714285714</c:v>
                      </c:pt>
                      <c:pt idx="174">
                        <c:v>12.142857142857142</c:v>
                      </c:pt>
                      <c:pt idx="175">
                        <c:v>11.857142857142858</c:v>
                      </c:pt>
                      <c:pt idx="176">
                        <c:v>11.714285714285714</c:v>
                      </c:pt>
                      <c:pt idx="177">
                        <c:v>11.142857142857142</c:v>
                      </c:pt>
                      <c:pt idx="178">
                        <c:v>10.571428571428571</c:v>
                      </c:pt>
                      <c:pt idx="179">
                        <c:v>9.2857142857142865</c:v>
                      </c:pt>
                      <c:pt idx="180">
                        <c:v>10.714285714285714</c:v>
                      </c:pt>
                      <c:pt idx="181">
                        <c:v>10.142857142857142</c:v>
                      </c:pt>
                      <c:pt idx="182">
                        <c:v>10.285714285714286</c:v>
                      </c:pt>
                      <c:pt idx="183">
                        <c:v>10.428571428571429</c:v>
                      </c:pt>
                      <c:pt idx="184">
                        <c:v>9.8571428571428577</c:v>
                      </c:pt>
                      <c:pt idx="185">
                        <c:v>11</c:v>
                      </c:pt>
                      <c:pt idx="186">
                        <c:v>11.571428571428571</c:v>
                      </c:pt>
                      <c:pt idx="187">
                        <c:v>11</c:v>
                      </c:pt>
                      <c:pt idx="188">
                        <c:v>11.857142857142858</c:v>
                      </c:pt>
                      <c:pt idx="189">
                        <c:v>11.714285714285714</c:v>
                      </c:pt>
                      <c:pt idx="190">
                        <c:v>11.857142857142858</c:v>
                      </c:pt>
                      <c:pt idx="191">
                        <c:v>11.142857142857142</c:v>
                      </c:pt>
                      <c:pt idx="192">
                        <c:v>11.142857142857142</c:v>
                      </c:pt>
                      <c:pt idx="193">
                        <c:v>10.428571428571429</c:v>
                      </c:pt>
                      <c:pt idx="194">
                        <c:v>9.5714285714285712</c:v>
                      </c:pt>
                      <c:pt idx="195">
                        <c:v>9.7142857142857135</c:v>
                      </c:pt>
                      <c:pt idx="196">
                        <c:v>10.285714285714286</c:v>
                      </c:pt>
                      <c:pt idx="197">
                        <c:v>10.285714285714286</c:v>
                      </c:pt>
                      <c:pt idx="198">
                        <c:v>11.571428571428571</c:v>
                      </c:pt>
                      <c:pt idx="199">
                        <c:v>11.857142857142858</c:v>
                      </c:pt>
                      <c:pt idx="200">
                        <c:v>11.142857142857142</c:v>
                      </c:pt>
                      <c:pt idx="201">
                        <c:v>12</c:v>
                      </c:pt>
                      <c:pt idx="202">
                        <c:v>12.285714285714286</c:v>
                      </c:pt>
                      <c:pt idx="203">
                        <c:v>12.142857142857142</c:v>
                      </c:pt>
                      <c:pt idx="204">
                        <c:v>12.285714285714286</c:v>
                      </c:pt>
                      <c:pt idx="205">
                        <c:v>11.428571428571429</c:v>
                      </c:pt>
                      <c:pt idx="206">
                        <c:v>11.285714285714286</c:v>
                      </c:pt>
                      <c:pt idx="207">
                        <c:v>12.142857142857142</c:v>
                      </c:pt>
                      <c:pt idx="208">
                        <c:v>12.571428571428571</c:v>
                      </c:pt>
                      <c:pt idx="209">
                        <c:v>12.428571428571429</c:v>
                      </c:pt>
                      <c:pt idx="210">
                        <c:v>12.142857142857142</c:v>
                      </c:pt>
                      <c:pt idx="211">
                        <c:v>12.857142857142858</c:v>
                      </c:pt>
                      <c:pt idx="212">
                        <c:v>14.714285714285714</c:v>
                      </c:pt>
                      <c:pt idx="213">
                        <c:v>14.285714285714286</c:v>
                      </c:pt>
                      <c:pt idx="214">
                        <c:v>15</c:v>
                      </c:pt>
                      <c:pt idx="215">
                        <c:v>14</c:v>
                      </c:pt>
                      <c:pt idx="216">
                        <c:v>13.285714285714286</c:v>
                      </c:pt>
                      <c:pt idx="217">
                        <c:v>13.428571428571429</c:v>
                      </c:pt>
                      <c:pt idx="218">
                        <c:v>12.571428571428571</c:v>
                      </c:pt>
                      <c:pt idx="219">
                        <c:v>12.142857142857142</c:v>
                      </c:pt>
                      <c:pt idx="220">
                        <c:v>12.142857142857142</c:v>
                      </c:pt>
                      <c:pt idx="221">
                        <c:v>13.714285714285714</c:v>
                      </c:pt>
                      <c:pt idx="222">
                        <c:v>13.428571428571429</c:v>
                      </c:pt>
                      <c:pt idx="223">
                        <c:v>13.714285714285714</c:v>
                      </c:pt>
                      <c:pt idx="224">
                        <c:v>13.857142857142858</c:v>
                      </c:pt>
                      <c:pt idx="225">
                        <c:v>14.428571428571429</c:v>
                      </c:pt>
                      <c:pt idx="226">
                        <c:v>14</c:v>
                      </c:pt>
                      <c:pt idx="227">
                        <c:v>14.428571428571429</c:v>
                      </c:pt>
                      <c:pt idx="228">
                        <c:v>13.285714285714286</c:v>
                      </c:pt>
                      <c:pt idx="229">
                        <c:v>13.142857142857142</c:v>
                      </c:pt>
                      <c:pt idx="230">
                        <c:v>13.428571428571429</c:v>
                      </c:pt>
                      <c:pt idx="231">
                        <c:v>13.857142857142858</c:v>
                      </c:pt>
                      <c:pt idx="232">
                        <c:v>12.571428571428571</c:v>
                      </c:pt>
                      <c:pt idx="233">
                        <c:v>12.285714285714286</c:v>
                      </c:pt>
                      <c:pt idx="234">
                        <c:v>12.285714285714286</c:v>
                      </c:pt>
                      <c:pt idx="235">
                        <c:v>11.285714285714286</c:v>
                      </c:pt>
                      <c:pt idx="236">
                        <c:v>11.714285714285714</c:v>
                      </c:pt>
                      <c:pt idx="237">
                        <c:v>11.428571428571429</c:v>
                      </c:pt>
                      <c:pt idx="238">
                        <c:v>10.714285714285714</c:v>
                      </c:pt>
                      <c:pt idx="239">
                        <c:v>11.285714285714286</c:v>
                      </c:pt>
                      <c:pt idx="240">
                        <c:v>12.142857142857142</c:v>
                      </c:pt>
                      <c:pt idx="241">
                        <c:v>12.571428571428571</c:v>
                      </c:pt>
                      <c:pt idx="242">
                        <c:v>12.714285714285714</c:v>
                      </c:pt>
                      <c:pt idx="243">
                        <c:v>12.857142857142858</c:v>
                      </c:pt>
                      <c:pt idx="244">
                        <c:v>13</c:v>
                      </c:pt>
                      <c:pt idx="245">
                        <c:v>13.714285714285714</c:v>
                      </c:pt>
                      <c:pt idx="246">
                        <c:v>14.142857142857142</c:v>
                      </c:pt>
                      <c:pt idx="247">
                        <c:v>15</c:v>
                      </c:pt>
                      <c:pt idx="248">
                        <c:v>14.285714285714286</c:v>
                      </c:pt>
                      <c:pt idx="249">
                        <c:v>14.714285714285714</c:v>
                      </c:pt>
                      <c:pt idx="250">
                        <c:v>15</c:v>
                      </c:pt>
                      <c:pt idx="251">
                        <c:v>15.857142857142858</c:v>
                      </c:pt>
                      <c:pt idx="252">
                        <c:v>15.571428571428571</c:v>
                      </c:pt>
                      <c:pt idx="253">
                        <c:v>14.571428571428571</c:v>
                      </c:pt>
                      <c:pt idx="254">
                        <c:v>13.428571428571429</c:v>
                      </c:pt>
                      <c:pt idx="255">
                        <c:v>14.571428571428571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CD-4C65-8FBD-7B5713FFED5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Sakarya!$K$2:$K$258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13.142857142857142</c:v>
                      </c:pt>
                      <c:pt idx="7">
                        <c:v>13.428571428571429</c:v>
                      </c:pt>
                      <c:pt idx="8">
                        <c:v>12.571428571428571</c:v>
                      </c:pt>
                      <c:pt idx="9">
                        <c:v>12.285714285714286</c:v>
                      </c:pt>
                      <c:pt idx="10">
                        <c:v>14</c:v>
                      </c:pt>
                      <c:pt idx="11">
                        <c:v>15.571428571428571</c:v>
                      </c:pt>
                      <c:pt idx="12">
                        <c:v>15.714285714285714</c:v>
                      </c:pt>
                      <c:pt idx="13">
                        <c:v>16.571428571428573</c:v>
                      </c:pt>
                      <c:pt idx="14">
                        <c:v>16.285714285714285</c:v>
                      </c:pt>
                      <c:pt idx="15">
                        <c:v>16</c:v>
                      </c:pt>
                      <c:pt idx="16">
                        <c:v>16.428571428571427</c:v>
                      </c:pt>
                      <c:pt idx="17">
                        <c:v>15.285714285714286</c:v>
                      </c:pt>
                      <c:pt idx="18">
                        <c:v>13</c:v>
                      </c:pt>
                      <c:pt idx="19">
                        <c:v>13.571428571428571</c:v>
                      </c:pt>
                      <c:pt idx="20">
                        <c:v>13.285714285714286</c:v>
                      </c:pt>
                      <c:pt idx="21">
                        <c:v>14.285714285714286</c:v>
                      </c:pt>
                      <c:pt idx="22">
                        <c:v>13.285714285714286</c:v>
                      </c:pt>
                      <c:pt idx="23">
                        <c:v>13.285714285714286</c:v>
                      </c:pt>
                      <c:pt idx="24">
                        <c:v>13.428571428571429</c:v>
                      </c:pt>
                      <c:pt idx="25">
                        <c:v>15.571428571428571</c:v>
                      </c:pt>
                      <c:pt idx="26">
                        <c:v>15.428571428571429</c:v>
                      </c:pt>
                      <c:pt idx="27">
                        <c:v>14.857142857142858</c:v>
                      </c:pt>
                      <c:pt idx="28">
                        <c:v>13.571428571428571</c:v>
                      </c:pt>
                      <c:pt idx="29">
                        <c:v>14</c:v>
                      </c:pt>
                      <c:pt idx="30">
                        <c:v>14.285714285714286</c:v>
                      </c:pt>
                      <c:pt idx="31">
                        <c:v>13.714285714285714</c:v>
                      </c:pt>
                      <c:pt idx="32">
                        <c:v>12.142857142857142</c:v>
                      </c:pt>
                      <c:pt idx="33">
                        <c:v>11.285714285714286</c:v>
                      </c:pt>
                      <c:pt idx="34">
                        <c:v>11.714285714285714</c:v>
                      </c:pt>
                      <c:pt idx="35">
                        <c:v>11.571428571428571</c:v>
                      </c:pt>
                      <c:pt idx="36">
                        <c:v>11.714285714285714</c:v>
                      </c:pt>
                      <c:pt idx="37">
                        <c:v>10.857142857142858</c:v>
                      </c:pt>
                      <c:pt idx="38">
                        <c:v>10.285714285714286</c:v>
                      </c:pt>
                      <c:pt idx="39">
                        <c:v>9.8571428571428577</c:v>
                      </c:pt>
                      <c:pt idx="40">
                        <c:v>10.857142857142858</c:v>
                      </c:pt>
                      <c:pt idx="41">
                        <c:v>11.428571428571429</c:v>
                      </c:pt>
                      <c:pt idx="42">
                        <c:v>10.857142857142858</c:v>
                      </c:pt>
                      <c:pt idx="43">
                        <c:v>11.285714285714286</c:v>
                      </c:pt>
                      <c:pt idx="44">
                        <c:v>11.142857142857142</c:v>
                      </c:pt>
                      <c:pt idx="45">
                        <c:v>11.571428571428571</c:v>
                      </c:pt>
                      <c:pt idx="46">
                        <c:v>11.285714285714286</c:v>
                      </c:pt>
                      <c:pt idx="47">
                        <c:v>10.142857142857142</c:v>
                      </c:pt>
                      <c:pt idx="48">
                        <c:v>9.4285714285714288</c:v>
                      </c:pt>
                      <c:pt idx="49">
                        <c:v>9.7142857142857135</c:v>
                      </c:pt>
                      <c:pt idx="50">
                        <c:v>8.5714285714285712</c:v>
                      </c:pt>
                      <c:pt idx="51">
                        <c:v>9.7142857142857135</c:v>
                      </c:pt>
                      <c:pt idx="52">
                        <c:v>10</c:v>
                      </c:pt>
                      <c:pt idx="53">
                        <c:v>10.142857142857142</c:v>
                      </c:pt>
                      <c:pt idx="54">
                        <c:v>9.8571428571428577</c:v>
                      </c:pt>
                      <c:pt idx="55">
                        <c:v>9.8571428571428577</c:v>
                      </c:pt>
                      <c:pt idx="56">
                        <c:v>9.7142857142857135</c:v>
                      </c:pt>
                      <c:pt idx="57">
                        <c:v>10.142857142857142</c:v>
                      </c:pt>
                      <c:pt idx="58">
                        <c:v>9.1428571428571423</c:v>
                      </c:pt>
                      <c:pt idx="59">
                        <c:v>9.2857142857142865</c:v>
                      </c:pt>
                      <c:pt idx="60">
                        <c:v>11.142857142857142</c:v>
                      </c:pt>
                      <c:pt idx="61">
                        <c:v>11.571428571428571</c:v>
                      </c:pt>
                      <c:pt idx="62">
                        <c:v>12.285714285714286</c:v>
                      </c:pt>
                      <c:pt idx="63">
                        <c:v>12.714285714285714</c:v>
                      </c:pt>
                      <c:pt idx="64">
                        <c:v>13.714285714285714</c:v>
                      </c:pt>
                      <c:pt idx="65">
                        <c:v>13.428571428571429</c:v>
                      </c:pt>
                      <c:pt idx="66">
                        <c:v>13.142857142857142</c:v>
                      </c:pt>
                      <c:pt idx="67">
                        <c:v>12.714285714285714</c:v>
                      </c:pt>
                      <c:pt idx="68">
                        <c:v>12.428571428571429</c:v>
                      </c:pt>
                      <c:pt idx="69">
                        <c:v>12.714285714285714</c:v>
                      </c:pt>
                      <c:pt idx="70">
                        <c:v>13.142857142857142</c:v>
                      </c:pt>
                      <c:pt idx="71">
                        <c:v>11.857142857142858</c:v>
                      </c:pt>
                      <c:pt idx="72">
                        <c:v>13</c:v>
                      </c:pt>
                      <c:pt idx="73">
                        <c:v>13.142857142857142</c:v>
                      </c:pt>
                      <c:pt idx="74">
                        <c:v>12.142857142857142</c:v>
                      </c:pt>
                      <c:pt idx="75">
                        <c:v>12.142857142857142</c:v>
                      </c:pt>
                      <c:pt idx="76">
                        <c:v>11.428571428571429</c:v>
                      </c:pt>
                      <c:pt idx="77">
                        <c:v>10.571428571428571</c:v>
                      </c:pt>
                      <c:pt idx="78">
                        <c:v>11.285714285714286</c:v>
                      </c:pt>
                      <c:pt idx="79">
                        <c:v>11.285714285714286</c:v>
                      </c:pt>
                      <c:pt idx="80">
                        <c:v>11</c:v>
                      </c:pt>
                      <c:pt idx="81">
                        <c:v>12.285714285714286</c:v>
                      </c:pt>
                      <c:pt idx="82">
                        <c:v>12.571428571428571</c:v>
                      </c:pt>
                      <c:pt idx="83">
                        <c:v>12.571428571428571</c:v>
                      </c:pt>
                      <c:pt idx="84">
                        <c:v>12.857142857142858</c:v>
                      </c:pt>
                      <c:pt idx="85">
                        <c:v>12.857142857142858</c:v>
                      </c:pt>
                      <c:pt idx="86">
                        <c:v>12.142857142857142</c:v>
                      </c:pt>
                      <c:pt idx="87">
                        <c:v>12.857142857142858</c:v>
                      </c:pt>
                      <c:pt idx="88">
                        <c:v>12.571428571428571</c:v>
                      </c:pt>
                      <c:pt idx="89">
                        <c:v>13.714285714285714</c:v>
                      </c:pt>
                      <c:pt idx="90">
                        <c:v>13.285714285714286</c:v>
                      </c:pt>
                      <c:pt idx="91">
                        <c:v>13</c:v>
                      </c:pt>
                      <c:pt idx="92">
                        <c:v>12</c:v>
                      </c:pt>
                      <c:pt idx="93">
                        <c:v>12.571428571428571</c:v>
                      </c:pt>
                      <c:pt idx="94">
                        <c:v>12.285714285714286</c:v>
                      </c:pt>
                      <c:pt idx="95">
                        <c:v>11.714285714285714</c:v>
                      </c:pt>
                      <c:pt idx="96">
                        <c:v>10.428571428571429</c:v>
                      </c:pt>
                      <c:pt idx="97">
                        <c:v>11.714285714285714</c:v>
                      </c:pt>
                      <c:pt idx="98">
                        <c:v>12</c:v>
                      </c:pt>
                      <c:pt idx="99">
                        <c:v>12.857142857142858</c:v>
                      </c:pt>
                      <c:pt idx="100">
                        <c:v>12.714285714285714</c:v>
                      </c:pt>
                      <c:pt idx="101">
                        <c:v>13</c:v>
                      </c:pt>
                      <c:pt idx="102">
                        <c:v>12.857142857142858</c:v>
                      </c:pt>
                      <c:pt idx="103">
                        <c:v>13.428571428571429</c:v>
                      </c:pt>
                      <c:pt idx="104">
                        <c:v>11.857142857142858</c:v>
                      </c:pt>
                      <c:pt idx="105">
                        <c:v>11.285714285714286</c:v>
                      </c:pt>
                      <c:pt idx="106">
                        <c:v>11.142857142857142</c:v>
                      </c:pt>
                      <c:pt idx="107">
                        <c:v>10.571428571428571</c:v>
                      </c:pt>
                      <c:pt idx="108">
                        <c:v>10</c:v>
                      </c:pt>
                      <c:pt idx="109">
                        <c:v>9.4285714285714288</c:v>
                      </c:pt>
                      <c:pt idx="110">
                        <c:v>8.8571428571428577</c:v>
                      </c:pt>
                      <c:pt idx="111">
                        <c:v>8.7142857142857135</c:v>
                      </c:pt>
                      <c:pt idx="112">
                        <c:v>9.1428571428571423</c:v>
                      </c:pt>
                      <c:pt idx="113">
                        <c:v>8.5714285714285712</c:v>
                      </c:pt>
                      <c:pt idx="114">
                        <c:v>9.1428571428571423</c:v>
                      </c:pt>
                      <c:pt idx="115">
                        <c:v>8.8571428571428577</c:v>
                      </c:pt>
                      <c:pt idx="116">
                        <c:v>9</c:v>
                      </c:pt>
                      <c:pt idx="117">
                        <c:v>9</c:v>
                      </c:pt>
                      <c:pt idx="118">
                        <c:v>9.4285714285714288</c:v>
                      </c:pt>
                      <c:pt idx="119">
                        <c:v>9.8571428571428577</c:v>
                      </c:pt>
                      <c:pt idx="120">
                        <c:v>10.142857142857142</c:v>
                      </c:pt>
                      <c:pt idx="121">
                        <c:v>9.7142857142857135</c:v>
                      </c:pt>
                      <c:pt idx="122">
                        <c:v>10</c:v>
                      </c:pt>
                      <c:pt idx="123">
                        <c:v>9.7142857142857135</c:v>
                      </c:pt>
                      <c:pt idx="124">
                        <c:v>9.2857142857142865</c:v>
                      </c:pt>
                      <c:pt idx="125">
                        <c:v>9.4285714285714288</c:v>
                      </c:pt>
                      <c:pt idx="126">
                        <c:v>8.2857142857142865</c:v>
                      </c:pt>
                      <c:pt idx="127">
                        <c:v>8.4285714285714288</c:v>
                      </c:pt>
                      <c:pt idx="128">
                        <c:v>8.1428571428571423</c:v>
                      </c:pt>
                      <c:pt idx="129">
                        <c:v>7.4285714285714288</c:v>
                      </c:pt>
                      <c:pt idx="130">
                        <c:v>7.5714285714285712</c:v>
                      </c:pt>
                      <c:pt idx="131">
                        <c:v>7.8571428571428568</c:v>
                      </c:pt>
                      <c:pt idx="132">
                        <c:v>7.8571428571428568</c:v>
                      </c:pt>
                      <c:pt idx="133">
                        <c:v>8.5714285714285712</c:v>
                      </c:pt>
                      <c:pt idx="134">
                        <c:v>8.7142857142857135</c:v>
                      </c:pt>
                      <c:pt idx="135">
                        <c:v>8.5714285714285712</c:v>
                      </c:pt>
                      <c:pt idx="136">
                        <c:v>8.8571428571428577</c:v>
                      </c:pt>
                      <c:pt idx="137">
                        <c:v>8.8571428571428577</c:v>
                      </c:pt>
                      <c:pt idx="138">
                        <c:v>9.4285714285714288</c:v>
                      </c:pt>
                      <c:pt idx="139">
                        <c:v>9.5714285714285712</c:v>
                      </c:pt>
                      <c:pt idx="140">
                        <c:v>9.5714285714285712</c:v>
                      </c:pt>
                      <c:pt idx="141">
                        <c:v>9.2857142857142865</c:v>
                      </c:pt>
                      <c:pt idx="142">
                        <c:v>9.7142857142857135</c:v>
                      </c:pt>
                      <c:pt idx="143">
                        <c:v>10.428571428571429</c:v>
                      </c:pt>
                      <c:pt idx="144">
                        <c:v>10.571428571428571</c:v>
                      </c:pt>
                      <c:pt idx="145">
                        <c:v>10.857142857142858</c:v>
                      </c:pt>
                      <c:pt idx="146">
                        <c:v>9.8571428571428577</c:v>
                      </c:pt>
                      <c:pt idx="147">
                        <c:v>9.7142857142857135</c:v>
                      </c:pt>
                      <c:pt idx="148">
                        <c:v>9.8571428571428577</c:v>
                      </c:pt>
                      <c:pt idx="149">
                        <c:v>9.8571428571428577</c:v>
                      </c:pt>
                      <c:pt idx="150">
                        <c:v>8.4285714285714288</c:v>
                      </c:pt>
                      <c:pt idx="151">
                        <c:v>8.5714285714285712</c:v>
                      </c:pt>
                      <c:pt idx="152">
                        <c:v>8.2857142857142865</c:v>
                      </c:pt>
                      <c:pt idx="153">
                        <c:v>9</c:v>
                      </c:pt>
                      <c:pt idx="154">
                        <c:v>9.2857142857142865</c:v>
                      </c:pt>
                      <c:pt idx="155">
                        <c:v>9.1428571428571423</c:v>
                      </c:pt>
                      <c:pt idx="156">
                        <c:v>8.2857142857142865</c:v>
                      </c:pt>
                      <c:pt idx="157">
                        <c:v>9.7142857142857135</c:v>
                      </c:pt>
                      <c:pt idx="158">
                        <c:v>10.142857142857142</c:v>
                      </c:pt>
                      <c:pt idx="159">
                        <c:v>9.4285714285714288</c:v>
                      </c:pt>
                      <c:pt idx="160">
                        <c:v>9</c:v>
                      </c:pt>
                      <c:pt idx="161">
                        <c:v>8.8571428571428577</c:v>
                      </c:pt>
                      <c:pt idx="162">
                        <c:v>9</c:v>
                      </c:pt>
                      <c:pt idx="163">
                        <c:v>10.142857142857142</c:v>
                      </c:pt>
                      <c:pt idx="164">
                        <c:v>10.142857142857142</c:v>
                      </c:pt>
                      <c:pt idx="165">
                        <c:v>10.285714285714286</c:v>
                      </c:pt>
                      <c:pt idx="166">
                        <c:v>10</c:v>
                      </c:pt>
                      <c:pt idx="167">
                        <c:v>10</c:v>
                      </c:pt>
                      <c:pt idx="168">
                        <c:v>9.5714285714285712</c:v>
                      </c:pt>
                      <c:pt idx="169">
                        <c:v>9.4285714285714288</c:v>
                      </c:pt>
                      <c:pt idx="170">
                        <c:v>9.1428571428571423</c:v>
                      </c:pt>
                      <c:pt idx="171">
                        <c:v>9.8571428571428577</c:v>
                      </c:pt>
                      <c:pt idx="172">
                        <c:v>9.8571428571428577</c:v>
                      </c:pt>
                      <c:pt idx="173">
                        <c:v>10.571428571428571</c:v>
                      </c:pt>
                      <c:pt idx="174">
                        <c:v>11.714285714285714</c:v>
                      </c:pt>
                      <c:pt idx="175">
                        <c:v>11.857142857142858</c:v>
                      </c:pt>
                      <c:pt idx="176">
                        <c:v>11.571428571428571</c:v>
                      </c:pt>
                      <c:pt idx="177">
                        <c:v>11</c:v>
                      </c:pt>
                      <c:pt idx="178">
                        <c:v>11</c:v>
                      </c:pt>
                      <c:pt idx="179">
                        <c:v>10.428571428571429</c:v>
                      </c:pt>
                      <c:pt idx="180">
                        <c:v>9.8571428571428577</c:v>
                      </c:pt>
                      <c:pt idx="181">
                        <c:v>10.285714285714286</c:v>
                      </c:pt>
                      <c:pt idx="182">
                        <c:v>12</c:v>
                      </c:pt>
                      <c:pt idx="183">
                        <c:v>12</c:v>
                      </c:pt>
                      <c:pt idx="184">
                        <c:v>12.857142857142858</c:v>
                      </c:pt>
                      <c:pt idx="185">
                        <c:v>12.142857142857142</c:v>
                      </c:pt>
                      <c:pt idx="186">
                        <c:v>13</c:v>
                      </c:pt>
                      <c:pt idx="187">
                        <c:v>14</c:v>
                      </c:pt>
                      <c:pt idx="188">
                        <c:v>13.285714285714286</c:v>
                      </c:pt>
                      <c:pt idx="189">
                        <c:v>11.857142857142858</c:v>
                      </c:pt>
                      <c:pt idx="190">
                        <c:v>11.714285714285714</c:v>
                      </c:pt>
                      <c:pt idx="191">
                        <c:v>12</c:v>
                      </c:pt>
                      <c:pt idx="192">
                        <c:v>12.142857142857142</c:v>
                      </c:pt>
                      <c:pt idx="193">
                        <c:v>12.142857142857142</c:v>
                      </c:pt>
                      <c:pt idx="194">
                        <c:v>11.142857142857142</c:v>
                      </c:pt>
                      <c:pt idx="195">
                        <c:v>10.285714285714286</c:v>
                      </c:pt>
                      <c:pt idx="196">
                        <c:v>11</c:v>
                      </c:pt>
                      <c:pt idx="197">
                        <c:v>12.142857142857142</c:v>
                      </c:pt>
                      <c:pt idx="198">
                        <c:v>11.428571428571429</c:v>
                      </c:pt>
                      <c:pt idx="199">
                        <c:v>10.857142857142858</c:v>
                      </c:pt>
                      <c:pt idx="200">
                        <c:v>10.428571428571429</c:v>
                      </c:pt>
                      <c:pt idx="201">
                        <c:v>11.142857142857142</c:v>
                      </c:pt>
                      <c:pt idx="202">
                        <c:v>11</c:v>
                      </c:pt>
                      <c:pt idx="203">
                        <c:v>11</c:v>
                      </c:pt>
                      <c:pt idx="204">
                        <c:v>10.857142857142858</c:v>
                      </c:pt>
                      <c:pt idx="205">
                        <c:v>10.285714285714286</c:v>
                      </c:pt>
                      <c:pt idx="206">
                        <c:v>10.285714285714286</c:v>
                      </c:pt>
                      <c:pt idx="207">
                        <c:v>9.8571428571428577</c:v>
                      </c:pt>
                      <c:pt idx="208">
                        <c:v>9.2857142857142865</c:v>
                      </c:pt>
                      <c:pt idx="209">
                        <c:v>10.428571428571429</c:v>
                      </c:pt>
                      <c:pt idx="210">
                        <c:v>9.2857142857142865</c:v>
                      </c:pt>
                      <c:pt idx="211">
                        <c:v>8.7142857142857135</c:v>
                      </c:pt>
                      <c:pt idx="212">
                        <c:v>8.7142857142857135</c:v>
                      </c:pt>
                      <c:pt idx="213">
                        <c:v>8</c:v>
                      </c:pt>
                      <c:pt idx="214">
                        <c:v>6.8571428571428568</c:v>
                      </c:pt>
                      <c:pt idx="215">
                        <c:v>6.4285714285714288</c:v>
                      </c:pt>
                      <c:pt idx="216">
                        <c:v>5.1428571428571432</c:v>
                      </c:pt>
                      <c:pt idx="217">
                        <c:v>4.5714285714285712</c:v>
                      </c:pt>
                      <c:pt idx="218">
                        <c:v>3.8571428571428572</c:v>
                      </c:pt>
                      <c:pt idx="219">
                        <c:v>3.5714285714285716</c:v>
                      </c:pt>
                      <c:pt idx="220">
                        <c:v>3</c:v>
                      </c:pt>
                      <c:pt idx="221">
                        <c:v>3.5714285714285716</c:v>
                      </c:pt>
                      <c:pt idx="222">
                        <c:v>4</c:v>
                      </c:pt>
                      <c:pt idx="223">
                        <c:v>4.2857142857142856</c:v>
                      </c:pt>
                      <c:pt idx="224">
                        <c:v>4</c:v>
                      </c:pt>
                      <c:pt idx="225">
                        <c:v>4.2857142857142856</c:v>
                      </c:pt>
                      <c:pt idx="226">
                        <c:v>4.4285714285714288</c:v>
                      </c:pt>
                      <c:pt idx="227">
                        <c:v>5.8571428571428568</c:v>
                      </c:pt>
                      <c:pt idx="228">
                        <c:v>6.4285714285714288</c:v>
                      </c:pt>
                      <c:pt idx="229">
                        <c:v>6.8571428571428568</c:v>
                      </c:pt>
                      <c:pt idx="230">
                        <c:v>8.1428571428571423</c:v>
                      </c:pt>
                      <c:pt idx="231">
                        <c:v>9.1428571428571423</c:v>
                      </c:pt>
                      <c:pt idx="232">
                        <c:v>9.2857142857142865</c:v>
                      </c:pt>
                      <c:pt idx="233">
                        <c:v>10.142857142857142</c:v>
                      </c:pt>
                      <c:pt idx="234">
                        <c:v>10.857142857142858</c:v>
                      </c:pt>
                      <c:pt idx="235">
                        <c:v>10.857142857142858</c:v>
                      </c:pt>
                      <c:pt idx="236">
                        <c:v>11.142857142857142</c:v>
                      </c:pt>
                      <c:pt idx="237">
                        <c:v>10</c:v>
                      </c:pt>
                      <c:pt idx="238">
                        <c:v>10.142857142857142</c:v>
                      </c:pt>
                      <c:pt idx="239">
                        <c:v>10.428571428571429</c:v>
                      </c:pt>
                      <c:pt idx="240">
                        <c:v>10.428571428571429</c:v>
                      </c:pt>
                      <c:pt idx="241">
                        <c:v>9.2857142857142865</c:v>
                      </c:pt>
                      <c:pt idx="242">
                        <c:v>8.5714285714285712</c:v>
                      </c:pt>
                      <c:pt idx="243">
                        <c:v>7.7142857142857144</c:v>
                      </c:pt>
                      <c:pt idx="244">
                        <c:v>8.5714285714285712</c:v>
                      </c:pt>
                      <c:pt idx="245">
                        <c:v>8.4285714285714288</c:v>
                      </c:pt>
                      <c:pt idx="246">
                        <c:v>8.7142857142857135</c:v>
                      </c:pt>
                      <c:pt idx="247">
                        <c:v>7.8571428571428568</c:v>
                      </c:pt>
                      <c:pt idx="248">
                        <c:v>7.7142857142857144</c:v>
                      </c:pt>
                      <c:pt idx="249">
                        <c:v>8.7142857142857135</c:v>
                      </c:pt>
                      <c:pt idx="250">
                        <c:v>8.8571428571428577</c:v>
                      </c:pt>
                      <c:pt idx="251">
                        <c:v>8.5714285714285712</c:v>
                      </c:pt>
                      <c:pt idx="252">
                        <c:v>8</c:v>
                      </c:pt>
                      <c:pt idx="253">
                        <c:v>6.8571428571428568</c:v>
                      </c:pt>
                      <c:pt idx="254">
                        <c:v>8.1428571428571423</c:v>
                      </c:pt>
                      <c:pt idx="255">
                        <c:v>8.8571428571428577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CD-4C65-8FBD-7B5713FFED57}"/>
                  </c:ext>
                </c:extLst>
              </c15:ser>
            </c15:filteredLineSeries>
          </c:ext>
        </c:extLst>
      </c:lineChart>
      <c:catAx>
        <c:axId val="203117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95183"/>
        <c:crosses val="autoZero"/>
        <c:auto val="1"/>
        <c:lblAlgn val="ctr"/>
        <c:lblOffset val="100"/>
        <c:noMultiLvlLbl val="0"/>
      </c:catAx>
      <c:valAx>
        <c:axId val="199459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7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Kocaeli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Kocaeli!$H$1</c:f>
              <c:strCache>
                <c:ptCount val="1"/>
                <c:pt idx="0">
                  <c:v>20207DayAvg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Kocaeli!$A$2:$A$258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  <c:extLst xmlns:c15="http://schemas.microsoft.com/office/drawing/2012/chart"/>
            </c:strRef>
          </c:cat>
          <c:val>
            <c:numRef>
              <c:f>Kocaeli!$H$2:$H$258</c:f>
              <c:numCache>
                <c:formatCode>General</c:formatCode>
                <c:ptCount val="257"/>
                <c:pt idx="6">
                  <c:v>31</c:v>
                </c:pt>
                <c:pt idx="7">
                  <c:v>32.428571428571431</c:v>
                </c:pt>
                <c:pt idx="8">
                  <c:v>30.285714285714285</c:v>
                </c:pt>
                <c:pt idx="9">
                  <c:v>30.571428571428573</c:v>
                </c:pt>
                <c:pt idx="10">
                  <c:v>33.142857142857146</c:v>
                </c:pt>
                <c:pt idx="11">
                  <c:v>32.714285714285715</c:v>
                </c:pt>
                <c:pt idx="12">
                  <c:v>33</c:v>
                </c:pt>
                <c:pt idx="13">
                  <c:v>36.142857142857146</c:v>
                </c:pt>
                <c:pt idx="14">
                  <c:v>36</c:v>
                </c:pt>
                <c:pt idx="15">
                  <c:v>37.714285714285715</c:v>
                </c:pt>
                <c:pt idx="16">
                  <c:v>37.571428571428569</c:v>
                </c:pt>
                <c:pt idx="17">
                  <c:v>34.571428571428569</c:v>
                </c:pt>
                <c:pt idx="18">
                  <c:v>35</c:v>
                </c:pt>
                <c:pt idx="19">
                  <c:v>35.142857142857146</c:v>
                </c:pt>
                <c:pt idx="20">
                  <c:v>33.285714285714285</c:v>
                </c:pt>
                <c:pt idx="21">
                  <c:v>34.571428571428569</c:v>
                </c:pt>
                <c:pt idx="22">
                  <c:v>33.714285714285715</c:v>
                </c:pt>
                <c:pt idx="23">
                  <c:v>32.571428571428569</c:v>
                </c:pt>
                <c:pt idx="24">
                  <c:v>34.142857142857146</c:v>
                </c:pt>
                <c:pt idx="25">
                  <c:v>34</c:v>
                </c:pt>
                <c:pt idx="26">
                  <c:v>32.714285714285715</c:v>
                </c:pt>
                <c:pt idx="27">
                  <c:v>33.571428571428569</c:v>
                </c:pt>
                <c:pt idx="28">
                  <c:v>33.428571428571431</c:v>
                </c:pt>
                <c:pt idx="29">
                  <c:v>33.142857142857146</c:v>
                </c:pt>
                <c:pt idx="30">
                  <c:v>33.857142857142854</c:v>
                </c:pt>
                <c:pt idx="31">
                  <c:v>32.857142857142854</c:v>
                </c:pt>
                <c:pt idx="32">
                  <c:v>31.428571428571427</c:v>
                </c:pt>
                <c:pt idx="33">
                  <c:v>31.428571428571427</c:v>
                </c:pt>
                <c:pt idx="34">
                  <c:v>29.285714285714285</c:v>
                </c:pt>
                <c:pt idx="35">
                  <c:v>29.571428571428573</c:v>
                </c:pt>
                <c:pt idx="36">
                  <c:v>29.857142857142858</c:v>
                </c:pt>
                <c:pt idx="37">
                  <c:v>29.857142857142858</c:v>
                </c:pt>
                <c:pt idx="38">
                  <c:v>30.428571428571427</c:v>
                </c:pt>
                <c:pt idx="39">
                  <c:v>31.142857142857142</c:v>
                </c:pt>
                <c:pt idx="40">
                  <c:v>32.571428571428569</c:v>
                </c:pt>
                <c:pt idx="41">
                  <c:v>32.714285714285715</c:v>
                </c:pt>
                <c:pt idx="42">
                  <c:v>29.857142857142858</c:v>
                </c:pt>
                <c:pt idx="43">
                  <c:v>28.142857142857142</c:v>
                </c:pt>
                <c:pt idx="44">
                  <c:v>27.428571428571427</c:v>
                </c:pt>
                <c:pt idx="45">
                  <c:v>27.428571428571427</c:v>
                </c:pt>
                <c:pt idx="46">
                  <c:v>26.857142857142858</c:v>
                </c:pt>
                <c:pt idx="47">
                  <c:v>25.714285714285715</c:v>
                </c:pt>
                <c:pt idx="48">
                  <c:v>25.714285714285715</c:v>
                </c:pt>
                <c:pt idx="49">
                  <c:v>25.857142857142858</c:v>
                </c:pt>
                <c:pt idx="50">
                  <c:v>27.428571428571427</c:v>
                </c:pt>
                <c:pt idx="51">
                  <c:v>27</c:v>
                </c:pt>
                <c:pt idx="52">
                  <c:v>25.714285714285715</c:v>
                </c:pt>
                <c:pt idx="53">
                  <c:v>27.285714285714285</c:v>
                </c:pt>
                <c:pt idx="54">
                  <c:v>26.285714285714285</c:v>
                </c:pt>
                <c:pt idx="55">
                  <c:v>27.428571428571427</c:v>
                </c:pt>
                <c:pt idx="56">
                  <c:v>27.857142857142858</c:v>
                </c:pt>
                <c:pt idx="57">
                  <c:v>26.857142857142858</c:v>
                </c:pt>
                <c:pt idx="58">
                  <c:v>28.428571428571427</c:v>
                </c:pt>
                <c:pt idx="59">
                  <c:v>28.571428571428573</c:v>
                </c:pt>
                <c:pt idx="60">
                  <c:v>27.857142857142858</c:v>
                </c:pt>
                <c:pt idx="61">
                  <c:v>29.428571428571427</c:v>
                </c:pt>
                <c:pt idx="62">
                  <c:v>29.285714285714285</c:v>
                </c:pt>
                <c:pt idx="63">
                  <c:v>28.714285714285715</c:v>
                </c:pt>
                <c:pt idx="64">
                  <c:v>27.857142857142858</c:v>
                </c:pt>
                <c:pt idx="65">
                  <c:v>26.142857142857142</c:v>
                </c:pt>
                <c:pt idx="66">
                  <c:v>25.857142857142858</c:v>
                </c:pt>
                <c:pt idx="67">
                  <c:v>25.714285714285715</c:v>
                </c:pt>
                <c:pt idx="68">
                  <c:v>24.285714285714285</c:v>
                </c:pt>
                <c:pt idx="69">
                  <c:v>24.571428571428573</c:v>
                </c:pt>
                <c:pt idx="70">
                  <c:v>24.571428571428573</c:v>
                </c:pt>
                <c:pt idx="71">
                  <c:v>27</c:v>
                </c:pt>
                <c:pt idx="72">
                  <c:v>28.285714285714285</c:v>
                </c:pt>
                <c:pt idx="73">
                  <c:v>29.142857142857142</c:v>
                </c:pt>
                <c:pt idx="74">
                  <c:v>27.428571428571427</c:v>
                </c:pt>
                <c:pt idx="75">
                  <c:v>28.285714285714285</c:v>
                </c:pt>
                <c:pt idx="76">
                  <c:v>27.142857142857142</c:v>
                </c:pt>
                <c:pt idx="77">
                  <c:v>26.714285714285715</c:v>
                </c:pt>
                <c:pt idx="78">
                  <c:v>25.428571428571427</c:v>
                </c:pt>
                <c:pt idx="79">
                  <c:v>24.285714285714285</c:v>
                </c:pt>
                <c:pt idx="80">
                  <c:v>24.285714285714285</c:v>
                </c:pt>
                <c:pt idx="81">
                  <c:v>25.571428571428573</c:v>
                </c:pt>
                <c:pt idx="82">
                  <c:v>25.714285714285715</c:v>
                </c:pt>
                <c:pt idx="83">
                  <c:v>26.142857142857142</c:v>
                </c:pt>
                <c:pt idx="84">
                  <c:v>25.857142857142858</c:v>
                </c:pt>
                <c:pt idx="85">
                  <c:v>25.142857142857142</c:v>
                </c:pt>
                <c:pt idx="86">
                  <c:v>24.428571428571427</c:v>
                </c:pt>
                <c:pt idx="87">
                  <c:v>24.285714285714285</c:v>
                </c:pt>
                <c:pt idx="88">
                  <c:v>25.428571428571427</c:v>
                </c:pt>
                <c:pt idx="89">
                  <c:v>24.428571428571427</c:v>
                </c:pt>
                <c:pt idx="90">
                  <c:v>25.714285714285715</c:v>
                </c:pt>
                <c:pt idx="91">
                  <c:v>26.857142857142858</c:v>
                </c:pt>
                <c:pt idx="92">
                  <c:v>26.857142857142858</c:v>
                </c:pt>
                <c:pt idx="93">
                  <c:v>26.714285714285715</c:v>
                </c:pt>
                <c:pt idx="94">
                  <c:v>26.571428571428573</c:v>
                </c:pt>
                <c:pt idx="95">
                  <c:v>26.285714285714285</c:v>
                </c:pt>
                <c:pt idx="96">
                  <c:v>28.142857142857142</c:v>
                </c:pt>
                <c:pt idx="97">
                  <c:v>27.857142857142858</c:v>
                </c:pt>
                <c:pt idx="98">
                  <c:v>27.285714285714285</c:v>
                </c:pt>
                <c:pt idx="99">
                  <c:v>27.714285714285715</c:v>
                </c:pt>
                <c:pt idx="100">
                  <c:v>27.857142857142858</c:v>
                </c:pt>
                <c:pt idx="101">
                  <c:v>27.428571428571427</c:v>
                </c:pt>
                <c:pt idx="102">
                  <c:v>29</c:v>
                </c:pt>
                <c:pt idx="103">
                  <c:v>28</c:v>
                </c:pt>
                <c:pt idx="104">
                  <c:v>27.857142857142858</c:v>
                </c:pt>
                <c:pt idx="105">
                  <c:v>29.714285714285715</c:v>
                </c:pt>
                <c:pt idx="106">
                  <c:v>30.857142857142858</c:v>
                </c:pt>
                <c:pt idx="107">
                  <c:v>31.571428571428573</c:v>
                </c:pt>
                <c:pt idx="108">
                  <c:v>32.571428571428569</c:v>
                </c:pt>
                <c:pt idx="109">
                  <c:v>32.714285714285715</c:v>
                </c:pt>
                <c:pt idx="110">
                  <c:v>33.571428571428569</c:v>
                </c:pt>
                <c:pt idx="111">
                  <c:v>34</c:v>
                </c:pt>
                <c:pt idx="112">
                  <c:v>32.285714285714285</c:v>
                </c:pt>
                <c:pt idx="113">
                  <c:v>31</c:v>
                </c:pt>
                <c:pt idx="114">
                  <c:v>31.428571428571427</c:v>
                </c:pt>
                <c:pt idx="115">
                  <c:v>31</c:v>
                </c:pt>
                <c:pt idx="116">
                  <c:v>31.857142857142858</c:v>
                </c:pt>
                <c:pt idx="117">
                  <c:v>31</c:v>
                </c:pt>
                <c:pt idx="118">
                  <c:v>30.285714285714285</c:v>
                </c:pt>
                <c:pt idx="119">
                  <c:v>30.571428571428573</c:v>
                </c:pt>
                <c:pt idx="120">
                  <c:v>31.142857142857142</c:v>
                </c:pt>
                <c:pt idx="121">
                  <c:v>29.428571428571427</c:v>
                </c:pt>
                <c:pt idx="122">
                  <c:v>28.571428571428573</c:v>
                </c:pt>
                <c:pt idx="123">
                  <c:v>25.857142857142858</c:v>
                </c:pt>
                <c:pt idx="124">
                  <c:v>24.857142857142858</c:v>
                </c:pt>
                <c:pt idx="125">
                  <c:v>24.571428571428573</c:v>
                </c:pt>
                <c:pt idx="126">
                  <c:v>24.285714285714285</c:v>
                </c:pt>
                <c:pt idx="127">
                  <c:v>24.285714285714285</c:v>
                </c:pt>
                <c:pt idx="128">
                  <c:v>25.571428571428573</c:v>
                </c:pt>
                <c:pt idx="129">
                  <c:v>26.714285714285715</c:v>
                </c:pt>
                <c:pt idx="130">
                  <c:v>26.571428571428573</c:v>
                </c:pt>
                <c:pt idx="131">
                  <c:v>27.857142857142858</c:v>
                </c:pt>
                <c:pt idx="132">
                  <c:v>26.428571428571427</c:v>
                </c:pt>
                <c:pt idx="133">
                  <c:v>27.714285714285715</c:v>
                </c:pt>
                <c:pt idx="134">
                  <c:v>27</c:v>
                </c:pt>
                <c:pt idx="135">
                  <c:v>25.714285714285715</c:v>
                </c:pt>
                <c:pt idx="136">
                  <c:v>24.142857142857142</c:v>
                </c:pt>
                <c:pt idx="137">
                  <c:v>22.285714285714285</c:v>
                </c:pt>
                <c:pt idx="138">
                  <c:v>21</c:v>
                </c:pt>
                <c:pt idx="139">
                  <c:v>21.857142857142858</c:v>
                </c:pt>
                <c:pt idx="140">
                  <c:v>20.857142857142858</c:v>
                </c:pt>
                <c:pt idx="141">
                  <c:v>20.714285714285715</c:v>
                </c:pt>
                <c:pt idx="142">
                  <c:v>20.285714285714285</c:v>
                </c:pt>
                <c:pt idx="143">
                  <c:v>20.857142857142858</c:v>
                </c:pt>
                <c:pt idx="144">
                  <c:v>21</c:v>
                </c:pt>
                <c:pt idx="145">
                  <c:v>20.285714285714285</c:v>
                </c:pt>
                <c:pt idx="146">
                  <c:v>19</c:v>
                </c:pt>
                <c:pt idx="147">
                  <c:v>19.857142857142858</c:v>
                </c:pt>
                <c:pt idx="148">
                  <c:v>19.714285714285715</c:v>
                </c:pt>
                <c:pt idx="149">
                  <c:v>20.714285714285715</c:v>
                </c:pt>
                <c:pt idx="150">
                  <c:v>20.142857142857142</c:v>
                </c:pt>
                <c:pt idx="151">
                  <c:v>20.714285714285715</c:v>
                </c:pt>
                <c:pt idx="152">
                  <c:v>21</c:v>
                </c:pt>
                <c:pt idx="153">
                  <c:v>21.428571428571427</c:v>
                </c:pt>
                <c:pt idx="154">
                  <c:v>20.285714285714285</c:v>
                </c:pt>
                <c:pt idx="155">
                  <c:v>20.428571428571427</c:v>
                </c:pt>
                <c:pt idx="156">
                  <c:v>19.857142857142858</c:v>
                </c:pt>
                <c:pt idx="157">
                  <c:v>19.571428571428573</c:v>
                </c:pt>
                <c:pt idx="158">
                  <c:v>20.714285714285715</c:v>
                </c:pt>
                <c:pt idx="159">
                  <c:v>20.857142857142858</c:v>
                </c:pt>
                <c:pt idx="160">
                  <c:v>21.857142857142858</c:v>
                </c:pt>
                <c:pt idx="161">
                  <c:v>22.571428571428573</c:v>
                </c:pt>
                <c:pt idx="162">
                  <c:v>22.285714285714285</c:v>
                </c:pt>
                <c:pt idx="163">
                  <c:v>23.142857142857142</c:v>
                </c:pt>
                <c:pt idx="164">
                  <c:v>24.857142857142858</c:v>
                </c:pt>
                <c:pt idx="165">
                  <c:v>24.142857142857142</c:v>
                </c:pt>
                <c:pt idx="166">
                  <c:v>23.857142857142858</c:v>
                </c:pt>
                <c:pt idx="167">
                  <c:v>23.714285714285715</c:v>
                </c:pt>
                <c:pt idx="168">
                  <c:v>22</c:v>
                </c:pt>
                <c:pt idx="169">
                  <c:v>22.285714285714285</c:v>
                </c:pt>
                <c:pt idx="170">
                  <c:v>22.428571428571427</c:v>
                </c:pt>
                <c:pt idx="171">
                  <c:v>21.428571428571427</c:v>
                </c:pt>
                <c:pt idx="172">
                  <c:v>22.285714285714285</c:v>
                </c:pt>
                <c:pt idx="173">
                  <c:v>23.285714285714285</c:v>
                </c:pt>
                <c:pt idx="174">
                  <c:v>22.571428571428573</c:v>
                </c:pt>
                <c:pt idx="175">
                  <c:v>23.285714285714285</c:v>
                </c:pt>
                <c:pt idx="176">
                  <c:v>25.428571428571427</c:v>
                </c:pt>
                <c:pt idx="177">
                  <c:v>25.142857142857142</c:v>
                </c:pt>
                <c:pt idx="178">
                  <c:v>25</c:v>
                </c:pt>
                <c:pt idx="179">
                  <c:v>23.714285714285715</c:v>
                </c:pt>
                <c:pt idx="180">
                  <c:v>24.428571428571427</c:v>
                </c:pt>
                <c:pt idx="181">
                  <c:v>23.857142857142858</c:v>
                </c:pt>
                <c:pt idx="182">
                  <c:v>24.285714285714285</c:v>
                </c:pt>
                <c:pt idx="183">
                  <c:v>24.428571428571427</c:v>
                </c:pt>
                <c:pt idx="184">
                  <c:v>23.714285714285715</c:v>
                </c:pt>
                <c:pt idx="185">
                  <c:v>24.428571428571427</c:v>
                </c:pt>
                <c:pt idx="186">
                  <c:v>25.142857142857142</c:v>
                </c:pt>
                <c:pt idx="187">
                  <c:v>25.428571428571427</c:v>
                </c:pt>
                <c:pt idx="188">
                  <c:v>28</c:v>
                </c:pt>
                <c:pt idx="189">
                  <c:v>29</c:v>
                </c:pt>
                <c:pt idx="190">
                  <c:v>27.714285714285715</c:v>
                </c:pt>
                <c:pt idx="191">
                  <c:v>27.142857142857142</c:v>
                </c:pt>
                <c:pt idx="192">
                  <c:v>27.857142857142858</c:v>
                </c:pt>
                <c:pt idx="193">
                  <c:v>26.428571428571427</c:v>
                </c:pt>
                <c:pt idx="194">
                  <c:v>25.857142857142858</c:v>
                </c:pt>
                <c:pt idx="195">
                  <c:v>23.857142857142858</c:v>
                </c:pt>
                <c:pt idx="196">
                  <c:v>22</c:v>
                </c:pt>
                <c:pt idx="197">
                  <c:v>20.857142857142858</c:v>
                </c:pt>
                <c:pt idx="198">
                  <c:v>21.285714285714285</c:v>
                </c:pt>
                <c:pt idx="199">
                  <c:v>20.571428571428573</c:v>
                </c:pt>
                <c:pt idx="200">
                  <c:v>20.857142857142858</c:v>
                </c:pt>
                <c:pt idx="201">
                  <c:v>20.428571428571427</c:v>
                </c:pt>
                <c:pt idx="202">
                  <c:v>19.714285714285715</c:v>
                </c:pt>
                <c:pt idx="203">
                  <c:v>21.714285714285715</c:v>
                </c:pt>
                <c:pt idx="204">
                  <c:v>21.285714285714285</c:v>
                </c:pt>
                <c:pt idx="205">
                  <c:v>21.571428571428573</c:v>
                </c:pt>
                <c:pt idx="206">
                  <c:v>21.142857142857142</c:v>
                </c:pt>
                <c:pt idx="207">
                  <c:v>21.285714285714285</c:v>
                </c:pt>
                <c:pt idx="208">
                  <c:v>20.428571428571427</c:v>
                </c:pt>
                <c:pt idx="209">
                  <c:v>20.428571428571427</c:v>
                </c:pt>
                <c:pt idx="210">
                  <c:v>19.428571428571427</c:v>
                </c:pt>
                <c:pt idx="211">
                  <c:v>19.142857142857142</c:v>
                </c:pt>
                <c:pt idx="212">
                  <c:v>20.571428571428573</c:v>
                </c:pt>
                <c:pt idx="213">
                  <c:v>21</c:v>
                </c:pt>
                <c:pt idx="214">
                  <c:v>20.857142857142858</c:v>
                </c:pt>
                <c:pt idx="215">
                  <c:v>21.571428571428573</c:v>
                </c:pt>
                <c:pt idx="216">
                  <c:v>22</c:v>
                </c:pt>
                <c:pt idx="217">
                  <c:v>21.428571428571427</c:v>
                </c:pt>
                <c:pt idx="218">
                  <c:v>22.142857142857142</c:v>
                </c:pt>
                <c:pt idx="219">
                  <c:v>21</c:v>
                </c:pt>
                <c:pt idx="220">
                  <c:v>21.428571428571427</c:v>
                </c:pt>
                <c:pt idx="221">
                  <c:v>21.857142857142858</c:v>
                </c:pt>
                <c:pt idx="222">
                  <c:v>22.142857142857142</c:v>
                </c:pt>
                <c:pt idx="223">
                  <c:v>22.428571428571427</c:v>
                </c:pt>
                <c:pt idx="224">
                  <c:v>22.428571428571427</c:v>
                </c:pt>
                <c:pt idx="225">
                  <c:v>22.714285714285715</c:v>
                </c:pt>
                <c:pt idx="226">
                  <c:v>23.285714285714285</c:v>
                </c:pt>
                <c:pt idx="227">
                  <c:v>21.857142857142858</c:v>
                </c:pt>
                <c:pt idx="228">
                  <c:v>22</c:v>
                </c:pt>
                <c:pt idx="229">
                  <c:v>22.285714285714285</c:v>
                </c:pt>
                <c:pt idx="230">
                  <c:v>23</c:v>
                </c:pt>
                <c:pt idx="231">
                  <c:v>22.285714285714285</c:v>
                </c:pt>
                <c:pt idx="232">
                  <c:v>22.571428571428573</c:v>
                </c:pt>
                <c:pt idx="233">
                  <c:v>22.142857142857142</c:v>
                </c:pt>
                <c:pt idx="234">
                  <c:v>22</c:v>
                </c:pt>
                <c:pt idx="235">
                  <c:v>20.142857142857142</c:v>
                </c:pt>
                <c:pt idx="236">
                  <c:v>19.714285714285715</c:v>
                </c:pt>
                <c:pt idx="237">
                  <c:v>18.142857142857142</c:v>
                </c:pt>
                <c:pt idx="238">
                  <c:v>18.142857142857142</c:v>
                </c:pt>
                <c:pt idx="239">
                  <c:v>17.285714285714285</c:v>
                </c:pt>
                <c:pt idx="240">
                  <c:v>17.428571428571427</c:v>
                </c:pt>
                <c:pt idx="241">
                  <c:v>18.285714285714285</c:v>
                </c:pt>
                <c:pt idx="242">
                  <c:v>20.857142857142858</c:v>
                </c:pt>
                <c:pt idx="243">
                  <c:v>20.857142857142858</c:v>
                </c:pt>
                <c:pt idx="244">
                  <c:v>21.571428571428573</c:v>
                </c:pt>
                <c:pt idx="245">
                  <c:v>20.571428571428573</c:v>
                </c:pt>
                <c:pt idx="246">
                  <c:v>20.571428571428573</c:v>
                </c:pt>
                <c:pt idx="247">
                  <c:v>20.142857142857142</c:v>
                </c:pt>
                <c:pt idx="248">
                  <c:v>20.714285714285715</c:v>
                </c:pt>
                <c:pt idx="249">
                  <c:v>20.285714285714285</c:v>
                </c:pt>
                <c:pt idx="250">
                  <c:v>20.857142857142858</c:v>
                </c:pt>
                <c:pt idx="251">
                  <c:v>22.142857142857142</c:v>
                </c:pt>
                <c:pt idx="252">
                  <c:v>24.285714285714285</c:v>
                </c:pt>
                <c:pt idx="253">
                  <c:v>24.428571428571427</c:v>
                </c:pt>
                <c:pt idx="254">
                  <c:v>23.285714285714285</c:v>
                </c:pt>
                <c:pt idx="255">
                  <c:v>23.142857142857142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349E-43B9-8CFA-42E10A56D6F7}"/>
            </c:ext>
          </c:extLst>
        </c:ser>
        <c:ser>
          <c:idx val="8"/>
          <c:order val="8"/>
          <c:tx>
            <c:strRef>
              <c:f>Kocaeli!$L$1</c:f>
              <c:strCache>
                <c:ptCount val="1"/>
                <c:pt idx="0">
                  <c:v>Referans7DayAvg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Kocaeli!$A$2:$A$258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  <c:extLst xmlns:c15="http://schemas.microsoft.com/office/drawing/2012/chart"/>
            </c:strRef>
          </c:cat>
          <c:val>
            <c:numRef>
              <c:f>Kocaeli!$L$2:$L$258</c:f>
              <c:numCache>
                <c:formatCode>General</c:formatCode>
                <c:ptCount val="257"/>
                <c:pt idx="6">
                  <c:v>28.785714285714285</c:v>
                </c:pt>
                <c:pt idx="7">
                  <c:v>28</c:v>
                </c:pt>
                <c:pt idx="8">
                  <c:v>27.428571428571427</c:v>
                </c:pt>
                <c:pt idx="9">
                  <c:v>27.857142857142858</c:v>
                </c:pt>
                <c:pt idx="10">
                  <c:v>29</c:v>
                </c:pt>
                <c:pt idx="11">
                  <c:v>27.428571428571427</c:v>
                </c:pt>
                <c:pt idx="12">
                  <c:v>26.642857142857142</c:v>
                </c:pt>
                <c:pt idx="13">
                  <c:v>27.5</c:v>
                </c:pt>
                <c:pt idx="14">
                  <c:v>28.285714285714285</c:v>
                </c:pt>
                <c:pt idx="15">
                  <c:v>28.857142857142858</c:v>
                </c:pt>
                <c:pt idx="16">
                  <c:v>28.357142857142858</c:v>
                </c:pt>
                <c:pt idx="17">
                  <c:v>28.357142857142858</c:v>
                </c:pt>
                <c:pt idx="18">
                  <c:v>29.714285714285715</c:v>
                </c:pt>
                <c:pt idx="19">
                  <c:v>30.928571428571427</c:v>
                </c:pt>
                <c:pt idx="20">
                  <c:v>30.285714285714285</c:v>
                </c:pt>
                <c:pt idx="21">
                  <c:v>31.5</c:v>
                </c:pt>
                <c:pt idx="22">
                  <c:v>32.5</c:v>
                </c:pt>
                <c:pt idx="23">
                  <c:v>32.857142857142854</c:v>
                </c:pt>
                <c:pt idx="24">
                  <c:v>32.714285714285715</c:v>
                </c:pt>
                <c:pt idx="25">
                  <c:v>31.857142857142858</c:v>
                </c:pt>
                <c:pt idx="26">
                  <c:v>31.285714285714285</c:v>
                </c:pt>
                <c:pt idx="27">
                  <c:v>31.785714285714285</c:v>
                </c:pt>
                <c:pt idx="28">
                  <c:v>30.785714285714285</c:v>
                </c:pt>
                <c:pt idx="29">
                  <c:v>29.285714285714285</c:v>
                </c:pt>
                <c:pt idx="30">
                  <c:v>28.642857142857142</c:v>
                </c:pt>
                <c:pt idx="31">
                  <c:v>27.428571428571427</c:v>
                </c:pt>
                <c:pt idx="32">
                  <c:v>27</c:v>
                </c:pt>
                <c:pt idx="33">
                  <c:v>27</c:v>
                </c:pt>
                <c:pt idx="34">
                  <c:v>27.428571428571427</c:v>
                </c:pt>
                <c:pt idx="35">
                  <c:v>27.785714285714285</c:v>
                </c:pt>
                <c:pt idx="36">
                  <c:v>28.142857142857142</c:v>
                </c:pt>
                <c:pt idx="37">
                  <c:v>28.571428571428573</c:v>
                </c:pt>
                <c:pt idx="38">
                  <c:v>28.714285714285715</c:v>
                </c:pt>
                <c:pt idx="39">
                  <c:v>30</c:v>
                </c:pt>
                <c:pt idx="40">
                  <c:v>30.214285714285715</c:v>
                </c:pt>
                <c:pt idx="41">
                  <c:v>29.928571428571427</c:v>
                </c:pt>
                <c:pt idx="42">
                  <c:v>28.785714285714285</c:v>
                </c:pt>
                <c:pt idx="43">
                  <c:v>28.071428571428573</c:v>
                </c:pt>
                <c:pt idx="44">
                  <c:v>28</c:v>
                </c:pt>
                <c:pt idx="45">
                  <c:v>28.142857142857142</c:v>
                </c:pt>
                <c:pt idx="46">
                  <c:v>27.5</c:v>
                </c:pt>
                <c:pt idx="47">
                  <c:v>27.571428571428573</c:v>
                </c:pt>
                <c:pt idx="48">
                  <c:v>25.857142857142858</c:v>
                </c:pt>
                <c:pt idx="49">
                  <c:v>25.428571428571427</c:v>
                </c:pt>
                <c:pt idx="50">
                  <c:v>25.642857142857142</c:v>
                </c:pt>
                <c:pt idx="51">
                  <c:v>25.928571428571427</c:v>
                </c:pt>
                <c:pt idx="52">
                  <c:v>25.142857142857142</c:v>
                </c:pt>
                <c:pt idx="53">
                  <c:v>25.357142857142858</c:v>
                </c:pt>
                <c:pt idx="54">
                  <c:v>24.5</c:v>
                </c:pt>
                <c:pt idx="55">
                  <c:v>24.5</c:v>
                </c:pt>
                <c:pt idx="56">
                  <c:v>25.857142857142858</c:v>
                </c:pt>
                <c:pt idx="57">
                  <c:v>26.357142857142858</c:v>
                </c:pt>
                <c:pt idx="58">
                  <c:v>25.428571428571427</c:v>
                </c:pt>
                <c:pt idx="59">
                  <c:v>26.5</c:v>
                </c:pt>
                <c:pt idx="60">
                  <c:v>25.857142857142858</c:v>
                </c:pt>
                <c:pt idx="61">
                  <c:v>26.285714285714285</c:v>
                </c:pt>
                <c:pt idx="62">
                  <c:v>26.857142857142858</c:v>
                </c:pt>
                <c:pt idx="63">
                  <c:v>26.642857142857142</c:v>
                </c:pt>
                <c:pt idx="64">
                  <c:v>26.285714285714285</c:v>
                </c:pt>
                <c:pt idx="65">
                  <c:v>27.357142857142858</c:v>
                </c:pt>
                <c:pt idx="66">
                  <c:v>27.857142857142858</c:v>
                </c:pt>
                <c:pt idx="67">
                  <c:v>28.642857142857142</c:v>
                </c:pt>
                <c:pt idx="68">
                  <c:v>28.5</c:v>
                </c:pt>
                <c:pt idx="69">
                  <c:v>27.928571428571427</c:v>
                </c:pt>
                <c:pt idx="70">
                  <c:v>27.428571428571427</c:v>
                </c:pt>
                <c:pt idx="71">
                  <c:v>27.714285714285715</c:v>
                </c:pt>
                <c:pt idx="72">
                  <c:v>27.5</c:v>
                </c:pt>
                <c:pt idx="73">
                  <c:v>27.214285714285715</c:v>
                </c:pt>
                <c:pt idx="74">
                  <c:v>27.071428571428573</c:v>
                </c:pt>
                <c:pt idx="75">
                  <c:v>27.142857142857142</c:v>
                </c:pt>
                <c:pt idx="76">
                  <c:v>27.571428571428573</c:v>
                </c:pt>
                <c:pt idx="77">
                  <c:v>27</c:v>
                </c:pt>
                <c:pt idx="78">
                  <c:v>25.928571428571427</c:v>
                </c:pt>
                <c:pt idx="79">
                  <c:v>24.928571428571427</c:v>
                </c:pt>
                <c:pt idx="80">
                  <c:v>24.357142857142858</c:v>
                </c:pt>
                <c:pt idx="81">
                  <c:v>23.285714285714285</c:v>
                </c:pt>
                <c:pt idx="82">
                  <c:v>23.714285714285715</c:v>
                </c:pt>
                <c:pt idx="83">
                  <c:v>23.357142857142858</c:v>
                </c:pt>
                <c:pt idx="84">
                  <c:v>23.785714285714285</c:v>
                </c:pt>
                <c:pt idx="85">
                  <c:v>24.357142857142858</c:v>
                </c:pt>
                <c:pt idx="86">
                  <c:v>24.428571428571427</c:v>
                </c:pt>
                <c:pt idx="87">
                  <c:v>24.285714285714285</c:v>
                </c:pt>
                <c:pt idx="88">
                  <c:v>25.357142857142858</c:v>
                </c:pt>
                <c:pt idx="89">
                  <c:v>24.857142857142858</c:v>
                </c:pt>
                <c:pt idx="90">
                  <c:v>25.357142857142858</c:v>
                </c:pt>
                <c:pt idx="91">
                  <c:v>25.5</c:v>
                </c:pt>
                <c:pt idx="92">
                  <c:v>25.928571428571427</c:v>
                </c:pt>
                <c:pt idx="93">
                  <c:v>27.571428571428573</c:v>
                </c:pt>
                <c:pt idx="94">
                  <c:v>27.357142857142858</c:v>
                </c:pt>
                <c:pt idx="95">
                  <c:v>27</c:v>
                </c:pt>
                <c:pt idx="96">
                  <c:v>26.357142857142858</c:v>
                </c:pt>
                <c:pt idx="97">
                  <c:v>26.142857142857142</c:v>
                </c:pt>
                <c:pt idx="98">
                  <c:v>25.785714285714285</c:v>
                </c:pt>
                <c:pt idx="99">
                  <c:v>25.142857142857142</c:v>
                </c:pt>
                <c:pt idx="100">
                  <c:v>23.571428571428573</c:v>
                </c:pt>
                <c:pt idx="101">
                  <c:v>23.142857142857142</c:v>
                </c:pt>
                <c:pt idx="102">
                  <c:v>22.357142857142858</c:v>
                </c:pt>
                <c:pt idx="103">
                  <c:v>22.642857142857142</c:v>
                </c:pt>
                <c:pt idx="104">
                  <c:v>22.428571428571427</c:v>
                </c:pt>
                <c:pt idx="105">
                  <c:v>22.142857142857142</c:v>
                </c:pt>
                <c:pt idx="106">
                  <c:v>21.857142857142858</c:v>
                </c:pt>
                <c:pt idx="107">
                  <c:v>22.214285714285715</c:v>
                </c:pt>
                <c:pt idx="108">
                  <c:v>22.428571428571427</c:v>
                </c:pt>
                <c:pt idx="109">
                  <c:v>22.5</c:v>
                </c:pt>
                <c:pt idx="110">
                  <c:v>21.928571428571427</c:v>
                </c:pt>
                <c:pt idx="111">
                  <c:v>22.214285714285715</c:v>
                </c:pt>
                <c:pt idx="112">
                  <c:v>21.928571428571427</c:v>
                </c:pt>
                <c:pt idx="113">
                  <c:v>21.642857142857142</c:v>
                </c:pt>
                <c:pt idx="114">
                  <c:v>21.357142857142858</c:v>
                </c:pt>
                <c:pt idx="115">
                  <c:v>20.857142857142858</c:v>
                </c:pt>
                <c:pt idx="116">
                  <c:v>21.285714285714285</c:v>
                </c:pt>
                <c:pt idx="117">
                  <c:v>22.214285714285715</c:v>
                </c:pt>
                <c:pt idx="118">
                  <c:v>22.642857142857142</c:v>
                </c:pt>
                <c:pt idx="119">
                  <c:v>22.214285714285715</c:v>
                </c:pt>
                <c:pt idx="120">
                  <c:v>22.476190476190478</c:v>
                </c:pt>
                <c:pt idx="121">
                  <c:v>21.595238095238098</c:v>
                </c:pt>
                <c:pt idx="122">
                  <c:v>21.809523809523807</c:v>
                </c:pt>
                <c:pt idx="123">
                  <c:v>21.428571428571427</c:v>
                </c:pt>
                <c:pt idx="124">
                  <c:v>20.952380952380953</c:v>
                </c:pt>
                <c:pt idx="125">
                  <c:v>19.976190476190474</c:v>
                </c:pt>
                <c:pt idx="126">
                  <c:v>20.095238095238098</c:v>
                </c:pt>
                <c:pt idx="127">
                  <c:v>19.952380952380953</c:v>
                </c:pt>
                <c:pt idx="128">
                  <c:v>21.095238095238095</c:v>
                </c:pt>
                <c:pt idx="129">
                  <c:v>21.714285714285715</c:v>
                </c:pt>
                <c:pt idx="130">
                  <c:v>21.666666666666664</c:v>
                </c:pt>
                <c:pt idx="131">
                  <c:v>21.238095238095237</c:v>
                </c:pt>
                <c:pt idx="132">
                  <c:v>21.809523809523807</c:v>
                </c:pt>
                <c:pt idx="133">
                  <c:v>22.428571428571427</c:v>
                </c:pt>
                <c:pt idx="134">
                  <c:v>22.666666666666664</c:v>
                </c:pt>
                <c:pt idx="135">
                  <c:v>22.523809523809526</c:v>
                </c:pt>
                <c:pt idx="136">
                  <c:v>22.285714285714285</c:v>
                </c:pt>
                <c:pt idx="137">
                  <c:v>23.095238095238095</c:v>
                </c:pt>
                <c:pt idx="138">
                  <c:v>23.857142857142858</c:v>
                </c:pt>
                <c:pt idx="139">
                  <c:v>23.523809523809526</c:v>
                </c:pt>
                <c:pt idx="140">
                  <c:v>23.333333333333336</c:v>
                </c:pt>
                <c:pt idx="141">
                  <c:v>23.476190476190478</c:v>
                </c:pt>
                <c:pt idx="142">
                  <c:v>23.285714285714285</c:v>
                </c:pt>
                <c:pt idx="143">
                  <c:v>22.999999999999996</c:v>
                </c:pt>
                <c:pt idx="144">
                  <c:v>23.190476190476186</c:v>
                </c:pt>
                <c:pt idx="145">
                  <c:v>23.761904761904759</c:v>
                </c:pt>
                <c:pt idx="146">
                  <c:v>24.523809523809522</c:v>
                </c:pt>
                <c:pt idx="147">
                  <c:v>24.809523809523814</c:v>
                </c:pt>
                <c:pt idx="148">
                  <c:v>25.095238095238098</c:v>
                </c:pt>
                <c:pt idx="149">
                  <c:v>24.380952380952383</c:v>
                </c:pt>
                <c:pt idx="150">
                  <c:v>24.047619047619047</c:v>
                </c:pt>
                <c:pt idx="151">
                  <c:v>23.238095238095241</c:v>
                </c:pt>
                <c:pt idx="152">
                  <c:v>22.714285714285715</c:v>
                </c:pt>
                <c:pt idx="153">
                  <c:v>21.952380952380953</c:v>
                </c:pt>
                <c:pt idx="154">
                  <c:v>20.904761904761902</c:v>
                </c:pt>
                <c:pt idx="155">
                  <c:v>20.476190476190474</c:v>
                </c:pt>
                <c:pt idx="156">
                  <c:v>20.619047619047617</c:v>
                </c:pt>
                <c:pt idx="157">
                  <c:v>21.190476190476193</c:v>
                </c:pt>
                <c:pt idx="158">
                  <c:v>20.857142857142858</c:v>
                </c:pt>
                <c:pt idx="159">
                  <c:v>21.428571428571427</c:v>
                </c:pt>
                <c:pt idx="160">
                  <c:v>21.714285714285715</c:v>
                </c:pt>
                <c:pt idx="161">
                  <c:v>22.428571428571427</c:v>
                </c:pt>
                <c:pt idx="162">
                  <c:v>22.571428571428573</c:v>
                </c:pt>
                <c:pt idx="163">
                  <c:v>22.61904761904762</c:v>
                </c:pt>
                <c:pt idx="164">
                  <c:v>22.61904761904762</c:v>
                </c:pt>
                <c:pt idx="165">
                  <c:v>22.523809523809522</c:v>
                </c:pt>
                <c:pt idx="166">
                  <c:v>21.666666666666664</c:v>
                </c:pt>
                <c:pt idx="167">
                  <c:v>21.285714285714281</c:v>
                </c:pt>
                <c:pt idx="168">
                  <c:v>21.095238095238095</c:v>
                </c:pt>
                <c:pt idx="169">
                  <c:v>20.61904761904762</c:v>
                </c:pt>
                <c:pt idx="170">
                  <c:v>21.476190476190478</c:v>
                </c:pt>
                <c:pt idx="171">
                  <c:v>21.285714285714285</c:v>
                </c:pt>
                <c:pt idx="172">
                  <c:v>21.142857142857146</c:v>
                </c:pt>
                <c:pt idx="173">
                  <c:v>21.142857142857142</c:v>
                </c:pt>
                <c:pt idx="174">
                  <c:v>21.285714285714285</c:v>
                </c:pt>
                <c:pt idx="175">
                  <c:v>21.714285714285712</c:v>
                </c:pt>
                <c:pt idx="176">
                  <c:v>21.476190476190474</c:v>
                </c:pt>
                <c:pt idx="177">
                  <c:v>21.238095238095237</c:v>
                </c:pt>
                <c:pt idx="178">
                  <c:v>20.904761904761905</c:v>
                </c:pt>
                <c:pt idx="179">
                  <c:v>22.190476190476193</c:v>
                </c:pt>
                <c:pt idx="180">
                  <c:v>21.476190476190478</c:v>
                </c:pt>
                <c:pt idx="181">
                  <c:v>21.142857142857146</c:v>
                </c:pt>
                <c:pt idx="182">
                  <c:v>20.904761904761902</c:v>
                </c:pt>
                <c:pt idx="183">
                  <c:v>23.095238095238095</c:v>
                </c:pt>
                <c:pt idx="184">
                  <c:v>23.190476190476193</c:v>
                </c:pt>
                <c:pt idx="185">
                  <c:v>23.571428571428577</c:v>
                </c:pt>
                <c:pt idx="186">
                  <c:v>22.571428571428573</c:v>
                </c:pt>
                <c:pt idx="187">
                  <c:v>23.809523809523807</c:v>
                </c:pt>
                <c:pt idx="188">
                  <c:v>24.476190476190474</c:v>
                </c:pt>
                <c:pt idx="189">
                  <c:v>25.666666666666664</c:v>
                </c:pt>
                <c:pt idx="190">
                  <c:v>23.666666666666668</c:v>
                </c:pt>
                <c:pt idx="191">
                  <c:v>23.571428571428566</c:v>
                </c:pt>
                <c:pt idx="192">
                  <c:v>24.428571428571427</c:v>
                </c:pt>
                <c:pt idx="193">
                  <c:v>25.047619047619044</c:v>
                </c:pt>
                <c:pt idx="194">
                  <c:v>24.476190476190474</c:v>
                </c:pt>
                <c:pt idx="195">
                  <c:v>24.333333333333332</c:v>
                </c:pt>
                <c:pt idx="196">
                  <c:v>22.761904761904763</c:v>
                </c:pt>
                <c:pt idx="197">
                  <c:v>23.523809523809522</c:v>
                </c:pt>
                <c:pt idx="198">
                  <c:v>23</c:v>
                </c:pt>
                <c:pt idx="199">
                  <c:v>21.809523809523814</c:v>
                </c:pt>
                <c:pt idx="200">
                  <c:v>21.761904761904763</c:v>
                </c:pt>
                <c:pt idx="201">
                  <c:v>22.476190476190478</c:v>
                </c:pt>
                <c:pt idx="202">
                  <c:v>22.238095238095237</c:v>
                </c:pt>
                <c:pt idx="203">
                  <c:v>22.809523809523814</c:v>
                </c:pt>
                <c:pt idx="204">
                  <c:v>21.952380952380953</c:v>
                </c:pt>
                <c:pt idx="205">
                  <c:v>22.095238095238095</c:v>
                </c:pt>
                <c:pt idx="206">
                  <c:v>22.523809523809522</c:v>
                </c:pt>
                <c:pt idx="207">
                  <c:v>22.285714285714281</c:v>
                </c:pt>
                <c:pt idx="208">
                  <c:v>20.809523809523807</c:v>
                </c:pt>
                <c:pt idx="209">
                  <c:v>21.047619047619047</c:v>
                </c:pt>
                <c:pt idx="210">
                  <c:v>20.571428571428573</c:v>
                </c:pt>
                <c:pt idx="211">
                  <c:v>21.571428571428573</c:v>
                </c:pt>
                <c:pt idx="212">
                  <c:v>21.857142857142858</c:v>
                </c:pt>
                <c:pt idx="213">
                  <c:v>21.809523809523807</c:v>
                </c:pt>
                <c:pt idx="214">
                  <c:v>21.761904761904763</c:v>
                </c:pt>
                <c:pt idx="215">
                  <c:v>22.761904761904763</c:v>
                </c:pt>
                <c:pt idx="216">
                  <c:v>23.047619047619047</c:v>
                </c:pt>
                <c:pt idx="217">
                  <c:v>24.238095238095241</c:v>
                </c:pt>
                <c:pt idx="218">
                  <c:v>23.523809523809522</c:v>
                </c:pt>
                <c:pt idx="219">
                  <c:v>23.285714285714285</c:v>
                </c:pt>
                <c:pt idx="220">
                  <c:v>23.047619047619047</c:v>
                </c:pt>
                <c:pt idx="221">
                  <c:v>23.38095238095238</c:v>
                </c:pt>
                <c:pt idx="222">
                  <c:v>23.857142857142858</c:v>
                </c:pt>
                <c:pt idx="223">
                  <c:v>23.38095238095238</c:v>
                </c:pt>
                <c:pt idx="224">
                  <c:v>22.142857142857142</c:v>
                </c:pt>
                <c:pt idx="225">
                  <c:v>22.523809523809526</c:v>
                </c:pt>
                <c:pt idx="226">
                  <c:v>21.666666666666668</c:v>
                </c:pt>
                <c:pt idx="227">
                  <c:v>22.190476190476193</c:v>
                </c:pt>
                <c:pt idx="228">
                  <c:v>21.238095238095237</c:v>
                </c:pt>
                <c:pt idx="229">
                  <c:v>19.904761904761905</c:v>
                </c:pt>
                <c:pt idx="230">
                  <c:v>20.857142857142858</c:v>
                </c:pt>
                <c:pt idx="231">
                  <c:v>21.523809523809522</c:v>
                </c:pt>
                <c:pt idx="232">
                  <c:v>21</c:v>
                </c:pt>
                <c:pt idx="233">
                  <c:v>21.809523809523807</c:v>
                </c:pt>
                <c:pt idx="234">
                  <c:v>21.761904761904763</c:v>
                </c:pt>
                <c:pt idx="235">
                  <c:v>21.61904761904762</c:v>
                </c:pt>
                <c:pt idx="236">
                  <c:v>22.38095238095238</c:v>
                </c:pt>
                <c:pt idx="237">
                  <c:v>21.952380952380953</c:v>
                </c:pt>
                <c:pt idx="238">
                  <c:v>22.666666666666668</c:v>
                </c:pt>
                <c:pt idx="239">
                  <c:v>22.571428571428573</c:v>
                </c:pt>
                <c:pt idx="240">
                  <c:v>22.285714285714285</c:v>
                </c:pt>
                <c:pt idx="241">
                  <c:v>22.190476190476186</c:v>
                </c:pt>
                <c:pt idx="242">
                  <c:v>23.047619047619044</c:v>
                </c:pt>
                <c:pt idx="243">
                  <c:v>22.666666666666664</c:v>
                </c:pt>
                <c:pt idx="244">
                  <c:v>22.761904761904763</c:v>
                </c:pt>
                <c:pt idx="245">
                  <c:v>21.714285714285715</c:v>
                </c:pt>
                <c:pt idx="246">
                  <c:v>21.666666666666664</c:v>
                </c:pt>
                <c:pt idx="247">
                  <c:v>22.333333333333332</c:v>
                </c:pt>
                <c:pt idx="248">
                  <c:v>22.714285714285715</c:v>
                </c:pt>
                <c:pt idx="249">
                  <c:v>22.428571428571427</c:v>
                </c:pt>
                <c:pt idx="250">
                  <c:v>22.714285714285719</c:v>
                </c:pt>
                <c:pt idx="251">
                  <c:v>22.095238095238095</c:v>
                </c:pt>
                <c:pt idx="252">
                  <c:v>21.904761904761902</c:v>
                </c:pt>
                <c:pt idx="253">
                  <c:v>22</c:v>
                </c:pt>
                <c:pt idx="254">
                  <c:v>22</c:v>
                </c:pt>
                <c:pt idx="255">
                  <c:v>22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349E-43B9-8CFA-42E10A56D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173999"/>
        <c:axId val="1994595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Kocaeli!$B$1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Kocaeli!$A$2:$A$258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Kocaeli!$B$2:$B$257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25</c:v>
                      </c:pt>
                      <c:pt idx="1">
                        <c:v>41</c:v>
                      </c:pt>
                      <c:pt idx="2">
                        <c:v>37</c:v>
                      </c:pt>
                      <c:pt idx="3">
                        <c:v>25</c:v>
                      </c:pt>
                      <c:pt idx="4">
                        <c:v>33</c:v>
                      </c:pt>
                      <c:pt idx="5">
                        <c:v>31</c:v>
                      </c:pt>
                      <c:pt idx="6">
                        <c:v>25</c:v>
                      </c:pt>
                      <c:pt idx="7">
                        <c:v>35</c:v>
                      </c:pt>
                      <c:pt idx="8">
                        <c:v>26</c:v>
                      </c:pt>
                      <c:pt idx="9">
                        <c:v>39</c:v>
                      </c:pt>
                      <c:pt idx="10">
                        <c:v>43</c:v>
                      </c:pt>
                      <c:pt idx="11">
                        <c:v>30</c:v>
                      </c:pt>
                      <c:pt idx="12">
                        <c:v>33</c:v>
                      </c:pt>
                      <c:pt idx="13">
                        <c:v>47</c:v>
                      </c:pt>
                      <c:pt idx="14">
                        <c:v>34</c:v>
                      </c:pt>
                      <c:pt idx="15">
                        <c:v>38</c:v>
                      </c:pt>
                      <c:pt idx="16">
                        <c:v>38</c:v>
                      </c:pt>
                      <c:pt idx="17">
                        <c:v>22</c:v>
                      </c:pt>
                      <c:pt idx="18">
                        <c:v>33</c:v>
                      </c:pt>
                      <c:pt idx="19">
                        <c:v>34</c:v>
                      </c:pt>
                      <c:pt idx="20">
                        <c:v>34</c:v>
                      </c:pt>
                      <c:pt idx="21">
                        <c:v>43</c:v>
                      </c:pt>
                      <c:pt idx="22">
                        <c:v>32</c:v>
                      </c:pt>
                      <c:pt idx="23">
                        <c:v>30</c:v>
                      </c:pt>
                      <c:pt idx="24">
                        <c:v>33</c:v>
                      </c:pt>
                      <c:pt idx="25">
                        <c:v>32</c:v>
                      </c:pt>
                      <c:pt idx="26">
                        <c:v>25</c:v>
                      </c:pt>
                      <c:pt idx="27">
                        <c:v>40</c:v>
                      </c:pt>
                      <c:pt idx="28">
                        <c:v>42</c:v>
                      </c:pt>
                      <c:pt idx="29">
                        <c:v>30</c:v>
                      </c:pt>
                      <c:pt idx="30">
                        <c:v>35</c:v>
                      </c:pt>
                      <c:pt idx="31">
                        <c:v>26</c:v>
                      </c:pt>
                      <c:pt idx="32">
                        <c:v>22</c:v>
                      </c:pt>
                      <c:pt idx="33">
                        <c:v>25</c:v>
                      </c:pt>
                      <c:pt idx="34">
                        <c:v>25</c:v>
                      </c:pt>
                      <c:pt idx="35">
                        <c:v>44</c:v>
                      </c:pt>
                      <c:pt idx="36">
                        <c:v>32</c:v>
                      </c:pt>
                      <c:pt idx="37">
                        <c:v>35</c:v>
                      </c:pt>
                      <c:pt idx="38">
                        <c:v>30</c:v>
                      </c:pt>
                      <c:pt idx="39">
                        <c:v>27</c:v>
                      </c:pt>
                      <c:pt idx="40">
                        <c:v>35</c:v>
                      </c:pt>
                      <c:pt idx="41">
                        <c:v>26</c:v>
                      </c:pt>
                      <c:pt idx="42">
                        <c:v>24</c:v>
                      </c:pt>
                      <c:pt idx="43">
                        <c:v>20</c:v>
                      </c:pt>
                      <c:pt idx="44">
                        <c:v>30</c:v>
                      </c:pt>
                      <c:pt idx="45">
                        <c:v>30</c:v>
                      </c:pt>
                      <c:pt idx="46">
                        <c:v>23</c:v>
                      </c:pt>
                      <c:pt idx="47">
                        <c:v>27</c:v>
                      </c:pt>
                      <c:pt idx="48">
                        <c:v>26</c:v>
                      </c:pt>
                      <c:pt idx="49">
                        <c:v>25</c:v>
                      </c:pt>
                      <c:pt idx="50">
                        <c:v>31</c:v>
                      </c:pt>
                      <c:pt idx="51">
                        <c:v>27</c:v>
                      </c:pt>
                      <c:pt idx="52">
                        <c:v>21</c:v>
                      </c:pt>
                      <c:pt idx="53">
                        <c:v>34</c:v>
                      </c:pt>
                      <c:pt idx="54">
                        <c:v>20</c:v>
                      </c:pt>
                      <c:pt idx="55">
                        <c:v>34</c:v>
                      </c:pt>
                      <c:pt idx="56">
                        <c:v>28</c:v>
                      </c:pt>
                      <c:pt idx="57">
                        <c:v>24</c:v>
                      </c:pt>
                      <c:pt idx="58">
                        <c:v>38</c:v>
                      </c:pt>
                      <c:pt idx="59">
                        <c:v>22</c:v>
                      </c:pt>
                      <c:pt idx="60">
                        <c:v>29</c:v>
                      </c:pt>
                      <c:pt idx="61">
                        <c:v>31</c:v>
                      </c:pt>
                      <c:pt idx="62">
                        <c:v>33</c:v>
                      </c:pt>
                      <c:pt idx="63">
                        <c:v>24</c:v>
                      </c:pt>
                      <c:pt idx="64">
                        <c:v>18</c:v>
                      </c:pt>
                      <c:pt idx="65">
                        <c:v>26</c:v>
                      </c:pt>
                      <c:pt idx="66">
                        <c:v>20</c:v>
                      </c:pt>
                      <c:pt idx="67">
                        <c:v>28</c:v>
                      </c:pt>
                      <c:pt idx="68">
                        <c:v>21</c:v>
                      </c:pt>
                      <c:pt idx="69">
                        <c:v>35</c:v>
                      </c:pt>
                      <c:pt idx="70">
                        <c:v>24</c:v>
                      </c:pt>
                      <c:pt idx="71">
                        <c:v>35</c:v>
                      </c:pt>
                      <c:pt idx="72">
                        <c:v>35</c:v>
                      </c:pt>
                      <c:pt idx="73">
                        <c:v>26</c:v>
                      </c:pt>
                      <c:pt idx="74">
                        <c:v>16</c:v>
                      </c:pt>
                      <c:pt idx="75">
                        <c:v>27</c:v>
                      </c:pt>
                      <c:pt idx="76">
                        <c:v>27</c:v>
                      </c:pt>
                      <c:pt idx="77">
                        <c:v>21</c:v>
                      </c:pt>
                      <c:pt idx="78">
                        <c:v>26</c:v>
                      </c:pt>
                      <c:pt idx="79">
                        <c:v>27</c:v>
                      </c:pt>
                      <c:pt idx="80">
                        <c:v>26</c:v>
                      </c:pt>
                      <c:pt idx="81">
                        <c:v>25</c:v>
                      </c:pt>
                      <c:pt idx="82">
                        <c:v>28</c:v>
                      </c:pt>
                      <c:pt idx="83">
                        <c:v>30</c:v>
                      </c:pt>
                      <c:pt idx="84">
                        <c:v>19</c:v>
                      </c:pt>
                      <c:pt idx="85">
                        <c:v>21</c:v>
                      </c:pt>
                      <c:pt idx="86">
                        <c:v>22</c:v>
                      </c:pt>
                      <c:pt idx="87">
                        <c:v>25</c:v>
                      </c:pt>
                      <c:pt idx="88">
                        <c:v>33</c:v>
                      </c:pt>
                      <c:pt idx="89">
                        <c:v>21</c:v>
                      </c:pt>
                      <c:pt idx="90">
                        <c:v>39</c:v>
                      </c:pt>
                      <c:pt idx="91">
                        <c:v>27</c:v>
                      </c:pt>
                      <c:pt idx="92">
                        <c:v>21</c:v>
                      </c:pt>
                      <c:pt idx="93">
                        <c:v>21</c:v>
                      </c:pt>
                      <c:pt idx="94">
                        <c:v>24</c:v>
                      </c:pt>
                      <c:pt idx="95">
                        <c:v>31</c:v>
                      </c:pt>
                      <c:pt idx="96">
                        <c:v>34</c:v>
                      </c:pt>
                      <c:pt idx="97">
                        <c:v>37</c:v>
                      </c:pt>
                      <c:pt idx="98">
                        <c:v>23</c:v>
                      </c:pt>
                      <c:pt idx="99">
                        <c:v>24</c:v>
                      </c:pt>
                      <c:pt idx="100">
                        <c:v>22</c:v>
                      </c:pt>
                      <c:pt idx="101">
                        <c:v>21</c:v>
                      </c:pt>
                      <c:pt idx="102">
                        <c:v>42</c:v>
                      </c:pt>
                      <c:pt idx="103">
                        <c:v>27</c:v>
                      </c:pt>
                      <c:pt idx="104">
                        <c:v>36</c:v>
                      </c:pt>
                      <c:pt idx="105">
                        <c:v>36</c:v>
                      </c:pt>
                      <c:pt idx="106">
                        <c:v>32</c:v>
                      </c:pt>
                      <c:pt idx="107">
                        <c:v>27</c:v>
                      </c:pt>
                      <c:pt idx="108">
                        <c:v>28</c:v>
                      </c:pt>
                      <c:pt idx="109">
                        <c:v>43</c:v>
                      </c:pt>
                      <c:pt idx="110">
                        <c:v>33</c:v>
                      </c:pt>
                      <c:pt idx="111">
                        <c:v>39</c:v>
                      </c:pt>
                      <c:pt idx="112">
                        <c:v>24</c:v>
                      </c:pt>
                      <c:pt idx="113">
                        <c:v>23</c:v>
                      </c:pt>
                      <c:pt idx="114">
                        <c:v>30</c:v>
                      </c:pt>
                      <c:pt idx="115">
                        <c:v>25</c:v>
                      </c:pt>
                      <c:pt idx="116">
                        <c:v>49</c:v>
                      </c:pt>
                      <c:pt idx="117">
                        <c:v>27</c:v>
                      </c:pt>
                      <c:pt idx="118">
                        <c:v>34</c:v>
                      </c:pt>
                      <c:pt idx="119">
                        <c:v>26</c:v>
                      </c:pt>
                      <c:pt idx="120">
                        <c:v>27</c:v>
                      </c:pt>
                      <c:pt idx="121">
                        <c:v>18</c:v>
                      </c:pt>
                      <c:pt idx="122">
                        <c:v>19</c:v>
                      </c:pt>
                      <c:pt idx="123">
                        <c:v>30</c:v>
                      </c:pt>
                      <c:pt idx="124">
                        <c:v>20</c:v>
                      </c:pt>
                      <c:pt idx="125">
                        <c:v>32</c:v>
                      </c:pt>
                      <c:pt idx="126">
                        <c:v>24</c:v>
                      </c:pt>
                      <c:pt idx="127">
                        <c:v>27</c:v>
                      </c:pt>
                      <c:pt idx="128">
                        <c:v>27</c:v>
                      </c:pt>
                      <c:pt idx="129">
                        <c:v>27</c:v>
                      </c:pt>
                      <c:pt idx="130">
                        <c:v>29</c:v>
                      </c:pt>
                      <c:pt idx="131">
                        <c:v>29</c:v>
                      </c:pt>
                      <c:pt idx="132">
                        <c:v>22</c:v>
                      </c:pt>
                      <c:pt idx="133">
                        <c:v>33</c:v>
                      </c:pt>
                      <c:pt idx="134">
                        <c:v>22</c:v>
                      </c:pt>
                      <c:pt idx="135">
                        <c:v>18</c:v>
                      </c:pt>
                      <c:pt idx="136">
                        <c:v>16</c:v>
                      </c:pt>
                      <c:pt idx="137">
                        <c:v>16</c:v>
                      </c:pt>
                      <c:pt idx="138">
                        <c:v>20</c:v>
                      </c:pt>
                      <c:pt idx="139">
                        <c:v>28</c:v>
                      </c:pt>
                      <c:pt idx="140">
                        <c:v>26</c:v>
                      </c:pt>
                      <c:pt idx="141">
                        <c:v>21</c:v>
                      </c:pt>
                      <c:pt idx="142">
                        <c:v>15</c:v>
                      </c:pt>
                      <c:pt idx="143">
                        <c:v>20</c:v>
                      </c:pt>
                      <c:pt idx="144">
                        <c:v>17</c:v>
                      </c:pt>
                      <c:pt idx="145">
                        <c:v>15</c:v>
                      </c:pt>
                      <c:pt idx="146">
                        <c:v>19</c:v>
                      </c:pt>
                      <c:pt idx="147">
                        <c:v>32</c:v>
                      </c:pt>
                      <c:pt idx="148">
                        <c:v>20</c:v>
                      </c:pt>
                      <c:pt idx="149">
                        <c:v>22</c:v>
                      </c:pt>
                      <c:pt idx="150">
                        <c:v>16</c:v>
                      </c:pt>
                      <c:pt idx="151">
                        <c:v>21</c:v>
                      </c:pt>
                      <c:pt idx="152">
                        <c:v>17</c:v>
                      </c:pt>
                      <c:pt idx="153">
                        <c:v>22</c:v>
                      </c:pt>
                      <c:pt idx="154">
                        <c:v>24</c:v>
                      </c:pt>
                      <c:pt idx="155">
                        <c:v>21</c:v>
                      </c:pt>
                      <c:pt idx="156">
                        <c:v>18</c:v>
                      </c:pt>
                      <c:pt idx="157">
                        <c:v>14</c:v>
                      </c:pt>
                      <c:pt idx="158">
                        <c:v>29</c:v>
                      </c:pt>
                      <c:pt idx="159">
                        <c:v>18</c:v>
                      </c:pt>
                      <c:pt idx="160">
                        <c:v>29</c:v>
                      </c:pt>
                      <c:pt idx="161">
                        <c:v>29</c:v>
                      </c:pt>
                      <c:pt idx="162">
                        <c:v>19</c:v>
                      </c:pt>
                      <c:pt idx="163">
                        <c:v>24</c:v>
                      </c:pt>
                      <c:pt idx="164">
                        <c:v>26</c:v>
                      </c:pt>
                      <c:pt idx="165">
                        <c:v>24</c:v>
                      </c:pt>
                      <c:pt idx="166">
                        <c:v>16</c:v>
                      </c:pt>
                      <c:pt idx="167">
                        <c:v>28</c:v>
                      </c:pt>
                      <c:pt idx="168">
                        <c:v>17</c:v>
                      </c:pt>
                      <c:pt idx="169">
                        <c:v>21</c:v>
                      </c:pt>
                      <c:pt idx="170">
                        <c:v>25</c:v>
                      </c:pt>
                      <c:pt idx="171">
                        <c:v>19</c:v>
                      </c:pt>
                      <c:pt idx="172">
                        <c:v>30</c:v>
                      </c:pt>
                      <c:pt idx="173">
                        <c:v>23</c:v>
                      </c:pt>
                      <c:pt idx="174">
                        <c:v>23</c:v>
                      </c:pt>
                      <c:pt idx="175">
                        <c:v>22</c:v>
                      </c:pt>
                      <c:pt idx="176">
                        <c:v>36</c:v>
                      </c:pt>
                      <c:pt idx="177">
                        <c:v>23</c:v>
                      </c:pt>
                      <c:pt idx="178">
                        <c:v>18</c:v>
                      </c:pt>
                      <c:pt idx="179">
                        <c:v>21</c:v>
                      </c:pt>
                      <c:pt idx="180">
                        <c:v>28</c:v>
                      </c:pt>
                      <c:pt idx="181">
                        <c:v>19</c:v>
                      </c:pt>
                      <c:pt idx="182">
                        <c:v>25</c:v>
                      </c:pt>
                      <c:pt idx="183">
                        <c:v>37</c:v>
                      </c:pt>
                      <c:pt idx="184">
                        <c:v>18</c:v>
                      </c:pt>
                      <c:pt idx="185">
                        <c:v>23</c:v>
                      </c:pt>
                      <c:pt idx="186">
                        <c:v>26</c:v>
                      </c:pt>
                      <c:pt idx="187">
                        <c:v>30</c:v>
                      </c:pt>
                      <c:pt idx="188">
                        <c:v>37</c:v>
                      </c:pt>
                      <c:pt idx="189">
                        <c:v>32</c:v>
                      </c:pt>
                      <c:pt idx="190">
                        <c:v>28</c:v>
                      </c:pt>
                      <c:pt idx="191">
                        <c:v>14</c:v>
                      </c:pt>
                      <c:pt idx="192">
                        <c:v>28</c:v>
                      </c:pt>
                      <c:pt idx="193">
                        <c:v>16</c:v>
                      </c:pt>
                      <c:pt idx="194">
                        <c:v>26</c:v>
                      </c:pt>
                      <c:pt idx="195">
                        <c:v>23</c:v>
                      </c:pt>
                      <c:pt idx="196">
                        <c:v>19</c:v>
                      </c:pt>
                      <c:pt idx="197">
                        <c:v>20</c:v>
                      </c:pt>
                      <c:pt idx="198">
                        <c:v>17</c:v>
                      </c:pt>
                      <c:pt idx="199">
                        <c:v>23</c:v>
                      </c:pt>
                      <c:pt idx="200">
                        <c:v>18</c:v>
                      </c:pt>
                      <c:pt idx="201">
                        <c:v>23</c:v>
                      </c:pt>
                      <c:pt idx="202">
                        <c:v>18</c:v>
                      </c:pt>
                      <c:pt idx="203">
                        <c:v>33</c:v>
                      </c:pt>
                      <c:pt idx="204">
                        <c:v>17</c:v>
                      </c:pt>
                      <c:pt idx="205">
                        <c:v>19</c:v>
                      </c:pt>
                      <c:pt idx="206">
                        <c:v>20</c:v>
                      </c:pt>
                      <c:pt idx="207">
                        <c:v>19</c:v>
                      </c:pt>
                      <c:pt idx="208">
                        <c:v>17</c:v>
                      </c:pt>
                      <c:pt idx="209">
                        <c:v>18</c:v>
                      </c:pt>
                      <c:pt idx="210">
                        <c:v>26</c:v>
                      </c:pt>
                      <c:pt idx="211">
                        <c:v>15</c:v>
                      </c:pt>
                      <c:pt idx="212">
                        <c:v>29</c:v>
                      </c:pt>
                      <c:pt idx="213">
                        <c:v>23</c:v>
                      </c:pt>
                      <c:pt idx="214">
                        <c:v>18</c:v>
                      </c:pt>
                      <c:pt idx="215">
                        <c:v>22</c:v>
                      </c:pt>
                      <c:pt idx="216">
                        <c:v>21</c:v>
                      </c:pt>
                      <c:pt idx="217">
                        <c:v>22</c:v>
                      </c:pt>
                      <c:pt idx="218">
                        <c:v>20</c:v>
                      </c:pt>
                      <c:pt idx="219">
                        <c:v>21</c:v>
                      </c:pt>
                      <c:pt idx="220">
                        <c:v>26</c:v>
                      </c:pt>
                      <c:pt idx="221">
                        <c:v>21</c:v>
                      </c:pt>
                      <c:pt idx="222">
                        <c:v>24</c:v>
                      </c:pt>
                      <c:pt idx="223">
                        <c:v>23</c:v>
                      </c:pt>
                      <c:pt idx="224">
                        <c:v>22</c:v>
                      </c:pt>
                      <c:pt idx="225">
                        <c:v>22</c:v>
                      </c:pt>
                      <c:pt idx="226">
                        <c:v>25</c:v>
                      </c:pt>
                      <c:pt idx="227">
                        <c:v>16</c:v>
                      </c:pt>
                      <c:pt idx="228">
                        <c:v>22</c:v>
                      </c:pt>
                      <c:pt idx="229">
                        <c:v>26</c:v>
                      </c:pt>
                      <c:pt idx="230">
                        <c:v>28</c:v>
                      </c:pt>
                      <c:pt idx="231">
                        <c:v>17</c:v>
                      </c:pt>
                      <c:pt idx="232">
                        <c:v>24</c:v>
                      </c:pt>
                      <c:pt idx="233">
                        <c:v>22</c:v>
                      </c:pt>
                      <c:pt idx="234">
                        <c:v>15</c:v>
                      </c:pt>
                      <c:pt idx="235">
                        <c:v>9</c:v>
                      </c:pt>
                      <c:pt idx="236">
                        <c:v>23</c:v>
                      </c:pt>
                      <c:pt idx="237">
                        <c:v>17</c:v>
                      </c:pt>
                      <c:pt idx="238">
                        <c:v>17</c:v>
                      </c:pt>
                      <c:pt idx="239">
                        <c:v>18</c:v>
                      </c:pt>
                      <c:pt idx="240">
                        <c:v>23</c:v>
                      </c:pt>
                      <c:pt idx="241">
                        <c:v>21</c:v>
                      </c:pt>
                      <c:pt idx="242">
                        <c:v>27</c:v>
                      </c:pt>
                      <c:pt idx="243">
                        <c:v>23</c:v>
                      </c:pt>
                      <c:pt idx="244">
                        <c:v>22</c:v>
                      </c:pt>
                      <c:pt idx="245">
                        <c:v>10</c:v>
                      </c:pt>
                      <c:pt idx="246">
                        <c:v>18</c:v>
                      </c:pt>
                      <c:pt idx="247">
                        <c:v>20</c:v>
                      </c:pt>
                      <c:pt idx="248">
                        <c:v>25</c:v>
                      </c:pt>
                      <c:pt idx="249">
                        <c:v>24</c:v>
                      </c:pt>
                      <c:pt idx="250">
                        <c:v>27</c:v>
                      </c:pt>
                      <c:pt idx="251">
                        <c:v>31</c:v>
                      </c:pt>
                      <c:pt idx="252">
                        <c:v>25</c:v>
                      </c:pt>
                      <c:pt idx="253">
                        <c:v>19</c:v>
                      </c:pt>
                      <c:pt idx="254">
                        <c:v>12</c:v>
                      </c:pt>
                      <c:pt idx="255">
                        <c:v>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49E-43B9-8CFA-42E10A56D6F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37</c:v>
                      </c:pt>
                      <c:pt idx="1">
                        <c:v>35</c:v>
                      </c:pt>
                      <c:pt idx="2">
                        <c:v>31</c:v>
                      </c:pt>
                      <c:pt idx="3">
                        <c:v>27</c:v>
                      </c:pt>
                      <c:pt idx="4">
                        <c:v>30</c:v>
                      </c:pt>
                      <c:pt idx="5">
                        <c:v>29</c:v>
                      </c:pt>
                      <c:pt idx="6">
                        <c:v>28</c:v>
                      </c:pt>
                      <c:pt idx="7">
                        <c:v>29</c:v>
                      </c:pt>
                      <c:pt idx="8">
                        <c:v>32</c:v>
                      </c:pt>
                      <c:pt idx="9">
                        <c:v>37</c:v>
                      </c:pt>
                      <c:pt idx="10">
                        <c:v>39</c:v>
                      </c:pt>
                      <c:pt idx="11">
                        <c:v>20</c:v>
                      </c:pt>
                      <c:pt idx="12">
                        <c:v>24</c:v>
                      </c:pt>
                      <c:pt idx="13">
                        <c:v>28</c:v>
                      </c:pt>
                      <c:pt idx="14">
                        <c:v>35</c:v>
                      </c:pt>
                      <c:pt idx="15">
                        <c:v>34</c:v>
                      </c:pt>
                      <c:pt idx="16">
                        <c:v>35</c:v>
                      </c:pt>
                      <c:pt idx="17">
                        <c:v>44</c:v>
                      </c:pt>
                      <c:pt idx="18">
                        <c:v>39</c:v>
                      </c:pt>
                      <c:pt idx="19">
                        <c:v>34</c:v>
                      </c:pt>
                      <c:pt idx="20">
                        <c:v>31</c:v>
                      </c:pt>
                      <c:pt idx="21">
                        <c:v>47</c:v>
                      </c:pt>
                      <c:pt idx="22">
                        <c:v>39</c:v>
                      </c:pt>
                      <c:pt idx="23">
                        <c:v>33</c:v>
                      </c:pt>
                      <c:pt idx="24">
                        <c:v>46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34</c:v>
                      </c:pt>
                      <c:pt idx="28">
                        <c:v>37</c:v>
                      </c:pt>
                      <c:pt idx="29">
                        <c:v>33</c:v>
                      </c:pt>
                      <c:pt idx="30">
                        <c:v>31</c:v>
                      </c:pt>
                      <c:pt idx="31">
                        <c:v>27</c:v>
                      </c:pt>
                      <c:pt idx="32">
                        <c:v>28</c:v>
                      </c:pt>
                      <c:pt idx="33">
                        <c:v>31</c:v>
                      </c:pt>
                      <c:pt idx="34">
                        <c:v>43</c:v>
                      </c:pt>
                      <c:pt idx="35">
                        <c:v>41</c:v>
                      </c:pt>
                      <c:pt idx="36">
                        <c:v>27</c:v>
                      </c:pt>
                      <c:pt idx="37">
                        <c:v>27</c:v>
                      </c:pt>
                      <c:pt idx="38">
                        <c:v>29</c:v>
                      </c:pt>
                      <c:pt idx="39">
                        <c:v>32</c:v>
                      </c:pt>
                      <c:pt idx="40">
                        <c:v>27</c:v>
                      </c:pt>
                      <c:pt idx="41">
                        <c:v>32</c:v>
                      </c:pt>
                      <c:pt idx="42">
                        <c:v>27</c:v>
                      </c:pt>
                      <c:pt idx="43">
                        <c:v>28</c:v>
                      </c:pt>
                      <c:pt idx="44">
                        <c:v>29</c:v>
                      </c:pt>
                      <c:pt idx="45">
                        <c:v>30</c:v>
                      </c:pt>
                      <c:pt idx="46">
                        <c:v>21</c:v>
                      </c:pt>
                      <c:pt idx="47">
                        <c:v>26</c:v>
                      </c:pt>
                      <c:pt idx="48">
                        <c:v>19</c:v>
                      </c:pt>
                      <c:pt idx="49">
                        <c:v>22</c:v>
                      </c:pt>
                      <c:pt idx="50">
                        <c:v>23</c:v>
                      </c:pt>
                      <c:pt idx="51">
                        <c:v>28</c:v>
                      </c:pt>
                      <c:pt idx="52">
                        <c:v>25</c:v>
                      </c:pt>
                      <c:pt idx="53">
                        <c:v>29</c:v>
                      </c:pt>
                      <c:pt idx="54">
                        <c:v>26</c:v>
                      </c:pt>
                      <c:pt idx="55">
                        <c:v>21</c:v>
                      </c:pt>
                      <c:pt idx="56">
                        <c:v>35</c:v>
                      </c:pt>
                      <c:pt idx="57">
                        <c:v>38</c:v>
                      </c:pt>
                      <c:pt idx="58">
                        <c:v>26</c:v>
                      </c:pt>
                      <c:pt idx="59">
                        <c:v>27</c:v>
                      </c:pt>
                      <c:pt idx="60">
                        <c:v>22</c:v>
                      </c:pt>
                      <c:pt idx="61">
                        <c:v>31</c:v>
                      </c:pt>
                      <c:pt idx="62">
                        <c:v>21</c:v>
                      </c:pt>
                      <c:pt idx="63">
                        <c:v>32</c:v>
                      </c:pt>
                      <c:pt idx="64">
                        <c:v>34</c:v>
                      </c:pt>
                      <c:pt idx="65">
                        <c:v>28</c:v>
                      </c:pt>
                      <c:pt idx="66">
                        <c:v>38</c:v>
                      </c:pt>
                      <c:pt idx="67">
                        <c:v>30</c:v>
                      </c:pt>
                      <c:pt idx="68">
                        <c:v>25</c:v>
                      </c:pt>
                      <c:pt idx="69">
                        <c:v>17</c:v>
                      </c:pt>
                      <c:pt idx="70">
                        <c:v>33</c:v>
                      </c:pt>
                      <c:pt idx="71">
                        <c:v>34</c:v>
                      </c:pt>
                      <c:pt idx="72">
                        <c:v>32</c:v>
                      </c:pt>
                      <c:pt idx="73">
                        <c:v>32</c:v>
                      </c:pt>
                      <c:pt idx="74">
                        <c:v>32</c:v>
                      </c:pt>
                      <c:pt idx="75">
                        <c:v>20</c:v>
                      </c:pt>
                      <c:pt idx="76">
                        <c:v>27</c:v>
                      </c:pt>
                      <c:pt idx="77">
                        <c:v>19</c:v>
                      </c:pt>
                      <c:pt idx="78">
                        <c:v>20</c:v>
                      </c:pt>
                      <c:pt idx="79">
                        <c:v>25</c:v>
                      </c:pt>
                      <c:pt idx="80">
                        <c:v>29</c:v>
                      </c:pt>
                      <c:pt idx="81">
                        <c:v>26</c:v>
                      </c:pt>
                      <c:pt idx="82">
                        <c:v>29</c:v>
                      </c:pt>
                      <c:pt idx="83">
                        <c:v>18</c:v>
                      </c:pt>
                      <c:pt idx="84">
                        <c:v>29</c:v>
                      </c:pt>
                      <c:pt idx="85">
                        <c:v>22</c:v>
                      </c:pt>
                      <c:pt idx="86">
                        <c:v>28</c:v>
                      </c:pt>
                      <c:pt idx="87">
                        <c:v>25</c:v>
                      </c:pt>
                      <c:pt idx="88">
                        <c:v>28</c:v>
                      </c:pt>
                      <c:pt idx="89">
                        <c:v>18</c:v>
                      </c:pt>
                      <c:pt idx="90">
                        <c:v>23</c:v>
                      </c:pt>
                      <c:pt idx="91">
                        <c:v>25</c:v>
                      </c:pt>
                      <c:pt idx="92">
                        <c:v>30</c:v>
                      </c:pt>
                      <c:pt idx="93">
                        <c:v>35</c:v>
                      </c:pt>
                      <c:pt idx="94">
                        <c:v>26</c:v>
                      </c:pt>
                      <c:pt idx="95">
                        <c:v>24</c:v>
                      </c:pt>
                      <c:pt idx="96">
                        <c:v>19</c:v>
                      </c:pt>
                      <c:pt idx="97">
                        <c:v>22</c:v>
                      </c:pt>
                      <c:pt idx="98">
                        <c:v>27</c:v>
                      </c:pt>
                      <c:pt idx="99">
                        <c:v>28</c:v>
                      </c:pt>
                      <c:pt idx="100">
                        <c:v>22</c:v>
                      </c:pt>
                      <c:pt idx="101">
                        <c:v>24</c:v>
                      </c:pt>
                      <c:pt idx="102">
                        <c:v>17</c:v>
                      </c:pt>
                      <c:pt idx="103">
                        <c:v>20</c:v>
                      </c:pt>
                      <c:pt idx="104">
                        <c:v>22</c:v>
                      </c:pt>
                      <c:pt idx="105">
                        <c:v>26</c:v>
                      </c:pt>
                      <c:pt idx="106">
                        <c:v>29</c:v>
                      </c:pt>
                      <c:pt idx="107">
                        <c:v>29</c:v>
                      </c:pt>
                      <c:pt idx="108">
                        <c:v>23</c:v>
                      </c:pt>
                      <c:pt idx="109">
                        <c:v>19</c:v>
                      </c:pt>
                      <c:pt idx="110">
                        <c:v>12</c:v>
                      </c:pt>
                      <c:pt idx="111">
                        <c:v>22</c:v>
                      </c:pt>
                      <c:pt idx="112">
                        <c:v>21</c:v>
                      </c:pt>
                      <c:pt idx="113">
                        <c:v>26</c:v>
                      </c:pt>
                      <c:pt idx="114">
                        <c:v>21</c:v>
                      </c:pt>
                      <c:pt idx="115">
                        <c:v>20</c:v>
                      </c:pt>
                      <c:pt idx="116">
                        <c:v>27</c:v>
                      </c:pt>
                      <c:pt idx="117">
                        <c:v>28</c:v>
                      </c:pt>
                      <c:pt idx="118">
                        <c:v>33</c:v>
                      </c:pt>
                      <c:pt idx="119">
                        <c:v>14</c:v>
                      </c:pt>
                      <c:pt idx="120">
                        <c:v>23</c:v>
                      </c:pt>
                      <c:pt idx="121">
                        <c:v>24</c:v>
                      </c:pt>
                      <c:pt idx="122">
                        <c:v>26</c:v>
                      </c:pt>
                      <c:pt idx="123">
                        <c:v>21</c:v>
                      </c:pt>
                      <c:pt idx="124">
                        <c:v>17</c:v>
                      </c:pt>
                      <c:pt idx="125">
                        <c:v>16</c:v>
                      </c:pt>
                      <c:pt idx="126">
                        <c:v>24</c:v>
                      </c:pt>
                      <c:pt idx="127">
                        <c:v>22</c:v>
                      </c:pt>
                      <c:pt idx="128">
                        <c:v>27</c:v>
                      </c:pt>
                      <c:pt idx="129">
                        <c:v>23</c:v>
                      </c:pt>
                      <c:pt idx="130">
                        <c:v>13</c:v>
                      </c:pt>
                      <c:pt idx="131">
                        <c:v>15</c:v>
                      </c:pt>
                      <c:pt idx="132">
                        <c:v>30</c:v>
                      </c:pt>
                      <c:pt idx="133">
                        <c:v>21</c:v>
                      </c:pt>
                      <c:pt idx="134">
                        <c:v>20</c:v>
                      </c:pt>
                      <c:pt idx="135">
                        <c:v>26</c:v>
                      </c:pt>
                      <c:pt idx="136">
                        <c:v>17</c:v>
                      </c:pt>
                      <c:pt idx="137">
                        <c:v>24</c:v>
                      </c:pt>
                      <c:pt idx="138">
                        <c:v>27</c:v>
                      </c:pt>
                      <c:pt idx="139">
                        <c:v>20</c:v>
                      </c:pt>
                      <c:pt idx="140">
                        <c:v>20</c:v>
                      </c:pt>
                      <c:pt idx="141">
                        <c:v>16</c:v>
                      </c:pt>
                      <c:pt idx="142">
                        <c:v>25</c:v>
                      </c:pt>
                      <c:pt idx="143">
                        <c:v>21</c:v>
                      </c:pt>
                      <c:pt idx="144">
                        <c:v>34</c:v>
                      </c:pt>
                      <c:pt idx="145">
                        <c:v>30</c:v>
                      </c:pt>
                      <c:pt idx="146">
                        <c:v>26</c:v>
                      </c:pt>
                      <c:pt idx="147">
                        <c:v>21</c:v>
                      </c:pt>
                      <c:pt idx="148">
                        <c:v>26</c:v>
                      </c:pt>
                      <c:pt idx="149">
                        <c:v>25</c:v>
                      </c:pt>
                      <c:pt idx="150">
                        <c:v>21</c:v>
                      </c:pt>
                      <c:pt idx="151">
                        <c:v>28</c:v>
                      </c:pt>
                      <c:pt idx="152">
                        <c:v>16</c:v>
                      </c:pt>
                      <c:pt idx="153">
                        <c:v>21</c:v>
                      </c:pt>
                      <c:pt idx="154">
                        <c:v>18</c:v>
                      </c:pt>
                      <c:pt idx="155">
                        <c:v>26</c:v>
                      </c:pt>
                      <c:pt idx="156">
                        <c:v>17</c:v>
                      </c:pt>
                      <c:pt idx="157">
                        <c:v>23</c:v>
                      </c:pt>
                      <c:pt idx="158">
                        <c:v>22</c:v>
                      </c:pt>
                      <c:pt idx="159">
                        <c:v>23</c:v>
                      </c:pt>
                      <c:pt idx="160">
                        <c:v>23</c:v>
                      </c:pt>
                      <c:pt idx="161">
                        <c:v>24</c:v>
                      </c:pt>
                      <c:pt idx="162">
                        <c:v>23</c:v>
                      </c:pt>
                      <c:pt idx="163">
                        <c:v>27</c:v>
                      </c:pt>
                      <c:pt idx="164">
                        <c:v>26</c:v>
                      </c:pt>
                      <c:pt idx="165">
                        <c:v>21</c:v>
                      </c:pt>
                      <c:pt idx="166">
                        <c:v>24</c:v>
                      </c:pt>
                      <c:pt idx="167">
                        <c:v>16</c:v>
                      </c:pt>
                      <c:pt idx="168">
                        <c:v>19</c:v>
                      </c:pt>
                      <c:pt idx="169">
                        <c:v>27</c:v>
                      </c:pt>
                      <c:pt idx="170">
                        <c:v>21</c:v>
                      </c:pt>
                      <c:pt idx="171">
                        <c:v>26</c:v>
                      </c:pt>
                      <c:pt idx="172">
                        <c:v>23</c:v>
                      </c:pt>
                      <c:pt idx="173">
                        <c:v>16</c:v>
                      </c:pt>
                      <c:pt idx="174">
                        <c:v>29</c:v>
                      </c:pt>
                      <c:pt idx="175">
                        <c:v>30</c:v>
                      </c:pt>
                      <c:pt idx="176">
                        <c:v>25</c:v>
                      </c:pt>
                      <c:pt idx="177">
                        <c:v>29</c:v>
                      </c:pt>
                      <c:pt idx="178">
                        <c:v>23</c:v>
                      </c:pt>
                      <c:pt idx="179">
                        <c:v>20</c:v>
                      </c:pt>
                      <c:pt idx="180">
                        <c:v>13</c:v>
                      </c:pt>
                      <c:pt idx="181">
                        <c:v>19</c:v>
                      </c:pt>
                      <c:pt idx="182">
                        <c:v>27</c:v>
                      </c:pt>
                      <c:pt idx="183">
                        <c:v>33</c:v>
                      </c:pt>
                      <c:pt idx="184">
                        <c:v>28</c:v>
                      </c:pt>
                      <c:pt idx="185">
                        <c:v>23</c:v>
                      </c:pt>
                      <c:pt idx="186">
                        <c:v>18</c:v>
                      </c:pt>
                      <c:pt idx="187">
                        <c:v>24</c:v>
                      </c:pt>
                      <c:pt idx="188">
                        <c:v>26</c:v>
                      </c:pt>
                      <c:pt idx="189">
                        <c:v>23</c:v>
                      </c:pt>
                      <c:pt idx="190">
                        <c:v>17</c:v>
                      </c:pt>
                      <c:pt idx="191">
                        <c:v>20</c:v>
                      </c:pt>
                      <c:pt idx="192">
                        <c:v>28</c:v>
                      </c:pt>
                      <c:pt idx="193">
                        <c:v>24</c:v>
                      </c:pt>
                      <c:pt idx="194">
                        <c:v>13</c:v>
                      </c:pt>
                      <c:pt idx="195">
                        <c:v>15</c:v>
                      </c:pt>
                      <c:pt idx="196">
                        <c:v>15</c:v>
                      </c:pt>
                      <c:pt idx="197">
                        <c:v>19</c:v>
                      </c:pt>
                      <c:pt idx="198">
                        <c:v>18</c:v>
                      </c:pt>
                      <c:pt idx="199">
                        <c:v>19</c:v>
                      </c:pt>
                      <c:pt idx="200">
                        <c:v>27</c:v>
                      </c:pt>
                      <c:pt idx="201">
                        <c:v>27</c:v>
                      </c:pt>
                      <c:pt idx="202">
                        <c:v>23</c:v>
                      </c:pt>
                      <c:pt idx="203">
                        <c:v>26</c:v>
                      </c:pt>
                      <c:pt idx="204">
                        <c:v>16</c:v>
                      </c:pt>
                      <c:pt idx="205">
                        <c:v>21</c:v>
                      </c:pt>
                      <c:pt idx="206">
                        <c:v>29</c:v>
                      </c:pt>
                      <c:pt idx="207">
                        <c:v>20</c:v>
                      </c:pt>
                      <c:pt idx="208">
                        <c:v>18</c:v>
                      </c:pt>
                      <c:pt idx="209">
                        <c:v>31</c:v>
                      </c:pt>
                      <c:pt idx="210">
                        <c:v>23</c:v>
                      </c:pt>
                      <c:pt idx="211">
                        <c:v>20</c:v>
                      </c:pt>
                      <c:pt idx="212">
                        <c:v>24</c:v>
                      </c:pt>
                      <c:pt idx="213">
                        <c:v>24</c:v>
                      </c:pt>
                      <c:pt idx="214">
                        <c:v>18</c:v>
                      </c:pt>
                      <c:pt idx="215">
                        <c:v>18</c:v>
                      </c:pt>
                      <c:pt idx="216">
                        <c:v>31</c:v>
                      </c:pt>
                      <c:pt idx="217">
                        <c:v>35</c:v>
                      </c:pt>
                      <c:pt idx="218">
                        <c:v>15</c:v>
                      </c:pt>
                      <c:pt idx="219">
                        <c:v>18</c:v>
                      </c:pt>
                      <c:pt idx="220">
                        <c:v>27</c:v>
                      </c:pt>
                      <c:pt idx="221">
                        <c:v>29</c:v>
                      </c:pt>
                      <c:pt idx="222">
                        <c:v>23</c:v>
                      </c:pt>
                      <c:pt idx="223">
                        <c:v>21</c:v>
                      </c:pt>
                      <c:pt idx="224">
                        <c:v>16</c:v>
                      </c:pt>
                      <c:pt idx="225">
                        <c:v>33</c:v>
                      </c:pt>
                      <c:pt idx="226">
                        <c:v>15</c:v>
                      </c:pt>
                      <c:pt idx="227">
                        <c:v>20</c:v>
                      </c:pt>
                      <c:pt idx="228">
                        <c:v>16</c:v>
                      </c:pt>
                      <c:pt idx="229">
                        <c:v>19</c:v>
                      </c:pt>
                      <c:pt idx="230">
                        <c:v>31</c:v>
                      </c:pt>
                      <c:pt idx="231">
                        <c:v>25</c:v>
                      </c:pt>
                      <c:pt idx="232">
                        <c:v>19</c:v>
                      </c:pt>
                      <c:pt idx="233">
                        <c:v>27</c:v>
                      </c:pt>
                      <c:pt idx="234">
                        <c:v>24</c:v>
                      </c:pt>
                      <c:pt idx="235">
                        <c:v>19</c:v>
                      </c:pt>
                      <c:pt idx="236">
                        <c:v>21</c:v>
                      </c:pt>
                      <c:pt idx="237">
                        <c:v>28</c:v>
                      </c:pt>
                      <c:pt idx="238">
                        <c:v>32</c:v>
                      </c:pt>
                      <c:pt idx="239">
                        <c:v>23</c:v>
                      </c:pt>
                      <c:pt idx="240">
                        <c:v>20</c:v>
                      </c:pt>
                      <c:pt idx="241">
                        <c:v>28</c:v>
                      </c:pt>
                      <c:pt idx="242">
                        <c:v>26</c:v>
                      </c:pt>
                      <c:pt idx="243">
                        <c:v>21</c:v>
                      </c:pt>
                      <c:pt idx="244">
                        <c:v>31</c:v>
                      </c:pt>
                      <c:pt idx="245">
                        <c:v>29</c:v>
                      </c:pt>
                      <c:pt idx="246">
                        <c:v>33</c:v>
                      </c:pt>
                      <c:pt idx="247">
                        <c:v>24</c:v>
                      </c:pt>
                      <c:pt idx="248">
                        <c:v>33</c:v>
                      </c:pt>
                      <c:pt idx="249">
                        <c:v>23</c:v>
                      </c:pt>
                      <c:pt idx="250">
                        <c:v>29</c:v>
                      </c:pt>
                      <c:pt idx="251">
                        <c:v>27</c:v>
                      </c:pt>
                      <c:pt idx="252">
                        <c:v>22</c:v>
                      </c:pt>
                      <c:pt idx="253">
                        <c:v>22</c:v>
                      </c:pt>
                      <c:pt idx="254">
                        <c:v>18</c:v>
                      </c:pt>
                      <c:pt idx="255">
                        <c:v>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49E-43B9-8CFA-42E10A56D6F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22</c:v>
                      </c:pt>
                      <c:pt idx="1">
                        <c:v>29</c:v>
                      </c:pt>
                      <c:pt idx="2">
                        <c:v>26</c:v>
                      </c:pt>
                      <c:pt idx="3">
                        <c:v>27</c:v>
                      </c:pt>
                      <c:pt idx="4">
                        <c:v>36</c:v>
                      </c:pt>
                      <c:pt idx="5">
                        <c:v>25</c:v>
                      </c:pt>
                      <c:pt idx="6">
                        <c:v>21</c:v>
                      </c:pt>
                      <c:pt idx="7">
                        <c:v>19</c:v>
                      </c:pt>
                      <c:pt idx="8">
                        <c:v>24</c:v>
                      </c:pt>
                      <c:pt idx="9">
                        <c:v>26</c:v>
                      </c:pt>
                      <c:pt idx="10">
                        <c:v>31</c:v>
                      </c:pt>
                      <c:pt idx="11">
                        <c:v>24</c:v>
                      </c:pt>
                      <c:pt idx="12">
                        <c:v>19</c:v>
                      </c:pt>
                      <c:pt idx="13">
                        <c:v>33</c:v>
                      </c:pt>
                      <c:pt idx="14">
                        <c:v>24</c:v>
                      </c:pt>
                      <c:pt idx="15">
                        <c:v>30</c:v>
                      </c:pt>
                      <c:pt idx="16">
                        <c:v>21</c:v>
                      </c:pt>
                      <c:pt idx="17">
                        <c:v>26</c:v>
                      </c:pt>
                      <c:pt idx="18">
                        <c:v>24</c:v>
                      </c:pt>
                      <c:pt idx="19">
                        <c:v>26</c:v>
                      </c:pt>
                      <c:pt idx="20">
                        <c:v>21</c:v>
                      </c:pt>
                      <c:pt idx="21">
                        <c:v>29</c:v>
                      </c:pt>
                      <c:pt idx="22">
                        <c:v>39</c:v>
                      </c:pt>
                      <c:pt idx="23">
                        <c:v>28</c:v>
                      </c:pt>
                      <c:pt idx="24">
                        <c:v>22</c:v>
                      </c:pt>
                      <c:pt idx="25">
                        <c:v>22</c:v>
                      </c:pt>
                      <c:pt idx="26">
                        <c:v>22</c:v>
                      </c:pt>
                      <c:pt idx="27">
                        <c:v>25</c:v>
                      </c:pt>
                      <c:pt idx="28">
                        <c:v>25</c:v>
                      </c:pt>
                      <c:pt idx="29">
                        <c:v>24</c:v>
                      </c:pt>
                      <c:pt idx="30">
                        <c:v>21</c:v>
                      </c:pt>
                      <c:pt idx="31">
                        <c:v>24</c:v>
                      </c:pt>
                      <c:pt idx="32">
                        <c:v>17</c:v>
                      </c:pt>
                      <c:pt idx="33">
                        <c:v>21</c:v>
                      </c:pt>
                      <c:pt idx="34">
                        <c:v>22</c:v>
                      </c:pt>
                      <c:pt idx="35">
                        <c:v>26</c:v>
                      </c:pt>
                      <c:pt idx="36">
                        <c:v>35</c:v>
                      </c:pt>
                      <c:pt idx="37">
                        <c:v>31</c:v>
                      </c:pt>
                      <c:pt idx="38">
                        <c:v>24</c:v>
                      </c:pt>
                      <c:pt idx="39">
                        <c:v>31</c:v>
                      </c:pt>
                      <c:pt idx="40">
                        <c:v>28</c:v>
                      </c:pt>
                      <c:pt idx="41">
                        <c:v>29</c:v>
                      </c:pt>
                      <c:pt idx="42">
                        <c:v>24</c:v>
                      </c:pt>
                      <c:pt idx="43">
                        <c:v>24</c:v>
                      </c:pt>
                      <c:pt idx="44">
                        <c:v>28</c:v>
                      </c:pt>
                      <c:pt idx="45">
                        <c:v>25</c:v>
                      </c:pt>
                      <c:pt idx="46">
                        <c:v>33</c:v>
                      </c:pt>
                      <c:pt idx="47">
                        <c:v>30</c:v>
                      </c:pt>
                      <c:pt idx="48">
                        <c:v>18</c:v>
                      </c:pt>
                      <c:pt idx="49">
                        <c:v>23</c:v>
                      </c:pt>
                      <c:pt idx="50">
                        <c:v>32</c:v>
                      </c:pt>
                      <c:pt idx="51">
                        <c:v>33</c:v>
                      </c:pt>
                      <c:pt idx="52">
                        <c:v>19</c:v>
                      </c:pt>
                      <c:pt idx="53">
                        <c:v>28</c:v>
                      </c:pt>
                      <c:pt idx="54">
                        <c:v>18</c:v>
                      </c:pt>
                      <c:pt idx="55">
                        <c:v>16</c:v>
                      </c:pt>
                      <c:pt idx="56">
                        <c:v>29</c:v>
                      </c:pt>
                      <c:pt idx="57">
                        <c:v>24</c:v>
                      </c:pt>
                      <c:pt idx="58">
                        <c:v>22</c:v>
                      </c:pt>
                      <c:pt idx="59">
                        <c:v>32</c:v>
                      </c:pt>
                      <c:pt idx="60">
                        <c:v>26</c:v>
                      </c:pt>
                      <c:pt idx="61">
                        <c:v>19</c:v>
                      </c:pt>
                      <c:pt idx="62">
                        <c:v>24</c:v>
                      </c:pt>
                      <c:pt idx="63">
                        <c:v>29</c:v>
                      </c:pt>
                      <c:pt idx="64">
                        <c:v>23</c:v>
                      </c:pt>
                      <c:pt idx="65">
                        <c:v>35</c:v>
                      </c:pt>
                      <c:pt idx="66">
                        <c:v>28</c:v>
                      </c:pt>
                      <c:pt idx="67">
                        <c:v>29</c:v>
                      </c:pt>
                      <c:pt idx="68">
                        <c:v>23</c:v>
                      </c:pt>
                      <c:pt idx="69">
                        <c:v>20</c:v>
                      </c:pt>
                      <c:pt idx="70">
                        <c:v>21</c:v>
                      </c:pt>
                      <c:pt idx="71">
                        <c:v>27</c:v>
                      </c:pt>
                      <c:pt idx="72">
                        <c:v>28</c:v>
                      </c:pt>
                      <c:pt idx="73">
                        <c:v>30</c:v>
                      </c:pt>
                      <c:pt idx="74">
                        <c:v>25</c:v>
                      </c:pt>
                      <c:pt idx="75">
                        <c:v>29</c:v>
                      </c:pt>
                      <c:pt idx="76">
                        <c:v>16</c:v>
                      </c:pt>
                      <c:pt idx="77">
                        <c:v>27</c:v>
                      </c:pt>
                      <c:pt idx="78">
                        <c:v>26</c:v>
                      </c:pt>
                      <c:pt idx="79">
                        <c:v>21</c:v>
                      </c:pt>
                      <c:pt idx="80">
                        <c:v>25</c:v>
                      </c:pt>
                      <c:pt idx="81">
                        <c:v>16</c:v>
                      </c:pt>
                      <c:pt idx="82">
                        <c:v>26</c:v>
                      </c:pt>
                      <c:pt idx="83">
                        <c:v>20</c:v>
                      </c:pt>
                      <c:pt idx="84">
                        <c:v>23</c:v>
                      </c:pt>
                      <c:pt idx="85">
                        <c:v>32</c:v>
                      </c:pt>
                      <c:pt idx="86">
                        <c:v>19</c:v>
                      </c:pt>
                      <c:pt idx="87">
                        <c:v>27</c:v>
                      </c:pt>
                      <c:pt idx="88">
                        <c:v>29</c:v>
                      </c:pt>
                      <c:pt idx="89">
                        <c:v>30</c:v>
                      </c:pt>
                      <c:pt idx="90">
                        <c:v>22</c:v>
                      </c:pt>
                      <c:pt idx="91">
                        <c:v>29</c:v>
                      </c:pt>
                      <c:pt idx="92">
                        <c:v>30</c:v>
                      </c:pt>
                      <c:pt idx="93">
                        <c:v>35</c:v>
                      </c:pt>
                      <c:pt idx="94">
                        <c:v>23</c:v>
                      </c:pt>
                      <c:pt idx="95">
                        <c:v>28</c:v>
                      </c:pt>
                      <c:pt idx="96">
                        <c:v>20</c:v>
                      </c:pt>
                      <c:pt idx="97">
                        <c:v>20</c:v>
                      </c:pt>
                      <c:pt idx="98">
                        <c:v>22</c:v>
                      </c:pt>
                      <c:pt idx="99">
                        <c:v>23</c:v>
                      </c:pt>
                      <c:pt idx="100">
                        <c:v>26</c:v>
                      </c:pt>
                      <c:pt idx="101">
                        <c:v>19</c:v>
                      </c:pt>
                      <c:pt idx="102">
                        <c:v>24</c:v>
                      </c:pt>
                      <c:pt idx="103">
                        <c:v>23</c:v>
                      </c:pt>
                      <c:pt idx="104">
                        <c:v>17</c:v>
                      </c:pt>
                      <c:pt idx="105">
                        <c:v>19</c:v>
                      </c:pt>
                      <c:pt idx="106">
                        <c:v>18</c:v>
                      </c:pt>
                      <c:pt idx="107">
                        <c:v>24</c:v>
                      </c:pt>
                      <c:pt idx="108">
                        <c:v>23</c:v>
                      </c:pt>
                      <c:pt idx="109">
                        <c:v>23</c:v>
                      </c:pt>
                      <c:pt idx="110">
                        <c:v>23</c:v>
                      </c:pt>
                      <c:pt idx="111">
                        <c:v>21</c:v>
                      </c:pt>
                      <c:pt idx="112">
                        <c:v>20</c:v>
                      </c:pt>
                      <c:pt idx="113">
                        <c:v>17</c:v>
                      </c:pt>
                      <c:pt idx="114">
                        <c:v>28</c:v>
                      </c:pt>
                      <c:pt idx="115">
                        <c:v>19</c:v>
                      </c:pt>
                      <c:pt idx="116">
                        <c:v>21</c:v>
                      </c:pt>
                      <c:pt idx="117">
                        <c:v>20</c:v>
                      </c:pt>
                      <c:pt idx="118">
                        <c:v>16</c:v>
                      </c:pt>
                      <c:pt idx="119">
                        <c:v>21</c:v>
                      </c:pt>
                      <c:pt idx="120">
                        <c:v>24</c:v>
                      </c:pt>
                      <c:pt idx="121">
                        <c:v>12</c:v>
                      </c:pt>
                      <c:pt idx="122">
                        <c:v>19</c:v>
                      </c:pt>
                      <c:pt idx="123">
                        <c:v>18</c:v>
                      </c:pt>
                      <c:pt idx="124">
                        <c:v>23</c:v>
                      </c:pt>
                      <c:pt idx="125">
                        <c:v>24</c:v>
                      </c:pt>
                      <c:pt idx="126">
                        <c:v>21</c:v>
                      </c:pt>
                      <c:pt idx="127">
                        <c:v>21</c:v>
                      </c:pt>
                      <c:pt idx="128">
                        <c:v>25</c:v>
                      </c:pt>
                      <c:pt idx="129">
                        <c:v>25</c:v>
                      </c:pt>
                      <c:pt idx="130">
                        <c:v>28</c:v>
                      </c:pt>
                      <c:pt idx="131">
                        <c:v>22</c:v>
                      </c:pt>
                      <c:pt idx="132">
                        <c:v>23</c:v>
                      </c:pt>
                      <c:pt idx="133">
                        <c:v>18</c:v>
                      </c:pt>
                      <c:pt idx="134">
                        <c:v>28</c:v>
                      </c:pt>
                      <c:pt idx="135">
                        <c:v>23</c:v>
                      </c:pt>
                      <c:pt idx="136">
                        <c:v>20</c:v>
                      </c:pt>
                      <c:pt idx="137">
                        <c:v>28</c:v>
                      </c:pt>
                      <c:pt idx="138">
                        <c:v>25</c:v>
                      </c:pt>
                      <c:pt idx="139">
                        <c:v>23</c:v>
                      </c:pt>
                      <c:pt idx="140">
                        <c:v>28</c:v>
                      </c:pt>
                      <c:pt idx="141">
                        <c:v>33</c:v>
                      </c:pt>
                      <c:pt idx="142">
                        <c:v>27</c:v>
                      </c:pt>
                      <c:pt idx="143">
                        <c:v>20</c:v>
                      </c:pt>
                      <c:pt idx="144">
                        <c:v>22</c:v>
                      </c:pt>
                      <c:pt idx="145">
                        <c:v>27</c:v>
                      </c:pt>
                      <c:pt idx="146">
                        <c:v>21</c:v>
                      </c:pt>
                      <c:pt idx="147">
                        <c:v>23</c:v>
                      </c:pt>
                      <c:pt idx="148">
                        <c:v>30</c:v>
                      </c:pt>
                      <c:pt idx="149">
                        <c:v>17</c:v>
                      </c:pt>
                      <c:pt idx="150">
                        <c:v>20</c:v>
                      </c:pt>
                      <c:pt idx="151">
                        <c:v>18</c:v>
                      </c:pt>
                      <c:pt idx="152">
                        <c:v>23</c:v>
                      </c:pt>
                      <c:pt idx="153">
                        <c:v>19</c:v>
                      </c:pt>
                      <c:pt idx="154">
                        <c:v>19</c:v>
                      </c:pt>
                      <c:pt idx="155">
                        <c:v>23</c:v>
                      </c:pt>
                      <c:pt idx="156">
                        <c:v>19</c:v>
                      </c:pt>
                      <c:pt idx="157">
                        <c:v>26</c:v>
                      </c:pt>
                      <c:pt idx="158">
                        <c:v>20</c:v>
                      </c:pt>
                      <c:pt idx="159">
                        <c:v>30</c:v>
                      </c:pt>
                      <c:pt idx="160">
                        <c:v>30</c:v>
                      </c:pt>
                      <c:pt idx="161">
                        <c:v>25</c:v>
                      </c:pt>
                      <c:pt idx="162">
                        <c:v>20</c:v>
                      </c:pt>
                      <c:pt idx="163">
                        <c:v>17</c:v>
                      </c:pt>
                      <c:pt idx="164">
                        <c:v>25</c:v>
                      </c:pt>
                      <c:pt idx="165">
                        <c:v>15</c:v>
                      </c:pt>
                      <c:pt idx="166">
                        <c:v>27</c:v>
                      </c:pt>
                      <c:pt idx="167">
                        <c:v>29</c:v>
                      </c:pt>
                      <c:pt idx="168">
                        <c:v>23</c:v>
                      </c:pt>
                      <c:pt idx="169">
                        <c:v>18</c:v>
                      </c:pt>
                      <c:pt idx="170">
                        <c:v>29</c:v>
                      </c:pt>
                      <c:pt idx="171">
                        <c:v>16</c:v>
                      </c:pt>
                      <c:pt idx="172">
                        <c:v>13</c:v>
                      </c:pt>
                      <c:pt idx="173">
                        <c:v>25</c:v>
                      </c:pt>
                      <c:pt idx="174">
                        <c:v>19</c:v>
                      </c:pt>
                      <c:pt idx="175">
                        <c:v>24</c:v>
                      </c:pt>
                      <c:pt idx="176">
                        <c:v>16</c:v>
                      </c:pt>
                      <c:pt idx="177">
                        <c:v>25</c:v>
                      </c:pt>
                      <c:pt idx="178">
                        <c:v>18</c:v>
                      </c:pt>
                      <c:pt idx="179">
                        <c:v>30</c:v>
                      </c:pt>
                      <c:pt idx="180">
                        <c:v>20</c:v>
                      </c:pt>
                      <c:pt idx="181">
                        <c:v>21</c:v>
                      </c:pt>
                      <c:pt idx="182">
                        <c:v>22</c:v>
                      </c:pt>
                      <c:pt idx="183">
                        <c:v>28</c:v>
                      </c:pt>
                      <c:pt idx="184">
                        <c:v>24</c:v>
                      </c:pt>
                      <c:pt idx="185">
                        <c:v>26</c:v>
                      </c:pt>
                      <c:pt idx="186">
                        <c:v>21</c:v>
                      </c:pt>
                      <c:pt idx="187">
                        <c:v>28</c:v>
                      </c:pt>
                      <c:pt idx="188">
                        <c:v>18</c:v>
                      </c:pt>
                      <c:pt idx="189">
                        <c:v>38</c:v>
                      </c:pt>
                      <c:pt idx="190">
                        <c:v>23</c:v>
                      </c:pt>
                      <c:pt idx="191">
                        <c:v>25</c:v>
                      </c:pt>
                      <c:pt idx="192">
                        <c:v>25</c:v>
                      </c:pt>
                      <c:pt idx="193">
                        <c:v>26</c:v>
                      </c:pt>
                      <c:pt idx="194">
                        <c:v>20</c:v>
                      </c:pt>
                      <c:pt idx="195">
                        <c:v>19</c:v>
                      </c:pt>
                      <c:pt idx="196">
                        <c:v>19</c:v>
                      </c:pt>
                      <c:pt idx="197">
                        <c:v>25</c:v>
                      </c:pt>
                      <c:pt idx="198">
                        <c:v>21</c:v>
                      </c:pt>
                      <c:pt idx="199">
                        <c:v>15</c:v>
                      </c:pt>
                      <c:pt idx="200">
                        <c:v>22</c:v>
                      </c:pt>
                      <c:pt idx="201">
                        <c:v>22</c:v>
                      </c:pt>
                      <c:pt idx="202">
                        <c:v>20</c:v>
                      </c:pt>
                      <c:pt idx="203">
                        <c:v>21</c:v>
                      </c:pt>
                      <c:pt idx="204">
                        <c:v>23</c:v>
                      </c:pt>
                      <c:pt idx="205">
                        <c:v>21</c:v>
                      </c:pt>
                      <c:pt idx="206">
                        <c:v>20</c:v>
                      </c:pt>
                      <c:pt idx="207">
                        <c:v>24</c:v>
                      </c:pt>
                      <c:pt idx="208">
                        <c:v>17</c:v>
                      </c:pt>
                      <c:pt idx="209">
                        <c:v>19</c:v>
                      </c:pt>
                      <c:pt idx="210">
                        <c:v>14</c:v>
                      </c:pt>
                      <c:pt idx="211">
                        <c:v>31</c:v>
                      </c:pt>
                      <c:pt idx="212">
                        <c:v>22</c:v>
                      </c:pt>
                      <c:pt idx="213">
                        <c:v>29</c:v>
                      </c:pt>
                      <c:pt idx="214">
                        <c:v>22</c:v>
                      </c:pt>
                      <c:pt idx="215">
                        <c:v>22</c:v>
                      </c:pt>
                      <c:pt idx="216">
                        <c:v>18</c:v>
                      </c:pt>
                      <c:pt idx="217">
                        <c:v>29</c:v>
                      </c:pt>
                      <c:pt idx="218">
                        <c:v>25</c:v>
                      </c:pt>
                      <c:pt idx="219">
                        <c:v>22</c:v>
                      </c:pt>
                      <c:pt idx="220">
                        <c:v>12</c:v>
                      </c:pt>
                      <c:pt idx="221">
                        <c:v>16</c:v>
                      </c:pt>
                      <c:pt idx="222">
                        <c:v>30</c:v>
                      </c:pt>
                      <c:pt idx="223">
                        <c:v>25</c:v>
                      </c:pt>
                      <c:pt idx="224">
                        <c:v>22</c:v>
                      </c:pt>
                      <c:pt idx="225">
                        <c:v>24</c:v>
                      </c:pt>
                      <c:pt idx="226">
                        <c:v>18</c:v>
                      </c:pt>
                      <c:pt idx="227">
                        <c:v>22</c:v>
                      </c:pt>
                      <c:pt idx="228">
                        <c:v>18</c:v>
                      </c:pt>
                      <c:pt idx="229">
                        <c:v>16</c:v>
                      </c:pt>
                      <c:pt idx="230">
                        <c:v>19</c:v>
                      </c:pt>
                      <c:pt idx="231">
                        <c:v>26</c:v>
                      </c:pt>
                      <c:pt idx="232">
                        <c:v>18</c:v>
                      </c:pt>
                      <c:pt idx="233">
                        <c:v>12</c:v>
                      </c:pt>
                      <c:pt idx="234">
                        <c:v>22</c:v>
                      </c:pt>
                      <c:pt idx="235">
                        <c:v>17</c:v>
                      </c:pt>
                      <c:pt idx="236">
                        <c:v>17</c:v>
                      </c:pt>
                      <c:pt idx="237">
                        <c:v>20</c:v>
                      </c:pt>
                      <c:pt idx="238">
                        <c:v>28</c:v>
                      </c:pt>
                      <c:pt idx="239">
                        <c:v>17</c:v>
                      </c:pt>
                      <c:pt idx="240">
                        <c:v>18</c:v>
                      </c:pt>
                      <c:pt idx="241">
                        <c:v>22</c:v>
                      </c:pt>
                      <c:pt idx="242">
                        <c:v>18</c:v>
                      </c:pt>
                      <c:pt idx="243">
                        <c:v>26</c:v>
                      </c:pt>
                      <c:pt idx="244">
                        <c:v>19</c:v>
                      </c:pt>
                      <c:pt idx="245">
                        <c:v>19</c:v>
                      </c:pt>
                      <c:pt idx="246">
                        <c:v>15</c:v>
                      </c:pt>
                      <c:pt idx="247">
                        <c:v>29</c:v>
                      </c:pt>
                      <c:pt idx="248">
                        <c:v>18</c:v>
                      </c:pt>
                      <c:pt idx="249">
                        <c:v>22</c:v>
                      </c:pt>
                      <c:pt idx="250">
                        <c:v>18</c:v>
                      </c:pt>
                      <c:pt idx="251">
                        <c:v>17</c:v>
                      </c:pt>
                      <c:pt idx="252">
                        <c:v>16</c:v>
                      </c:pt>
                      <c:pt idx="253">
                        <c:v>21</c:v>
                      </c:pt>
                      <c:pt idx="254">
                        <c:v>31</c:v>
                      </c:pt>
                      <c:pt idx="255">
                        <c:v>30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49E-43B9-8CFA-42E10A56D6F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Kocaeli!$E$2:$E$257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120">
                        <c:v>23</c:v>
                      </c:pt>
                      <c:pt idx="121">
                        <c:v>19</c:v>
                      </c:pt>
                      <c:pt idx="122">
                        <c:v>18</c:v>
                      </c:pt>
                      <c:pt idx="123">
                        <c:v>25</c:v>
                      </c:pt>
                      <c:pt idx="124">
                        <c:v>22</c:v>
                      </c:pt>
                      <c:pt idx="125">
                        <c:v>13</c:v>
                      </c:pt>
                      <c:pt idx="126">
                        <c:v>10</c:v>
                      </c:pt>
                      <c:pt idx="127">
                        <c:v>24</c:v>
                      </c:pt>
                      <c:pt idx="128">
                        <c:v>27</c:v>
                      </c:pt>
                      <c:pt idx="129">
                        <c:v>28</c:v>
                      </c:pt>
                      <c:pt idx="130">
                        <c:v>22</c:v>
                      </c:pt>
                      <c:pt idx="131">
                        <c:v>16</c:v>
                      </c:pt>
                      <c:pt idx="132">
                        <c:v>12</c:v>
                      </c:pt>
                      <c:pt idx="133">
                        <c:v>29</c:v>
                      </c:pt>
                      <c:pt idx="134">
                        <c:v>24</c:v>
                      </c:pt>
                      <c:pt idx="135">
                        <c:v>27</c:v>
                      </c:pt>
                      <c:pt idx="136">
                        <c:v>34</c:v>
                      </c:pt>
                      <c:pt idx="137">
                        <c:v>28</c:v>
                      </c:pt>
                      <c:pt idx="138">
                        <c:v>17</c:v>
                      </c:pt>
                      <c:pt idx="139">
                        <c:v>15</c:v>
                      </c:pt>
                      <c:pt idx="140">
                        <c:v>16</c:v>
                      </c:pt>
                      <c:pt idx="141">
                        <c:v>26</c:v>
                      </c:pt>
                      <c:pt idx="142">
                        <c:v>20</c:v>
                      </c:pt>
                      <c:pt idx="143">
                        <c:v>24</c:v>
                      </c:pt>
                      <c:pt idx="144">
                        <c:v>28</c:v>
                      </c:pt>
                      <c:pt idx="145">
                        <c:v>24</c:v>
                      </c:pt>
                      <c:pt idx="146">
                        <c:v>27</c:v>
                      </c:pt>
                      <c:pt idx="147">
                        <c:v>26</c:v>
                      </c:pt>
                      <c:pt idx="148">
                        <c:v>25</c:v>
                      </c:pt>
                      <c:pt idx="149">
                        <c:v>15</c:v>
                      </c:pt>
                      <c:pt idx="150">
                        <c:v>17</c:v>
                      </c:pt>
                      <c:pt idx="151">
                        <c:v>21</c:v>
                      </c:pt>
                      <c:pt idx="152">
                        <c:v>31</c:v>
                      </c:pt>
                      <c:pt idx="153">
                        <c:v>18</c:v>
                      </c:pt>
                      <c:pt idx="154">
                        <c:v>11</c:v>
                      </c:pt>
                      <c:pt idx="155">
                        <c:v>23</c:v>
                      </c:pt>
                      <c:pt idx="156">
                        <c:v>24</c:v>
                      </c:pt>
                      <c:pt idx="157">
                        <c:v>21</c:v>
                      </c:pt>
                      <c:pt idx="158">
                        <c:v>18</c:v>
                      </c:pt>
                      <c:pt idx="159">
                        <c:v>29</c:v>
                      </c:pt>
                      <c:pt idx="160">
                        <c:v>11</c:v>
                      </c:pt>
                      <c:pt idx="161">
                        <c:v>14</c:v>
                      </c:pt>
                      <c:pt idx="162">
                        <c:v>32</c:v>
                      </c:pt>
                      <c:pt idx="163">
                        <c:v>17</c:v>
                      </c:pt>
                      <c:pt idx="164">
                        <c:v>19</c:v>
                      </c:pt>
                      <c:pt idx="165">
                        <c:v>22</c:v>
                      </c:pt>
                      <c:pt idx="166">
                        <c:v>13</c:v>
                      </c:pt>
                      <c:pt idx="167">
                        <c:v>11</c:v>
                      </c:pt>
                      <c:pt idx="168">
                        <c:v>17</c:v>
                      </c:pt>
                      <c:pt idx="169">
                        <c:v>20</c:v>
                      </c:pt>
                      <c:pt idx="170">
                        <c:v>29</c:v>
                      </c:pt>
                      <c:pt idx="171">
                        <c:v>24</c:v>
                      </c:pt>
                      <c:pt idx="172">
                        <c:v>19</c:v>
                      </c:pt>
                      <c:pt idx="173">
                        <c:v>23</c:v>
                      </c:pt>
                      <c:pt idx="174">
                        <c:v>11</c:v>
                      </c:pt>
                      <c:pt idx="175">
                        <c:v>14</c:v>
                      </c:pt>
                      <c:pt idx="176">
                        <c:v>19</c:v>
                      </c:pt>
                      <c:pt idx="177">
                        <c:v>20</c:v>
                      </c:pt>
                      <c:pt idx="178">
                        <c:v>18</c:v>
                      </c:pt>
                      <c:pt idx="179">
                        <c:v>32</c:v>
                      </c:pt>
                      <c:pt idx="180">
                        <c:v>16</c:v>
                      </c:pt>
                      <c:pt idx="181">
                        <c:v>12</c:v>
                      </c:pt>
                      <c:pt idx="182">
                        <c:v>14</c:v>
                      </c:pt>
                      <c:pt idx="183">
                        <c:v>45</c:v>
                      </c:pt>
                      <c:pt idx="184">
                        <c:v>24</c:v>
                      </c:pt>
                      <c:pt idx="185">
                        <c:v>18</c:v>
                      </c:pt>
                      <c:pt idx="186">
                        <c:v>22</c:v>
                      </c:pt>
                      <c:pt idx="187">
                        <c:v>23</c:v>
                      </c:pt>
                      <c:pt idx="188">
                        <c:v>22</c:v>
                      </c:pt>
                      <c:pt idx="189">
                        <c:v>27</c:v>
                      </c:pt>
                      <c:pt idx="190">
                        <c:v>24</c:v>
                      </c:pt>
                      <c:pt idx="191">
                        <c:v>29</c:v>
                      </c:pt>
                      <c:pt idx="192">
                        <c:v>32</c:v>
                      </c:pt>
                      <c:pt idx="193">
                        <c:v>24</c:v>
                      </c:pt>
                      <c:pt idx="194">
                        <c:v>30</c:v>
                      </c:pt>
                      <c:pt idx="195">
                        <c:v>29</c:v>
                      </c:pt>
                      <c:pt idx="196">
                        <c:v>21</c:v>
                      </c:pt>
                      <c:pt idx="197">
                        <c:v>36</c:v>
                      </c:pt>
                      <c:pt idx="198">
                        <c:v>24</c:v>
                      </c:pt>
                      <c:pt idx="199">
                        <c:v>26</c:v>
                      </c:pt>
                      <c:pt idx="200">
                        <c:v>24</c:v>
                      </c:pt>
                      <c:pt idx="201">
                        <c:v>29</c:v>
                      </c:pt>
                      <c:pt idx="202">
                        <c:v>15</c:v>
                      </c:pt>
                      <c:pt idx="203">
                        <c:v>20</c:v>
                      </c:pt>
                      <c:pt idx="204">
                        <c:v>23</c:v>
                      </c:pt>
                      <c:pt idx="205">
                        <c:v>24</c:v>
                      </c:pt>
                      <c:pt idx="206">
                        <c:v>20</c:v>
                      </c:pt>
                      <c:pt idx="207">
                        <c:v>24</c:v>
                      </c:pt>
                      <c:pt idx="208">
                        <c:v>12</c:v>
                      </c:pt>
                      <c:pt idx="209">
                        <c:v>13</c:v>
                      </c:pt>
                      <c:pt idx="210">
                        <c:v>20</c:v>
                      </c:pt>
                      <c:pt idx="211">
                        <c:v>32</c:v>
                      </c:pt>
                      <c:pt idx="212">
                        <c:v>26</c:v>
                      </c:pt>
                      <c:pt idx="213">
                        <c:v>15</c:v>
                      </c:pt>
                      <c:pt idx="214">
                        <c:v>27</c:v>
                      </c:pt>
                      <c:pt idx="215">
                        <c:v>28</c:v>
                      </c:pt>
                      <c:pt idx="216">
                        <c:v>20</c:v>
                      </c:pt>
                      <c:pt idx="217">
                        <c:v>18</c:v>
                      </c:pt>
                      <c:pt idx="218">
                        <c:v>28</c:v>
                      </c:pt>
                      <c:pt idx="219">
                        <c:v>27</c:v>
                      </c:pt>
                      <c:pt idx="220">
                        <c:v>24</c:v>
                      </c:pt>
                      <c:pt idx="221">
                        <c:v>29</c:v>
                      </c:pt>
                      <c:pt idx="222">
                        <c:v>25</c:v>
                      </c:pt>
                      <c:pt idx="223">
                        <c:v>13</c:v>
                      </c:pt>
                      <c:pt idx="224">
                        <c:v>18</c:v>
                      </c:pt>
                      <c:pt idx="225">
                        <c:v>19</c:v>
                      </c:pt>
                      <c:pt idx="226">
                        <c:v>16</c:v>
                      </c:pt>
                      <c:pt idx="227">
                        <c:v>32</c:v>
                      </c:pt>
                      <c:pt idx="228">
                        <c:v>20</c:v>
                      </c:pt>
                      <c:pt idx="229">
                        <c:v>15</c:v>
                      </c:pt>
                      <c:pt idx="230">
                        <c:v>29</c:v>
                      </c:pt>
                      <c:pt idx="231">
                        <c:v>19</c:v>
                      </c:pt>
                      <c:pt idx="232">
                        <c:v>28</c:v>
                      </c:pt>
                      <c:pt idx="233">
                        <c:v>27</c:v>
                      </c:pt>
                      <c:pt idx="234">
                        <c:v>27</c:v>
                      </c:pt>
                      <c:pt idx="235">
                        <c:v>15</c:v>
                      </c:pt>
                      <c:pt idx="236">
                        <c:v>28</c:v>
                      </c:pt>
                      <c:pt idx="237">
                        <c:v>22</c:v>
                      </c:pt>
                      <c:pt idx="238">
                        <c:v>25</c:v>
                      </c:pt>
                      <c:pt idx="239">
                        <c:v>23</c:v>
                      </c:pt>
                      <c:pt idx="240">
                        <c:v>22</c:v>
                      </c:pt>
                      <c:pt idx="241">
                        <c:v>21</c:v>
                      </c:pt>
                      <c:pt idx="242">
                        <c:v>25</c:v>
                      </c:pt>
                      <c:pt idx="243">
                        <c:v>11</c:v>
                      </c:pt>
                      <c:pt idx="244">
                        <c:v>22</c:v>
                      </c:pt>
                      <c:pt idx="245">
                        <c:v>15</c:v>
                      </c:pt>
                      <c:pt idx="246">
                        <c:v>14</c:v>
                      </c:pt>
                      <c:pt idx="247">
                        <c:v>21</c:v>
                      </c:pt>
                      <c:pt idx="248">
                        <c:v>28</c:v>
                      </c:pt>
                      <c:pt idx="249">
                        <c:v>18</c:v>
                      </c:pt>
                      <c:pt idx="250">
                        <c:v>17</c:v>
                      </c:pt>
                      <c:pt idx="251">
                        <c:v>15</c:v>
                      </c:pt>
                      <c:pt idx="252">
                        <c:v>21</c:v>
                      </c:pt>
                      <c:pt idx="253">
                        <c:v>21</c:v>
                      </c:pt>
                      <c:pt idx="254">
                        <c:v>25</c:v>
                      </c:pt>
                      <c:pt idx="255">
                        <c:v>30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49E-43B9-8CFA-42E10A56D6F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Kocaeli!$I$2:$I$258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31</c:v>
                      </c:pt>
                      <c:pt idx="7">
                        <c:v>29.857142857142858</c:v>
                      </c:pt>
                      <c:pt idx="8">
                        <c:v>29.428571428571427</c:v>
                      </c:pt>
                      <c:pt idx="9">
                        <c:v>30.285714285714285</c:v>
                      </c:pt>
                      <c:pt idx="10">
                        <c:v>32</c:v>
                      </c:pt>
                      <c:pt idx="11">
                        <c:v>30.571428571428573</c:v>
                      </c:pt>
                      <c:pt idx="12">
                        <c:v>29.857142857142858</c:v>
                      </c:pt>
                      <c:pt idx="13">
                        <c:v>29.857142857142858</c:v>
                      </c:pt>
                      <c:pt idx="14">
                        <c:v>30.714285714285715</c:v>
                      </c:pt>
                      <c:pt idx="15">
                        <c:v>31</c:v>
                      </c:pt>
                      <c:pt idx="16">
                        <c:v>30.714285714285715</c:v>
                      </c:pt>
                      <c:pt idx="17">
                        <c:v>31.428571428571427</c:v>
                      </c:pt>
                      <c:pt idx="18">
                        <c:v>34.142857142857146</c:v>
                      </c:pt>
                      <c:pt idx="19">
                        <c:v>35.571428571428569</c:v>
                      </c:pt>
                      <c:pt idx="20">
                        <c:v>36</c:v>
                      </c:pt>
                      <c:pt idx="21">
                        <c:v>37.714285714285715</c:v>
                      </c:pt>
                      <c:pt idx="22">
                        <c:v>38.428571428571431</c:v>
                      </c:pt>
                      <c:pt idx="23">
                        <c:v>38.142857142857146</c:v>
                      </c:pt>
                      <c:pt idx="24">
                        <c:v>38.428571428571431</c:v>
                      </c:pt>
                      <c:pt idx="25">
                        <c:v>37</c:v>
                      </c:pt>
                      <c:pt idx="26">
                        <c:v>36.428571428571431</c:v>
                      </c:pt>
                      <c:pt idx="27">
                        <c:v>36.857142857142854</c:v>
                      </c:pt>
                      <c:pt idx="28">
                        <c:v>35.428571428571431</c:v>
                      </c:pt>
                      <c:pt idx="29">
                        <c:v>34.571428571428569</c:v>
                      </c:pt>
                      <c:pt idx="30">
                        <c:v>34.285714285714285</c:v>
                      </c:pt>
                      <c:pt idx="31">
                        <c:v>31.571428571428573</c:v>
                      </c:pt>
                      <c:pt idx="32">
                        <c:v>31.428571428571427</c:v>
                      </c:pt>
                      <c:pt idx="33">
                        <c:v>31.571428571428573</c:v>
                      </c:pt>
                      <c:pt idx="34">
                        <c:v>32.857142857142854</c:v>
                      </c:pt>
                      <c:pt idx="35">
                        <c:v>33.428571428571431</c:v>
                      </c:pt>
                      <c:pt idx="36">
                        <c:v>32.571428571428569</c:v>
                      </c:pt>
                      <c:pt idx="37">
                        <c:v>32</c:v>
                      </c:pt>
                      <c:pt idx="38">
                        <c:v>32.285714285714285</c:v>
                      </c:pt>
                      <c:pt idx="39">
                        <c:v>32.857142857142854</c:v>
                      </c:pt>
                      <c:pt idx="40">
                        <c:v>32.285714285714285</c:v>
                      </c:pt>
                      <c:pt idx="41">
                        <c:v>30.714285714285715</c:v>
                      </c:pt>
                      <c:pt idx="42">
                        <c:v>28.714285714285715</c:v>
                      </c:pt>
                      <c:pt idx="43">
                        <c:v>28.857142857142858</c:v>
                      </c:pt>
                      <c:pt idx="44">
                        <c:v>29.142857142857142</c:v>
                      </c:pt>
                      <c:pt idx="45">
                        <c:v>29.285714285714285</c:v>
                      </c:pt>
                      <c:pt idx="46">
                        <c:v>27.714285714285715</c:v>
                      </c:pt>
                      <c:pt idx="47">
                        <c:v>27.571428571428573</c:v>
                      </c:pt>
                      <c:pt idx="48">
                        <c:v>25.714285714285715</c:v>
                      </c:pt>
                      <c:pt idx="49">
                        <c:v>25</c:v>
                      </c:pt>
                      <c:pt idx="50">
                        <c:v>24.285714285714285</c:v>
                      </c:pt>
                      <c:pt idx="51">
                        <c:v>24.142857142857142</c:v>
                      </c:pt>
                      <c:pt idx="52">
                        <c:v>23.428571428571427</c:v>
                      </c:pt>
                      <c:pt idx="53">
                        <c:v>24.571428571428573</c:v>
                      </c:pt>
                      <c:pt idx="54">
                        <c:v>24.571428571428573</c:v>
                      </c:pt>
                      <c:pt idx="55">
                        <c:v>24.857142857142858</c:v>
                      </c:pt>
                      <c:pt idx="56">
                        <c:v>26.714285714285715</c:v>
                      </c:pt>
                      <c:pt idx="57">
                        <c:v>28.857142857142858</c:v>
                      </c:pt>
                      <c:pt idx="58">
                        <c:v>28.571428571428573</c:v>
                      </c:pt>
                      <c:pt idx="59">
                        <c:v>28.857142857142858</c:v>
                      </c:pt>
                      <c:pt idx="60">
                        <c:v>27.857142857142858</c:v>
                      </c:pt>
                      <c:pt idx="61">
                        <c:v>28.571428571428573</c:v>
                      </c:pt>
                      <c:pt idx="62">
                        <c:v>28.571428571428573</c:v>
                      </c:pt>
                      <c:pt idx="63">
                        <c:v>28.142857142857142</c:v>
                      </c:pt>
                      <c:pt idx="64">
                        <c:v>27.571428571428573</c:v>
                      </c:pt>
                      <c:pt idx="65">
                        <c:v>27.857142857142858</c:v>
                      </c:pt>
                      <c:pt idx="66">
                        <c:v>29.428571428571427</c:v>
                      </c:pt>
                      <c:pt idx="67">
                        <c:v>30.571428571428573</c:v>
                      </c:pt>
                      <c:pt idx="68">
                        <c:v>29.714285714285715</c:v>
                      </c:pt>
                      <c:pt idx="69">
                        <c:v>29.142857142857142</c:v>
                      </c:pt>
                      <c:pt idx="70">
                        <c:v>29.285714285714285</c:v>
                      </c:pt>
                      <c:pt idx="71">
                        <c:v>29.285714285714285</c:v>
                      </c:pt>
                      <c:pt idx="72">
                        <c:v>29.857142857142858</c:v>
                      </c:pt>
                      <c:pt idx="73">
                        <c:v>29</c:v>
                      </c:pt>
                      <c:pt idx="74">
                        <c:v>29.285714285714285</c:v>
                      </c:pt>
                      <c:pt idx="75">
                        <c:v>28.571428571428573</c:v>
                      </c:pt>
                      <c:pt idx="76">
                        <c:v>30</c:v>
                      </c:pt>
                      <c:pt idx="77">
                        <c:v>28</c:v>
                      </c:pt>
                      <c:pt idx="78">
                        <c:v>26</c:v>
                      </c:pt>
                      <c:pt idx="79">
                        <c:v>25</c:v>
                      </c:pt>
                      <c:pt idx="80">
                        <c:v>24.571428571428573</c:v>
                      </c:pt>
                      <c:pt idx="81">
                        <c:v>23.714285714285715</c:v>
                      </c:pt>
                      <c:pt idx="82">
                        <c:v>25</c:v>
                      </c:pt>
                      <c:pt idx="83">
                        <c:v>23.714285714285715</c:v>
                      </c:pt>
                      <c:pt idx="84">
                        <c:v>25.142857142857142</c:v>
                      </c:pt>
                      <c:pt idx="85">
                        <c:v>25.428571428571427</c:v>
                      </c:pt>
                      <c:pt idx="86">
                        <c:v>25.857142857142858</c:v>
                      </c:pt>
                      <c:pt idx="87">
                        <c:v>25.285714285714285</c:v>
                      </c:pt>
                      <c:pt idx="88">
                        <c:v>25.571428571428573</c:v>
                      </c:pt>
                      <c:pt idx="89">
                        <c:v>24</c:v>
                      </c:pt>
                      <c:pt idx="90">
                        <c:v>24.714285714285715</c:v>
                      </c:pt>
                      <c:pt idx="91">
                        <c:v>24.142857142857142</c:v>
                      </c:pt>
                      <c:pt idx="92">
                        <c:v>25.285714285714285</c:v>
                      </c:pt>
                      <c:pt idx="93">
                        <c:v>26.285714285714285</c:v>
                      </c:pt>
                      <c:pt idx="94">
                        <c:v>26.428571428571427</c:v>
                      </c:pt>
                      <c:pt idx="95">
                        <c:v>25.857142857142858</c:v>
                      </c:pt>
                      <c:pt idx="96">
                        <c:v>26</c:v>
                      </c:pt>
                      <c:pt idx="97">
                        <c:v>25.857142857142858</c:v>
                      </c:pt>
                      <c:pt idx="98">
                        <c:v>26.142857142857142</c:v>
                      </c:pt>
                      <c:pt idx="99">
                        <c:v>25.857142857142858</c:v>
                      </c:pt>
                      <c:pt idx="100">
                        <c:v>24</c:v>
                      </c:pt>
                      <c:pt idx="101">
                        <c:v>23.714285714285715</c:v>
                      </c:pt>
                      <c:pt idx="102">
                        <c:v>22.714285714285715</c:v>
                      </c:pt>
                      <c:pt idx="103">
                        <c:v>22.857142857142858</c:v>
                      </c:pt>
                      <c:pt idx="104">
                        <c:v>22.857142857142858</c:v>
                      </c:pt>
                      <c:pt idx="105">
                        <c:v>22.714285714285715</c:v>
                      </c:pt>
                      <c:pt idx="106">
                        <c:v>22.857142857142858</c:v>
                      </c:pt>
                      <c:pt idx="107">
                        <c:v>23.857142857142858</c:v>
                      </c:pt>
                      <c:pt idx="108">
                        <c:v>23.714285714285715</c:v>
                      </c:pt>
                      <c:pt idx="109">
                        <c:v>24</c:v>
                      </c:pt>
                      <c:pt idx="110">
                        <c:v>22.857142857142858</c:v>
                      </c:pt>
                      <c:pt idx="111">
                        <c:v>22.857142857142858</c:v>
                      </c:pt>
                      <c:pt idx="112">
                        <c:v>22.142857142857142</c:v>
                      </c:pt>
                      <c:pt idx="113">
                        <c:v>21.714285714285715</c:v>
                      </c:pt>
                      <c:pt idx="114">
                        <c:v>20.571428571428573</c:v>
                      </c:pt>
                      <c:pt idx="115">
                        <c:v>20.142857142857142</c:v>
                      </c:pt>
                      <c:pt idx="116">
                        <c:v>21.285714285714285</c:v>
                      </c:pt>
                      <c:pt idx="117">
                        <c:v>23.571428571428573</c:v>
                      </c:pt>
                      <c:pt idx="118">
                        <c:v>25.142857142857142</c:v>
                      </c:pt>
                      <c:pt idx="119">
                        <c:v>24.142857142857142</c:v>
                      </c:pt>
                      <c:pt idx="120">
                        <c:v>23.714285714285715</c:v>
                      </c:pt>
                      <c:pt idx="121">
                        <c:v>24.142857142857142</c:v>
                      </c:pt>
                      <c:pt idx="122">
                        <c:v>25</c:v>
                      </c:pt>
                      <c:pt idx="123">
                        <c:v>24.142857142857142</c:v>
                      </c:pt>
                      <c:pt idx="124">
                        <c:v>22.571428571428573</c:v>
                      </c:pt>
                      <c:pt idx="125">
                        <c:v>20.142857142857142</c:v>
                      </c:pt>
                      <c:pt idx="126">
                        <c:v>21.571428571428573</c:v>
                      </c:pt>
                      <c:pt idx="127">
                        <c:v>21.428571428571427</c:v>
                      </c:pt>
                      <c:pt idx="128">
                        <c:v>21.857142857142858</c:v>
                      </c:pt>
                      <c:pt idx="129">
                        <c:v>21.428571428571427</c:v>
                      </c:pt>
                      <c:pt idx="130">
                        <c:v>20.285714285714285</c:v>
                      </c:pt>
                      <c:pt idx="131">
                        <c:v>20</c:v>
                      </c:pt>
                      <c:pt idx="132">
                        <c:v>22</c:v>
                      </c:pt>
                      <c:pt idx="133">
                        <c:v>21.571428571428573</c:v>
                      </c:pt>
                      <c:pt idx="134">
                        <c:v>21.285714285714285</c:v>
                      </c:pt>
                      <c:pt idx="135">
                        <c:v>21.142857142857142</c:v>
                      </c:pt>
                      <c:pt idx="136">
                        <c:v>20.285714285714285</c:v>
                      </c:pt>
                      <c:pt idx="137">
                        <c:v>21.857142857142858</c:v>
                      </c:pt>
                      <c:pt idx="138">
                        <c:v>23.571428571428573</c:v>
                      </c:pt>
                      <c:pt idx="139">
                        <c:v>22.142857142857142</c:v>
                      </c:pt>
                      <c:pt idx="140">
                        <c:v>22</c:v>
                      </c:pt>
                      <c:pt idx="141">
                        <c:v>21.428571428571427</c:v>
                      </c:pt>
                      <c:pt idx="142">
                        <c:v>21.285714285714285</c:v>
                      </c:pt>
                      <c:pt idx="143">
                        <c:v>21.857142857142858</c:v>
                      </c:pt>
                      <c:pt idx="144">
                        <c:v>23.285714285714285</c:v>
                      </c:pt>
                      <c:pt idx="145">
                        <c:v>23.714285714285715</c:v>
                      </c:pt>
                      <c:pt idx="146">
                        <c:v>24.571428571428573</c:v>
                      </c:pt>
                      <c:pt idx="147">
                        <c:v>24.714285714285715</c:v>
                      </c:pt>
                      <c:pt idx="148">
                        <c:v>26.142857142857142</c:v>
                      </c:pt>
                      <c:pt idx="149">
                        <c:v>26.142857142857142</c:v>
                      </c:pt>
                      <c:pt idx="150">
                        <c:v>26.142857142857142</c:v>
                      </c:pt>
                      <c:pt idx="151">
                        <c:v>25.285714285714285</c:v>
                      </c:pt>
                      <c:pt idx="152">
                        <c:v>23.285714285714285</c:v>
                      </c:pt>
                      <c:pt idx="153">
                        <c:v>22.571428571428573</c:v>
                      </c:pt>
                      <c:pt idx="154">
                        <c:v>22.142857142857142</c:v>
                      </c:pt>
                      <c:pt idx="155">
                        <c:v>22.142857142857142</c:v>
                      </c:pt>
                      <c:pt idx="156">
                        <c:v>21</c:v>
                      </c:pt>
                      <c:pt idx="157">
                        <c:v>21.285714285714285</c:v>
                      </c:pt>
                      <c:pt idx="158">
                        <c:v>20.428571428571427</c:v>
                      </c:pt>
                      <c:pt idx="159">
                        <c:v>21.428571428571427</c:v>
                      </c:pt>
                      <c:pt idx="160">
                        <c:v>21.714285714285715</c:v>
                      </c:pt>
                      <c:pt idx="161">
                        <c:v>22.571428571428573</c:v>
                      </c:pt>
                      <c:pt idx="162">
                        <c:v>22.142857142857142</c:v>
                      </c:pt>
                      <c:pt idx="163">
                        <c:v>23.571428571428573</c:v>
                      </c:pt>
                      <c:pt idx="164">
                        <c:v>24</c:v>
                      </c:pt>
                      <c:pt idx="165">
                        <c:v>23.857142857142858</c:v>
                      </c:pt>
                      <c:pt idx="166">
                        <c:v>24</c:v>
                      </c:pt>
                      <c:pt idx="167">
                        <c:v>23</c:v>
                      </c:pt>
                      <c:pt idx="168">
                        <c:v>22.285714285714285</c:v>
                      </c:pt>
                      <c:pt idx="169">
                        <c:v>22.857142857142858</c:v>
                      </c:pt>
                      <c:pt idx="170">
                        <c:v>22</c:v>
                      </c:pt>
                      <c:pt idx="171">
                        <c:v>22</c:v>
                      </c:pt>
                      <c:pt idx="172">
                        <c:v>22.285714285714285</c:v>
                      </c:pt>
                      <c:pt idx="173">
                        <c:v>21.142857142857142</c:v>
                      </c:pt>
                      <c:pt idx="174">
                        <c:v>23</c:v>
                      </c:pt>
                      <c:pt idx="175">
                        <c:v>24.571428571428573</c:v>
                      </c:pt>
                      <c:pt idx="176">
                        <c:v>24.285714285714285</c:v>
                      </c:pt>
                      <c:pt idx="177">
                        <c:v>25.428571428571427</c:v>
                      </c:pt>
                      <c:pt idx="178">
                        <c:v>25</c:v>
                      </c:pt>
                      <c:pt idx="179">
                        <c:v>24.571428571428573</c:v>
                      </c:pt>
                      <c:pt idx="180">
                        <c:v>24.142857142857142</c:v>
                      </c:pt>
                      <c:pt idx="181">
                        <c:v>22.714285714285715</c:v>
                      </c:pt>
                      <c:pt idx="182">
                        <c:v>22.285714285714285</c:v>
                      </c:pt>
                      <c:pt idx="183">
                        <c:v>23.428571428571427</c:v>
                      </c:pt>
                      <c:pt idx="184">
                        <c:v>23.285714285714285</c:v>
                      </c:pt>
                      <c:pt idx="185">
                        <c:v>23.285714285714285</c:v>
                      </c:pt>
                      <c:pt idx="186">
                        <c:v>23</c:v>
                      </c:pt>
                      <c:pt idx="187">
                        <c:v>24.571428571428573</c:v>
                      </c:pt>
                      <c:pt idx="188">
                        <c:v>25.571428571428573</c:v>
                      </c:pt>
                      <c:pt idx="189">
                        <c:v>25</c:v>
                      </c:pt>
                      <c:pt idx="190">
                        <c:v>22.714285714285715</c:v>
                      </c:pt>
                      <c:pt idx="191">
                        <c:v>21.571428571428573</c:v>
                      </c:pt>
                      <c:pt idx="192">
                        <c:v>22.285714285714285</c:v>
                      </c:pt>
                      <c:pt idx="193">
                        <c:v>23.142857142857142</c:v>
                      </c:pt>
                      <c:pt idx="194">
                        <c:v>21.571428571428573</c:v>
                      </c:pt>
                      <c:pt idx="195">
                        <c:v>20</c:v>
                      </c:pt>
                      <c:pt idx="196">
                        <c:v>18.857142857142858</c:v>
                      </c:pt>
                      <c:pt idx="197">
                        <c:v>19.142857142857142</c:v>
                      </c:pt>
                      <c:pt idx="198">
                        <c:v>18.857142857142858</c:v>
                      </c:pt>
                      <c:pt idx="199">
                        <c:v>17.571428571428573</c:v>
                      </c:pt>
                      <c:pt idx="200">
                        <c:v>18</c:v>
                      </c:pt>
                      <c:pt idx="201">
                        <c:v>20</c:v>
                      </c:pt>
                      <c:pt idx="202">
                        <c:v>21.142857142857142</c:v>
                      </c:pt>
                      <c:pt idx="203">
                        <c:v>22.714285714285715</c:v>
                      </c:pt>
                      <c:pt idx="204">
                        <c:v>22.285714285714285</c:v>
                      </c:pt>
                      <c:pt idx="205">
                        <c:v>22.714285714285715</c:v>
                      </c:pt>
                      <c:pt idx="206">
                        <c:v>24.142857142857142</c:v>
                      </c:pt>
                      <c:pt idx="207">
                        <c:v>23.142857142857142</c:v>
                      </c:pt>
                      <c:pt idx="208">
                        <c:v>21.857142857142858</c:v>
                      </c:pt>
                      <c:pt idx="209">
                        <c:v>23</c:v>
                      </c:pt>
                      <c:pt idx="210">
                        <c:v>22.571428571428573</c:v>
                      </c:pt>
                      <c:pt idx="211">
                        <c:v>23.142857142857142</c:v>
                      </c:pt>
                      <c:pt idx="212">
                        <c:v>23.571428571428573</c:v>
                      </c:pt>
                      <c:pt idx="213">
                        <c:v>22.857142857142858</c:v>
                      </c:pt>
                      <c:pt idx="214">
                        <c:v>22.571428571428573</c:v>
                      </c:pt>
                      <c:pt idx="215">
                        <c:v>22.571428571428573</c:v>
                      </c:pt>
                      <c:pt idx="216">
                        <c:v>22.571428571428573</c:v>
                      </c:pt>
                      <c:pt idx="217">
                        <c:v>24.285714285714285</c:v>
                      </c:pt>
                      <c:pt idx="218">
                        <c:v>23.571428571428573</c:v>
                      </c:pt>
                      <c:pt idx="219">
                        <c:v>22.714285714285715</c:v>
                      </c:pt>
                      <c:pt idx="220">
                        <c:v>23.142857142857142</c:v>
                      </c:pt>
                      <c:pt idx="221">
                        <c:v>24.714285714285715</c:v>
                      </c:pt>
                      <c:pt idx="222">
                        <c:v>25.428571428571427</c:v>
                      </c:pt>
                      <c:pt idx="223">
                        <c:v>24</c:v>
                      </c:pt>
                      <c:pt idx="224">
                        <c:v>21.285714285714285</c:v>
                      </c:pt>
                      <c:pt idx="225">
                        <c:v>23.857142857142858</c:v>
                      </c:pt>
                      <c:pt idx="226">
                        <c:v>23.428571428571427</c:v>
                      </c:pt>
                      <c:pt idx="227">
                        <c:v>22.428571428571427</c:v>
                      </c:pt>
                      <c:pt idx="228">
                        <c:v>20.571428571428573</c:v>
                      </c:pt>
                      <c:pt idx="229">
                        <c:v>20</c:v>
                      </c:pt>
                      <c:pt idx="230">
                        <c:v>21.428571428571427</c:v>
                      </c:pt>
                      <c:pt idx="231">
                        <c:v>22.714285714285715</c:v>
                      </c:pt>
                      <c:pt idx="232">
                        <c:v>20.714285714285715</c:v>
                      </c:pt>
                      <c:pt idx="233">
                        <c:v>22.428571428571427</c:v>
                      </c:pt>
                      <c:pt idx="234">
                        <c:v>23</c:v>
                      </c:pt>
                      <c:pt idx="235">
                        <c:v>23.428571428571427</c:v>
                      </c:pt>
                      <c:pt idx="236">
                        <c:v>23.714285714285715</c:v>
                      </c:pt>
                      <c:pt idx="237">
                        <c:v>23.285714285714285</c:v>
                      </c:pt>
                      <c:pt idx="238">
                        <c:v>24.285714285714285</c:v>
                      </c:pt>
                      <c:pt idx="239">
                        <c:v>24.857142857142858</c:v>
                      </c:pt>
                      <c:pt idx="240">
                        <c:v>23.857142857142858</c:v>
                      </c:pt>
                      <c:pt idx="241">
                        <c:v>24.428571428571427</c:v>
                      </c:pt>
                      <c:pt idx="242">
                        <c:v>25.428571428571427</c:v>
                      </c:pt>
                      <c:pt idx="243">
                        <c:v>25.428571428571427</c:v>
                      </c:pt>
                      <c:pt idx="244">
                        <c:v>25.857142857142858</c:v>
                      </c:pt>
                      <c:pt idx="245">
                        <c:v>25.428571428571427</c:v>
                      </c:pt>
                      <c:pt idx="246">
                        <c:v>26.857142857142858</c:v>
                      </c:pt>
                      <c:pt idx="247">
                        <c:v>27.428571428571427</c:v>
                      </c:pt>
                      <c:pt idx="248">
                        <c:v>28.142857142857142</c:v>
                      </c:pt>
                      <c:pt idx="249">
                        <c:v>27.714285714285715</c:v>
                      </c:pt>
                      <c:pt idx="250">
                        <c:v>28.857142857142858</c:v>
                      </c:pt>
                      <c:pt idx="251">
                        <c:v>28.285714285714285</c:v>
                      </c:pt>
                      <c:pt idx="252">
                        <c:v>27.285714285714285</c:v>
                      </c:pt>
                      <c:pt idx="253">
                        <c:v>25.714285714285715</c:v>
                      </c:pt>
                      <c:pt idx="254">
                        <c:v>24.857142857142858</c:v>
                      </c:pt>
                      <c:pt idx="255">
                        <c:v>22.857142857142858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49E-43B9-8CFA-42E10A56D6F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Kocaeli!$J$2:$J$258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26.571428571428573</c:v>
                      </c:pt>
                      <c:pt idx="7">
                        <c:v>26.142857142857142</c:v>
                      </c:pt>
                      <c:pt idx="8">
                        <c:v>25.428571428571427</c:v>
                      </c:pt>
                      <c:pt idx="9">
                        <c:v>25.428571428571427</c:v>
                      </c:pt>
                      <c:pt idx="10">
                        <c:v>26</c:v>
                      </c:pt>
                      <c:pt idx="11">
                        <c:v>24.285714285714285</c:v>
                      </c:pt>
                      <c:pt idx="12">
                        <c:v>23.428571428571427</c:v>
                      </c:pt>
                      <c:pt idx="13">
                        <c:v>25.142857142857142</c:v>
                      </c:pt>
                      <c:pt idx="14">
                        <c:v>25.857142857142858</c:v>
                      </c:pt>
                      <c:pt idx="15">
                        <c:v>26.714285714285715</c:v>
                      </c:pt>
                      <c:pt idx="16">
                        <c:v>26</c:v>
                      </c:pt>
                      <c:pt idx="17">
                        <c:v>25.285714285714285</c:v>
                      </c:pt>
                      <c:pt idx="18">
                        <c:v>25.285714285714285</c:v>
                      </c:pt>
                      <c:pt idx="19">
                        <c:v>26.285714285714285</c:v>
                      </c:pt>
                      <c:pt idx="20">
                        <c:v>24.571428571428573</c:v>
                      </c:pt>
                      <c:pt idx="21">
                        <c:v>25.285714285714285</c:v>
                      </c:pt>
                      <c:pt idx="22">
                        <c:v>26.571428571428573</c:v>
                      </c:pt>
                      <c:pt idx="23">
                        <c:v>27.571428571428573</c:v>
                      </c:pt>
                      <c:pt idx="24">
                        <c:v>27</c:v>
                      </c:pt>
                      <c:pt idx="25">
                        <c:v>26.714285714285715</c:v>
                      </c:pt>
                      <c:pt idx="26">
                        <c:v>26.142857142857142</c:v>
                      </c:pt>
                      <c:pt idx="27">
                        <c:v>26.714285714285715</c:v>
                      </c:pt>
                      <c:pt idx="28">
                        <c:v>26.142857142857142</c:v>
                      </c:pt>
                      <c:pt idx="29">
                        <c:v>24</c:v>
                      </c:pt>
                      <c:pt idx="30">
                        <c:v>23</c:v>
                      </c:pt>
                      <c:pt idx="31">
                        <c:v>23.285714285714285</c:v>
                      </c:pt>
                      <c:pt idx="32">
                        <c:v>22.571428571428573</c:v>
                      </c:pt>
                      <c:pt idx="33">
                        <c:v>22.428571428571427</c:v>
                      </c:pt>
                      <c:pt idx="34">
                        <c:v>22</c:v>
                      </c:pt>
                      <c:pt idx="35">
                        <c:v>22.142857142857142</c:v>
                      </c:pt>
                      <c:pt idx="36">
                        <c:v>23.714285714285715</c:v>
                      </c:pt>
                      <c:pt idx="37">
                        <c:v>25.142857142857142</c:v>
                      </c:pt>
                      <c:pt idx="38">
                        <c:v>25.142857142857142</c:v>
                      </c:pt>
                      <c:pt idx="39">
                        <c:v>27.142857142857142</c:v>
                      </c:pt>
                      <c:pt idx="40">
                        <c:v>28.142857142857142</c:v>
                      </c:pt>
                      <c:pt idx="41">
                        <c:v>29.142857142857142</c:v>
                      </c:pt>
                      <c:pt idx="42">
                        <c:v>28.857142857142858</c:v>
                      </c:pt>
                      <c:pt idx="43">
                        <c:v>27.285714285714285</c:v>
                      </c:pt>
                      <c:pt idx="44">
                        <c:v>26.857142857142858</c:v>
                      </c:pt>
                      <c:pt idx="45">
                        <c:v>27</c:v>
                      </c:pt>
                      <c:pt idx="46">
                        <c:v>27.285714285714285</c:v>
                      </c:pt>
                      <c:pt idx="47">
                        <c:v>27.571428571428573</c:v>
                      </c:pt>
                      <c:pt idx="48">
                        <c:v>26</c:v>
                      </c:pt>
                      <c:pt idx="49">
                        <c:v>25.857142857142858</c:v>
                      </c:pt>
                      <c:pt idx="50">
                        <c:v>27</c:v>
                      </c:pt>
                      <c:pt idx="51">
                        <c:v>27.714285714285715</c:v>
                      </c:pt>
                      <c:pt idx="52">
                        <c:v>26.857142857142858</c:v>
                      </c:pt>
                      <c:pt idx="53">
                        <c:v>26.142857142857142</c:v>
                      </c:pt>
                      <c:pt idx="54">
                        <c:v>24.428571428571427</c:v>
                      </c:pt>
                      <c:pt idx="55">
                        <c:v>24.142857142857142</c:v>
                      </c:pt>
                      <c:pt idx="56">
                        <c:v>25</c:v>
                      </c:pt>
                      <c:pt idx="57">
                        <c:v>23.857142857142858</c:v>
                      </c:pt>
                      <c:pt idx="58">
                        <c:v>22.285714285714285</c:v>
                      </c:pt>
                      <c:pt idx="59">
                        <c:v>24.142857142857142</c:v>
                      </c:pt>
                      <c:pt idx="60">
                        <c:v>23.857142857142858</c:v>
                      </c:pt>
                      <c:pt idx="61">
                        <c:v>24</c:v>
                      </c:pt>
                      <c:pt idx="62">
                        <c:v>25.142857142857142</c:v>
                      </c:pt>
                      <c:pt idx="63">
                        <c:v>25.142857142857142</c:v>
                      </c:pt>
                      <c:pt idx="64">
                        <c:v>25</c:v>
                      </c:pt>
                      <c:pt idx="65">
                        <c:v>26.857142857142858</c:v>
                      </c:pt>
                      <c:pt idx="66">
                        <c:v>26.285714285714285</c:v>
                      </c:pt>
                      <c:pt idx="67">
                        <c:v>26.714285714285715</c:v>
                      </c:pt>
                      <c:pt idx="68">
                        <c:v>27.285714285714285</c:v>
                      </c:pt>
                      <c:pt idx="69">
                        <c:v>26.714285714285715</c:v>
                      </c:pt>
                      <c:pt idx="70">
                        <c:v>25.571428571428573</c:v>
                      </c:pt>
                      <c:pt idx="71">
                        <c:v>26.142857142857142</c:v>
                      </c:pt>
                      <c:pt idx="72">
                        <c:v>25.142857142857142</c:v>
                      </c:pt>
                      <c:pt idx="73">
                        <c:v>25.428571428571427</c:v>
                      </c:pt>
                      <c:pt idx="74">
                        <c:v>24.857142857142858</c:v>
                      </c:pt>
                      <c:pt idx="75">
                        <c:v>25.714285714285715</c:v>
                      </c:pt>
                      <c:pt idx="76">
                        <c:v>25.142857142857142</c:v>
                      </c:pt>
                      <c:pt idx="77">
                        <c:v>26</c:v>
                      </c:pt>
                      <c:pt idx="78">
                        <c:v>25.857142857142858</c:v>
                      </c:pt>
                      <c:pt idx="79">
                        <c:v>24.857142857142858</c:v>
                      </c:pt>
                      <c:pt idx="80">
                        <c:v>24.142857142857142</c:v>
                      </c:pt>
                      <c:pt idx="81">
                        <c:v>22.857142857142858</c:v>
                      </c:pt>
                      <c:pt idx="82">
                        <c:v>22.428571428571427</c:v>
                      </c:pt>
                      <c:pt idx="83">
                        <c:v>23</c:v>
                      </c:pt>
                      <c:pt idx="84">
                        <c:v>22.428571428571427</c:v>
                      </c:pt>
                      <c:pt idx="85">
                        <c:v>23.285714285714285</c:v>
                      </c:pt>
                      <c:pt idx="86">
                        <c:v>23</c:v>
                      </c:pt>
                      <c:pt idx="87">
                        <c:v>23.285714285714285</c:v>
                      </c:pt>
                      <c:pt idx="88">
                        <c:v>25.142857142857142</c:v>
                      </c:pt>
                      <c:pt idx="89">
                        <c:v>25.714285714285715</c:v>
                      </c:pt>
                      <c:pt idx="90">
                        <c:v>26</c:v>
                      </c:pt>
                      <c:pt idx="91">
                        <c:v>26.857142857142858</c:v>
                      </c:pt>
                      <c:pt idx="92">
                        <c:v>26.571428571428573</c:v>
                      </c:pt>
                      <c:pt idx="93">
                        <c:v>28.857142857142858</c:v>
                      </c:pt>
                      <c:pt idx="94">
                        <c:v>28.285714285714285</c:v>
                      </c:pt>
                      <c:pt idx="95">
                        <c:v>28.142857142857142</c:v>
                      </c:pt>
                      <c:pt idx="96">
                        <c:v>26.714285714285715</c:v>
                      </c:pt>
                      <c:pt idx="97">
                        <c:v>26.428571428571427</c:v>
                      </c:pt>
                      <c:pt idx="98">
                        <c:v>25.428571428571427</c:v>
                      </c:pt>
                      <c:pt idx="99">
                        <c:v>24.428571428571427</c:v>
                      </c:pt>
                      <c:pt idx="100">
                        <c:v>23.142857142857142</c:v>
                      </c:pt>
                      <c:pt idx="101">
                        <c:v>22.571428571428573</c:v>
                      </c:pt>
                      <c:pt idx="102">
                        <c:v>22</c:v>
                      </c:pt>
                      <c:pt idx="103">
                        <c:v>22.428571428571427</c:v>
                      </c:pt>
                      <c:pt idx="104">
                        <c:v>22</c:v>
                      </c:pt>
                      <c:pt idx="105">
                        <c:v>21.571428571428573</c:v>
                      </c:pt>
                      <c:pt idx="106">
                        <c:v>20.857142857142858</c:v>
                      </c:pt>
                      <c:pt idx="107">
                        <c:v>20.571428571428573</c:v>
                      </c:pt>
                      <c:pt idx="108">
                        <c:v>21.142857142857142</c:v>
                      </c:pt>
                      <c:pt idx="109">
                        <c:v>21</c:v>
                      </c:pt>
                      <c:pt idx="110">
                        <c:v>21</c:v>
                      </c:pt>
                      <c:pt idx="111">
                        <c:v>21.571428571428573</c:v>
                      </c:pt>
                      <c:pt idx="112">
                        <c:v>21.714285714285715</c:v>
                      </c:pt>
                      <c:pt idx="113">
                        <c:v>21.571428571428573</c:v>
                      </c:pt>
                      <c:pt idx="114">
                        <c:v>22.142857142857142</c:v>
                      </c:pt>
                      <c:pt idx="115">
                        <c:v>21.571428571428573</c:v>
                      </c:pt>
                      <c:pt idx="116">
                        <c:v>21.285714285714285</c:v>
                      </c:pt>
                      <c:pt idx="117">
                        <c:v>20.857142857142858</c:v>
                      </c:pt>
                      <c:pt idx="118">
                        <c:v>20.142857142857142</c:v>
                      </c:pt>
                      <c:pt idx="119">
                        <c:v>20.285714285714285</c:v>
                      </c:pt>
                      <c:pt idx="120">
                        <c:v>21.285714285714285</c:v>
                      </c:pt>
                      <c:pt idx="121">
                        <c:v>19</c:v>
                      </c:pt>
                      <c:pt idx="122">
                        <c:v>19</c:v>
                      </c:pt>
                      <c:pt idx="123">
                        <c:v>18.571428571428573</c:v>
                      </c:pt>
                      <c:pt idx="124">
                        <c:v>19</c:v>
                      </c:pt>
                      <c:pt idx="125">
                        <c:v>20.142857142857142</c:v>
                      </c:pt>
                      <c:pt idx="126">
                        <c:v>20.142857142857142</c:v>
                      </c:pt>
                      <c:pt idx="127">
                        <c:v>19.714285714285715</c:v>
                      </c:pt>
                      <c:pt idx="128">
                        <c:v>21.571428571428573</c:v>
                      </c:pt>
                      <c:pt idx="129">
                        <c:v>22.428571428571427</c:v>
                      </c:pt>
                      <c:pt idx="130">
                        <c:v>23.857142857142858</c:v>
                      </c:pt>
                      <c:pt idx="131">
                        <c:v>23.714285714285715</c:v>
                      </c:pt>
                      <c:pt idx="132">
                        <c:v>23.571428571428573</c:v>
                      </c:pt>
                      <c:pt idx="133">
                        <c:v>23.142857142857142</c:v>
                      </c:pt>
                      <c:pt idx="134">
                        <c:v>24.142857142857142</c:v>
                      </c:pt>
                      <c:pt idx="135">
                        <c:v>23.857142857142858</c:v>
                      </c:pt>
                      <c:pt idx="136">
                        <c:v>23.142857142857142</c:v>
                      </c:pt>
                      <c:pt idx="137">
                        <c:v>23.142857142857142</c:v>
                      </c:pt>
                      <c:pt idx="138">
                        <c:v>23.571428571428573</c:v>
                      </c:pt>
                      <c:pt idx="139">
                        <c:v>23.571428571428573</c:v>
                      </c:pt>
                      <c:pt idx="140">
                        <c:v>25</c:v>
                      </c:pt>
                      <c:pt idx="141">
                        <c:v>25.714285714285715</c:v>
                      </c:pt>
                      <c:pt idx="142">
                        <c:v>26.285714285714285</c:v>
                      </c:pt>
                      <c:pt idx="143">
                        <c:v>26.285714285714285</c:v>
                      </c:pt>
                      <c:pt idx="144">
                        <c:v>25.428571428571427</c:v>
                      </c:pt>
                      <c:pt idx="145">
                        <c:v>25.714285714285715</c:v>
                      </c:pt>
                      <c:pt idx="146">
                        <c:v>25.428571428571427</c:v>
                      </c:pt>
                      <c:pt idx="147">
                        <c:v>24.714285714285715</c:v>
                      </c:pt>
                      <c:pt idx="148">
                        <c:v>24.285714285714285</c:v>
                      </c:pt>
                      <c:pt idx="149">
                        <c:v>22.857142857142858</c:v>
                      </c:pt>
                      <c:pt idx="150">
                        <c:v>22.857142857142858</c:v>
                      </c:pt>
                      <c:pt idx="151">
                        <c:v>22.285714285714285</c:v>
                      </c:pt>
                      <c:pt idx="152">
                        <c:v>21.714285714285715</c:v>
                      </c:pt>
                      <c:pt idx="153">
                        <c:v>21.428571428571427</c:v>
                      </c:pt>
                      <c:pt idx="154">
                        <c:v>20.857142857142858</c:v>
                      </c:pt>
                      <c:pt idx="155">
                        <c:v>19.857142857142858</c:v>
                      </c:pt>
                      <c:pt idx="156">
                        <c:v>20.142857142857142</c:v>
                      </c:pt>
                      <c:pt idx="157">
                        <c:v>21</c:v>
                      </c:pt>
                      <c:pt idx="158">
                        <c:v>21.285714285714285</c:v>
                      </c:pt>
                      <c:pt idx="159">
                        <c:v>22.285714285714285</c:v>
                      </c:pt>
                      <c:pt idx="160">
                        <c:v>23.857142857142858</c:v>
                      </c:pt>
                      <c:pt idx="161">
                        <c:v>24.714285714285715</c:v>
                      </c:pt>
                      <c:pt idx="162">
                        <c:v>24.285714285714285</c:v>
                      </c:pt>
                      <c:pt idx="163">
                        <c:v>24</c:v>
                      </c:pt>
                      <c:pt idx="164">
                        <c:v>23.857142857142858</c:v>
                      </c:pt>
                      <c:pt idx="165">
                        <c:v>23.142857142857142</c:v>
                      </c:pt>
                      <c:pt idx="166">
                        <c:v>22.714285714285715</c:v>
                      </c:pt>
                      <c:pt idx="167">
                        <c:v>22.571428571428573</c:v>
                      </c:pt>
                      <c:pt idx="168">
                        <c:v>22.285714285714285</c:v>
                      </c:pt>
                      <c:pt idx="169">
                        <c:v>22</c:v>
                      </c:pt>
                      <c:pt idx="170">
                        <c:v>23.714285714285715</c:v>
                      </c:pt>
                      <c:pt idx="171">
                        <c:v>22.428571428571427</c:v>
                      </c:pt>
                      <c:pt idx="172">
                        <c:v>22.142857142857142</c:v>
                      </c:pt>
                      <c:pt idx="173">
                        <c:v>21.857142857142858</c:v>
                      </c:pt>
                      <c:pt idx="174">
                        <c:v>20.428571428571427</c:v>
                      </c:pt>
                      <c:pt idx="175">
                        <c:v>20.571428571428573</c:v>
                      </c:pt>
                      <c:pt idx="176">
                        <c:v>20.285714285714285</c:v>
                      </c:pt>
                      <c:pt idx="177">
                        <c:v>19.714285714285715</c:v>
                      </c:pt>
                      <c:pt idx="178">
                        <c:v>20</c:v>
                      </c:pt>
                      <c:pt idx="179">
                        <c:v>22.428571428571427</c:v>
                      </c:pt>
                      <c:pt idx="180">
                        <c:v>21.714285714285715</c:v>
                      </c:pt>
                      <c:pt idx="181">
                        <c:v>22</c:v>
                      </c:pt>
                      <c:pt idx="182">
                        <c:v>21.714285714285715</c:v>
                      </c:pt>
                      <c:pt idx="183">
                        <c:v>23.428571428571427</c:v>
                      </c:pt>
                      <c:pt idx="184">
                        <c:v>23.285714285714285</c:v>
                      </c:pt>
                      <c:pt idx="185">
                        <c:v>24.428571428571427</c:v>
                      </c:pt>
                      <c:pt idx="186">
                        <c:v>23.142857142857142</c:v>
                      </c:pt>
                      <c:pt idx="187">
                        <c:v>24.285714285714285</c:v>
                      </c:pt>
                      <c:pt idx="188">
                        <c:v>23.857142857142858</c:v>
                      </c:pt>
                      <c:pt idx="189">
                        <c:v>26.142857142857142</c:v>
                      </c:pt>
                      <c:pt idx="190">
                        <c:v>25.428571428571427</c:v>
                      </c:pt>
                      <c:pt idx="191">
                        <c:v>25.571428571428573</c:v>
                      </c:pt>
                      <c:pt idx="192">
                        <c:v>25.428571428571427</c:v>
                      </c:pt>
                      <c:pt idx="193">
                        <c:v>26.142857142857142</c:v>
                      </c:pt>
                      <c:pt idx="194">
                        <c:v>25</c:v>
                      </c:pt>
                      <c:pt idx="195">
                        <c:v>25.142857142857142</c:v>
                      </c:pt>
                      <c:pt idx="196">
                        <c:v>22.428571428571427</c:v>
                      </c:pt>
                      <c:pt idx="197">
                        <c:v>22.714285714285715</c:v>
                      </c:pt>
                      <c:pt idx="198">
                        <c:v>22.142857142857142</c:v>
                      </c:pt>
                      <c:pt idx="199">
                        <c:v>20.714285714285715</c:v>
                      </c:pt>
                      <c:pt idx="200">
                        <c:v>20.142857142857142</c:v>
                      </c:pt>
                      <c:pt idx="201">
                        <c:v>20.428571428571427</c:v>
                      </c:pt>
                      <c:pt idx="202">
                        <c:v>20.571428571428573</c:v>
                      </c:pt>
                      <c:pt idx="203">
                        <c:v>20.857142857142858</c:v>
                      </c:pt>
                      <c:pt idx="204">
                        <c:v>20.571428571428573</c:v>
                      </c:pt>
                      <c:pt idx="205">
                        <c:v>20.571428571428573</c:v>
                      </c:pt>
                      <c:pt idx="206">
                        <c:v>21.285714285714285</c:v>
                      </c:pt>
                      <c:pt idx="207">
                        <c:v>21.571428571428573</c:v>
                      </c:pt>
                      <c:pt idx="208">
                        <c:v>20.857142857142858</c:v>
                      </c:pt>
                      <c:pt idx="209">
                        <c:v>20.714285714285715</c:v>
                      </c:pt>
                      <c:pt idx="210">
                        <c:v>19.714285714285715</c:v>
                      </c:pt>
                      <c:pt idx="211">
                        <c:v>20.857142857142858</c:v>
                      </c:pt>
                      <c:pt idx="212">
                        <c:v>21</c:v>
                      </c:pt>
                      <c:pt idx="213">
                        <c:v>22.285714285714285</c:v>
                      </c:pt>
                      <c:pt idx="214">
                        <c:v>22</c:v>
                      </c:pt>
                      <c:pt idx="215">
                        <c:v>22.714285714285715</c:v>
                      </c:pt>
                      <c:pt idx="216">
                        <c:v>22.571428571428573</c:v>
                      </c:pt>
                      <c:pt idx="217">
                        <c:v>24.714285714285715</c:v>
                      </c:pt>
                      <c:pt idx="218">
                        <c:v>23.857142857142858</c:v>
                      </c:pt>
                      <c:pt idx="219">
                        <c:v>23.857142857142858</c:v>
                      </c:pt>
                      <c:pt idx="220">
                        <c:v>21.428571428571427</c:v>
                      </c:pt>
                      <c:pt idx="221">
                        <c:v>20.571428571428573</c:v>
                      </c:pt>
                      <c:pt idx="222">
                        <c:v>21.714285714285715</c:v>
                      </c:pt>
                      <c:pt idx="223">
                        <c:v>22.714285714285715</c:v>
                      </c:pt>
                      <c:pt idx="224">
                        <c:v>21.714285714285715</c:v>
                      </c:pt>
                      <c:pt idx="225">
                        <c:v>21.571428571428573</c:v>
                      </c:pt>
                      <c:pt idx="226">
                        <c:v>21</c:v>
                      </c:pt>
                      <c:pt idx="227">
                        <c:v>22.428571428571427</c:v>
                      </c:pt>
                      <c:pt idx="228">
                        <c:v>22.714285714285715</c:v>
                      </c:pt>
                      <c:pt idx="229">
                        <c:v>20.714285714285715</c:v>
                      </c:pt>
                      <c:pt idx="230">
                        <c:v>19.857142857142858</c:v>
                      </c:pt>
                      <c:pt idx="231">
                        <c:v>20.428571428571427</c:v>
                      </c:pt>
                      <c:pt idx="232">
                        <c:v>19.571428571428573</c:v>
                      </c:pt>
                      <c:pt idx="233">
                        <c:v>18.714285714285715</c:v>
                      </c:pt>
                      <c:pt idx="234">
                        <c:v>18.714285714285715</c:v>
                      </c:pt>
                      <c:pt idx="235">
                        <c:v>18.571428571428573</c:v>
                      </c:pt>
                      <c:pt idx="236">
                        <c:v>18.714285714285715</c:v>
                      </c:pt>
                      <c:pt idx="237">
                        <c:v>18.857142857142858</c:v>
                      </c:pt>
                      <c:pt idx="238">
                        <c:v>19.142857142857142</c:v>
                      </c:pt>
                      <c:pt idx="239">
                        <c:v>19</c:v>
                      </c:pt>
                      <c:pt idx="240">
                        <c:v>19.857142857142858</c:v>
                      </c:pt>
                      <c:pt idx="241">
                        <c:v>19.857142857142858</c:v>
                      </c:pt>
                      <c:pt idx="242">
                        <c:v>20</c:v>
                      </c:pt>
                      <c:pt idx="243">
                        <c:v>21.285714285714285</c:v>
                      </c:pt>
                      <c:pt idx="244">
                        <c:v>21.142857142857142</c:v>
                      </c:pt>
                      <c:pt idx="245">
                        <c:v>19.857142857142858</c:v>
                      </c:pt>
                      <c:pt idx="246">
                        <c:v>19.571428571428573</c:v>
                      </c:pt>
                      <c:pt idx="247">
                        <c:v>21.142857142857142</c:v>
                      </c:pt>
                      <c:pt idx="248">
                        <c:v>20.571428571428573</c:v>
                      </c:pt>
                      <c:pt idx="249">
                        <c:v>21.142857142857142</c:v>
                      </c:pt>
                      <c:pt idx="250">
                        <c:v>20</c:v>
                      </c:pt>
                      <c:pt idx="251">
                        <c:v>19.714285714285715</c:v>
                      </c:pt>
                      <c:pt idx="252">
                        <c:v>19.285714285714285</c:v>
                      </c:pt>
                      <c:pt idx="253">
                        <c:v>20.142857142857142</c:v>
                      </c:pt>
                      <c:pt idx="254">
                        <c:v>20.428571428571427</c:v>
                      </c:pt>
                      <c:pt idx="255">
                        <c:v>22.142857142857142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9E-43B9-8CFA-42E10A56D6F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Kocaeli!$K$2:$K$258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120">
                        <c:v>23</c:v>
                      </c:pt>
                      <c:pt idx="121">
                        <c:v>21</c:v>
                      </c:pt>
                      <c:pt idx="122">
                        <c:v>20</c:v>
                      </c:pt>
                      <c:pt idx="123">
                        <c:v>21.25</c:v>
                      </c:pt>
                      <c:pt idx="124">
                        <c:v>21.4</c:v>
                      </c:pt>
                      <c:pt idx="125">
                        <c:v>20</c:v>
                      </c:pt>
                      <c:pt idx="126">
                        <c:v>18.571428571428573</c:v>
                      </c:pt>
                      <c:pt idx="127">
                        <c:v>18.714285714285715</c:v>
                      </c:pt>
                      <c:pt idx="128">
                        <c:v>19.857142857142858</c:v>
                      </c:pt>
                      <c:pt idx="129">
                        <c:v>21.285714285714285</c:v>
                      </c:pt>
                      <c:pt idx="130">
                        <c:v>20.857142857142858</c:v>
                      </c:pt>
                      <c:pt idx="131">
                        <c:v>20</c:v>
                      </c:pt>
                      <c:pt idx="132">
                        <c:v>19.857142857142858</c:v>
                      </c:pt>
                      <c:pt idx="133">
                        <c:v>22.571428571428573</c:v>
                      </c:pt>
                      <c:pt idx="134">
                        <c:v>22.571428571428573</c:v>
                      </c:pt>
                      <c:pt idx="135">
                        <c:v>22.571428571428573</c:v>
                      </c:pt>
                      <c:pt idx="136">
                        <c:v>23.428571428571427</c:v>
                      </c:pt>
                      <c:pt idx="137">
                        <c:v>24.285714285714285</c:v>
                      </c:pt>
                      <c:pt idx="138">
                        <c:v>24.428571428571427</c:v>
                      </c:pt>
                      <c:pt idx="139">
                        <c:v>24.857142857142858</c:v>
                      </c:pt>
                      <c:pt idx="140">
                        <c:v>23</c:v>
                      </c:pt>
                      <c:pt idx="141">
                        <c:v>23.285714285714285</c:v>
                      </c:pt>
                      <c:pt idx="142">
                        <c:v>22.285714285714285</c:v>
                      </c:pt>
                      <c:pt idx="143">
                        <c:v>20.857142857142858</c:v>
                      </c:pt>
                      <c:pt idx="144">
                        <c:v>20.857142857142858</c:v>
                      </c:pt>
                      <c:pt idx="145">
                        <c:v>21.857142857142858</c:v>
                      </c:pt>
                      <c:pt idx="146">
                        <c:v>23.571428571428573</c:v>
                      </c:pt>
                      <c:pt idx="147">
                        <c:v>25</c:v>
                      </c:pt>
                      <c:pt idx="148">
                        <c:v>24.857142857142858</c:v>
                      </c:pt>
                      <c:pt idx="149">
                        <c:v>24.142857142857142</c:v>
                      </c:pt>
                      <c:pt idx="150">
                        <c:v>23.142857142857142</c:v>
                      </c:pt>
                      <c:pt idx="151">
                        <c:v>22.142857142857142</c:v>
                      </c:pt>
                      <c:pt idx="152">
                        <c:v>23.142857142857142</c:v>
                      </c:pt>
                      <c:pt idx="153">
                        <c:v>21.857142857142858</c:v>
                      </c:pt>
                      <c:pt idx="154">
                        <c:v>19.714285714285715</c:v>
                      </c:pt>
                      <c:pt idx="155">
                        <c:v>19.428571428571427</c:v>
                      </c:pt>
                      <c:pt idx="156">
                        <c:v>20.714285714285715</c:v>
                      </c:pt>
                      <c:pt idx="157">
                        <c:v>21.285714285714285</c:v>
                      </c:pt>
                      <c:pt idx="158">
                        <c:v>20.857142857142858</c:v>
                      </c:pt>
                      <c:pt idx="159">
                        <c:v>20.571428571428573</c:v>
                      </c:pt>
                      <c:pt idx="160">
                        <c:v>19.571428571428573</c:v>
                      </c:pt>
                      <c:pt idx="161">
                        <c:v>20</c:v>
                      </c:pt>
                      <c:pt idx="162">
                        <c:v>21.285714285714285</c:v>
                      </c:pt>
                      <c:pt idx="163">
                        <c:v>20.285714285714285</c:v>
                      </c:pt>
                      <c:pt idx="164">
                        <c:v>20</c:v>
                      </c:pt>
                      <c:pt idx="165">
                        <c:v>20.571428571428573</c:v>
                      </c:pt>
                      <c:pt idx="166">
                        <c:v>18.285714285714285</c:v>
                      </c:pt>
                      <c:pt idx="167">
                        <c:v>18.285714285714285</c:v>
                      </c:pt>
                      <c:pt idx="168">
                        <c:v>18.714285714285715</c:v>
                      </c:pt>
                      <c:pt idx="169">
                        <c:v>17</c:v>
                      </c:pt>
                      <c:pt idx="170">
                        <c:v>18.714285714285715</c:v>
                      </c:pt>
                      <c:pt idx="171">
                        <c:v>19.428571428571427</c:v>
                      </c:pt>
                      <c:pt idx="172">
                        <c:v>19</c:v>
                      </c:pt>
                      <c:pt idx="173">
                        <c:v>20.428571428571427</c:v>
                      </c:pt>
                      <c:pt idx="174">
                        <c:v>20.428571428571427</c:v>
                      </c:pt>
                      <c:pt idx="175">
                        <c:v>20</c:v>
                      </c:pt>
                      <c:pt idx="176">
                        <c:v>19.857142857142858</c:v>
                      </c:pt>
                      <c:pt idx="177">
                        <c:v>18.571428571428573</c:v>
                      </c:pt>
                      <c:pt idx="178">
                        <c:v>17.714285714285715</c:v>
                      </c:pt>
                      <c:pt idx="179">
                        <c:v>19.571428571428573</c:v>
                      </c:pt>
                      <c:pt idx="180">
                        <c:v>18.571428571428573</c:v>
                      </c:pt>
                      <c:pt idx="181">
                        <c:v>18.714285714285715</c:v>
                      </c:pt>
                      <c:pt idx="182">
                        <c:v>18.714285714285715</c:v>
                      </c:pt>
                      <c:pt idx="183">
                        <c:v>22.428571428571427</c:v>
                      </c:pt>
                      <c:pt idx="184">
                        <c:v>23</c:v>
                      </c:pt>
                      <c:pt idx="185">
                        <c:v>23</c:v>
                      </c:pt>
                      <c:pt idx="186">
                        <c:v>21.571428571428573</c:v>
                      </c:pt>
                      <c:pt idx="187">
                        <c:v>22.571428571428573</c:v>
                      </c:pt>
                      <c:pt idx="188">
                        <c:v>24</c:v>
                      </c:pt>
                      <c:pt idx="189">
                        <c:v>25.857142857142858</c:v>
                      </c:pt>
                      <c:pt idx="190">
                        <c:v>22.857142857142858</c:v>
                      </c:pt>
                      <c:pt idx="191">
                        <c:v>23.571428571428573</c:v>
                      </c:pt>
                      <c:pt idx="192">
                        <c:v>25.571428571428573</c:v>
                      </c:pt>
                      <c:pt idx="193">
                        <c:v>25.857142857142858</c:v>
                      </c:pt>
                      <c:pt idx="194">
                        <c:v>26.857142857142858</c:v>
                      </c:pt>
                      <c:pt idx="195">
                        <c:v>27.857142857142858</c:v>
                      </c:pt>
                      <c:pt idx="196">
                        <c:v>27</c:v>
                      </c:pt>
                      <c:pt idx="197">
                        <c:v>28.714285714285715</c:v>
                      </c:pt>
                      <c:pt idx="198">
                        <c:v>28</c:v>
                      </c:pt>
                      <c:pt idx="199">
                        <c:v>27.142857142857142</c:v>
                      </c:pt>
                      <c:pt idx="200">
                        <c:v>27.142857142857142</c:v>
                      </c:pt>
                      <c:pt idx="201">
                        <c:v>27</c:v>
                      </c:pt>
                      <c:pt idx="202">
                        <c:v>25</c:v>
                      </c:pt>
                      <c:pt idx="203">
                        <c:v>24.857142857142858</c:v>
                      </c:pt>
                      <c:pt idx="204">
                        <c:v>23</c:v>
                      </c:pt>
                      <c:pt idx="205">
                        <c:v>23</c:v>
                      </c:pt>
                      <c:pt idx="206">
                        <c:v>22.142857142857142</c:v>
                      </c:pt>
                      <c:pt idx="207">
                        <c:v>22.142857142857142</c:v>
                      </c:pt>
                      <c:pt idx="208">
                        <c:v>19.714285714285715</c:v>
                      </c:pt>
                      <c:pt idx="209">
                        <c:v>19.428571428571427</c:v>
                      </c:pt>
                      <c:pt idx="210">
                        <c:v>19.428571428571427</c:v>
                      </c:pt>
                      <c:pt idx="211">
                        <c:v>20.714285714285715</c:v>
                      </c:pt>
                      <c:pt idx="212">
                        <c:v>21</c:v>
                      </c:pt>
                      <c:pt idx="213">
                        <c:v>20.285714285714285</c:v>
                      </c:pt>
                      <c:pt idx="214">
                        <c:v>20.714285714285715</c:v>
                      </c:pt>
                      <c:pt idx="215">
                        <c:v>23</c:v>
                      </c:pt>
                      <c:pt idx="216">
                        <c:v>24</c:v>
                      </c:pt>
                      <c:pt idx="217">
                        <c:v>23.714285714285715</c:v>
                      </c:pt>
                      <c:pt idx="218">
                        <c:v>23.142857142857142</c:v>
                      </c:pt>
                      <c:pt idx="219">
                        <c:v>23.285714285714285</c:v>
                      </c:pt>
                      <c:pt idx="220">
                        <c:v>24.571428571428573</c:v>
                      </c:pt>
                      <c:pt idx="221">
                        <c:v>24.857142857142858</c:v>
                      </c:pt>
                      <c:pt idx="222">
                        <c:v>24.428571428571427</c:v>
                      </c:pt>
                      <c:pt idx="223">
                        <c:v>23.428571428571427</c:v>
                      </c:pt>
                      <c:pt idx="224">
                        <c:v>23.428571428571427</c:v>
                      </c:pt>
                      <c:pt idx="225">
                        <c:v>22.142857142857142</c:v>
                      </c:pt>
                      <c:pt idx="226">
                        <c:v>20.571428571428573</c:v>
                      </c:pt>
                      <c:pt idx="227">
                        <c:v>21.714285714285715</c:v>
                      </c:pt>
                      <c:pt idx="228">
                        <c:v>20.428571428571427</c:v>
                      </c:pt>
                      <c:pt idx="229">
                        <c:v>19</c:v>
                      </c:pt>
                      <c:pt idx="230">
                        <c:v>21.285714285714285</c:v>
                      </c:pt>
                      <c:pt idx="231">
                        <c:v>21.428571428571427</c:v>
                      </c:pt>
                      <c:pt idx="232">
                        <c:v>22.714285714285715</c:v>
                      </c:pt>
                      <c:pt idx="233">
                        <c:v>24.285714285714285</c:v>
                      </c:pt>
                      <c:pt idx="234">
                        <c:v>23.571428571428573</c:v>
                      </c:pt>
                      <c:pt idx="235">
                        <c:v>22.857142857142858</c:v>
                      </c:pt>
                      <c:pt idx="236">
                        <c:v>24.714285714285715</c:v>
                      </c:pt>
                      <c:pt idx="237">
                        <c:v>23.714285714285715</c:v>
                      </c:pt>
                      <c:pt idx="238">
                        <c:v>24.571428571428573</c:v>
                      </c:pt>
                      <c:pt idx="239">
                        <c:v>23.857142857142858</c:v>
                      </c:pt>
                      <c:pt idx="240">
                        <c:v>23.142857142857142</c:v>
                      </c:pt>
                      <c:pt idx="241">
                        <c:v>22.285714285714285</c:v>
                      </c:pt>
                      <c:pt idx="242">
                        <c:v>23.714285714285715</c:v>
                      </c:pt>
                      <c:pt idx="243">
                        <c:v>21.285714285714285</c:v>
                      </c:pt>
                      <c:pt idx="244">
                        <c:v>21.285714285714285</c:v>
                      </c:pt>
                      <c:pt idx="245">
                        <c:v>19.857142857142858</c:v>
                      </c:pt>
                      <c:pt idx="246">
                        <c:v>18.571428571428573</c:v>
                      </c:pt>
                      <c:pt idx="247">
                        <c:v>18.428571428571427</c:v>
                      </c:pt>
                      <c:pt idx="248">
                        <c:v>19.428571428571427</c:v>
                      </c:pt>
                      <c:pt idx="249">
                        <c:v>18.428571428571427</c:v>
                      </c:pt>
                      <c:pt idx="250">
                        <c:v>19.285714285714285</c:v>
                      </c:pt>
                      <c:pt idx="251">
                        <c:v>18.285714285714285</c:v>
                      </c:pt>
                      <c:pt idx="252">
                        <c:v>19.142857142857142</c:v>
                      </c:pt>
                      <c:pt idx="253">
                        <c:v>20.142857142857142</c:v>
                      </c:pt>
                      <c:pt idx="254">
                        <c:v>20.714285714285715</c:v>
                      </c:pt>
                      <c:pt idx="255">
                        <c:v>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49E-43B9-8CFA-42E10A56D6F7}"/>
                  </c:ext>
                </c:extLst>
              </c15:ser>
            </c15:filteredLineSeries>
          </c:ext>
        </c:extLst>
      </c:lineChart>
      <c:catAx>
        <c:axId val="203117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95183"/>
        <c:crosses val="autoZero"/>
        <c:auto val="1"/>
        <c:lblAlgn val="ctr"/>
        <c:lblOffset val="100"/>
        <c:noMultiLvlLbl val="0"/>
      </c:catAx>
      <c:valAx>
        <c:axId val="199459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7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Kahramanmaraş</a:t>
            </a:r>
            <a:r>
              <a:rPr lang="tr-TR" baseline="0"/>
              <a:t>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Kahramanmaras!$H$1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Kahramanmaras!$A$2:$A$258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Kahramanmaras!$H$2:$H$258</c:f>
              <c:numCache>
                <c:formatCode>General</c:formatCode>
                <c:ptCount val="257"/>
                <c:pt idx="6">
                  <c:v>16.714285714285715</c:v>
                </c:pt>
                <c:pt idx="7">
                  <c:v>16.142857142857142</c:v>
                </c:pt>
                <c:pt idx="8">
                  <c:v>17.428571428571427</c:v>
                </c:pt>
                <c:pt idx="9">
                  <c:v>19</c:v>
                </c:pt>
                <c:pt idx="10">
                  <c:v>18.714285714285715</c:v>
                </c:pt>
                <c:pt idx="11">
                  <c:v>18.142857142857142</c:v>
                </c:pt>
                <c:pt idx="12">
                  <c:v>19.428571428571427</c:v>
                </c:pt>
                <c:pt idx="13">
                  <c:v>18</c:v>
                </c:pt>
                <c:pt idx="14">
                  <c:v>17.857142857142858</c:v>
                </c:pt>
                <c:pt idx="15">
                  <c:v>16.571428571428573</c:v>
                </c:pt>
                <c:pt idx="16">
                  <c:v>15.285714285714286</c:v>
                </c:pt>
                <c:pt idx="17">
                  <c:v>15.428571428571429</c:v>
                </c:pt>
                <c:pt idx="18">
                  <c:v>16.714285714285715</c:v>
                </c:pt>
                <c:pt idx="19">
                  <c:v>17.285714285714285</c:v>
                </c:pt>
                <c:pt idx="20">
                  <c:v>17.857142857142858</c:v>
                </c:pt>
                <c:pt idx="21">
                  <c:v>17.428571428571427</c:v>
                </c:pt>
                <c:pt idx="22">
                  <c:v>18.142857142857142</c:v>
                </c:pt>
                <c:pt idx="23">
                  <c:v>17.714285714285715</c:v>
                </c:pt>
                <c:pt idx="24">
                  <c:v>17.714285714285715</c:v>
                </c:pt>
                <c:pt idx="25">
                  <c:v>18</c:v>
                </c:pt>
                <c:pt idx="26">
                  <c:v>17.714285714285715</c:v>
                </c:pt>
                <c:pt idx="27">
                  <c:v>17.428571428571427</c:v>
                </c:pt>
                <c:pt idx="28">
                  <c:v>17.857142857142858</c:v>
                </c:pt>
                <c:pt idx="29">
                  <c:v>16.857142857142858</c:v>
                </c:pt>
                <c:pt idx="30">
                  <c:v>17.714285714285715</c:v>
                </c:pt>
                <c:pt idx="31">
                  <c:v>18.428571428571427</c:v>
                </c:pt>
                <c:pt idx="32">
                  <c:v>17.857142857142858</c:v>
                </c:pt>
                <c:pt idx="33">
                  <c:v>17.714285714285715</c:v>
                </c:pt>
                <c:pt idx="34">
                  <c:v>16.857142857142858</c:v>
                </c:pt>
                <c:pt idx="35">
                  <c:v>17.142857142857142</c:v>
                </c:pt>
                <c:pt idx="36">
                  <c:v>18</c:v>
                </c:pt>
                <c:pt idx="37">
                  <c:v>16.714285714285715</c:v>
                </c:pt>
                <c:pt idx="38">
                  <c:v>15.428571428571429</c:v>
                </c:pt>
                <c:pt idx="39">
                  <c:v>16</c:v>
                </c:pt>
                <c:pt idx="40">
                  <c:v>15.857142857142858</c:v>
                </c:pt>
                <c:pt idx="41">
                  <c:v>16.428571428571427</c:v>
                </c:pt>
                <c:pt idx="42">
                  <c:v>15.714285714285714</c:v>
                </c:pt>
                <c:pt idx="43">
                  <c:v>15.571428571428571</c:v>
                </c:pt>
                <c:pt idx="44">
                  <c:v>15.571428571428571</c:v>
                </c:pt>
                <c:pt idx="45">
                  <c:v>15.857142857142858</c:v>
                </c:pt>
                <c:pt idx="46">
                  <c:v>15</c:v>
                </c:pt>
                <c:pt idx="47">
                  <c:v>14.857142857142858</c:v>
                </c:pt>
                <c:pt idx="48">
                  <c:v>14.714285714285714</c:v>
                </c:pt>
                <c:pt idx="49">
                  <c:v>15.285714285714286</c:v>
                </c:pt>
                <c:pt idx="50">
                  <c:v>14.428571428571429</c:v>
                </c:pt>
                <c:pt idx="51">
                  <c:v>14.142857142857142</c:v>
                </c:pt>
                <c:pt idx="52">
                  <c:v>15.142857142857142</c:v>
                </c:pt>
                <c:pt idx="53">
                  <c:v>15</c:v>
                </c:pt>
                <c:pt idx="54">
                  <c:v>14.714285714285714</c:v>
                </c:pt>
                <c:pt idx="55">
                  <c:v>15.571428571428571</c:v>
                </c:pt>
                <c:pt idx="56">
                  <c:v>15</c:v>
                </c:pt>
                <c:pt idx="57">
                  <c:v>16.142857142857142</c:v>
                </c:pt>
                <c:pt idx="58">
                  <c:v>16.285714285714285</c:v>
                </c:pt>
                <c:pt idx="59">
                  <c:v>15.857142857142858</c:v>
                </c:pt>
                <c:pt idx="60">
                  <c:v>16.285714285714285</c:v>
                </c:pt>
                <c:pt idx="61">
                  <c:v>15.857142857142858</c:v>
                </c:pt>
                <c:pt idx="62">
                  <c:v>15.142857142857142</c:v>
                </c:pt>
                <c:pt idx="63">
                  <c:v>15.285714285714286</c:v>
                </c:pt>
                <c:pt idx="64">
                  <c:v>14.714285714285714</c:v>
                </c:pt>
                <c:pt idx="65">
                  <c:v>14.285714285714286</c:v>
                </c:pt>
                <c:pt idx="66">
                  <c:v>13.142857142857142</c:v>
                </c:pt>
                <c:pt idx="67">
                  <c:v>13.285714285714286</c:v>
                </c:pt>
                <c:pt idx="68">
                  <c:v>13.285714285714286</c:v>
                </c:pt>
                <c:pt idx="69">
                  <c:v>14.571428571428571</c:v>
                </c:pt>
                <c:pt idx="70">
                  <c:v>14.428571428571429</c:v>
                </c:pt>
                <c:pt idx="71">
                  <c:v>15.857142857142858</c:v>
                </c:pt>
                <c:pt idx="72">
                  <c:v>16.714285714285715</c:v>
                </c:pt>
                <c:pt idx="73">
                  <c:v>17.571428571428573</c:v>
                </c:pt>
                <c:pt idx="74">
                  <c:v>18.285714285714285</c:v>
                </c:pt>
                <c:pt idx="75">
                  <c:v>17.857142857142858</c:v>
                </c:pt>
                <c:pt idx="76">
                  <c:v>17.571428571428573</c:v>
                </c:pt>
                <c:pt idx="77">
                  <c:v>17.142857142857142</c:v>
                </c:pt>
                <c:pt idx="78">
                  <c:v>15.714285714285714</c:v>
                </c:pt>
                <c:pt idx="79">
                  <c:v>17.571428571428573</c:v>
                </c:pt>
                <c:pt idx="80">
                  <c:v>17.285714285714285</c:v>
                </c:pt>
                <c:pt idx="81">
                  <c:v>16.857142857142858</c:v>
                </c:pt>
                <c:pt idx="82">
                  <c:v>16.571428571428573</c:v>
                </c:pt>
                <c:pt idx="83">
                  <c:v>16.714285714285715</c:v>
                </c:pt>
                <c:pt idx="84">
                  <c:v>17.285714285714285</c:v>
                </c:pt>
                <c:pt idx="85">
                  <c:v>17.428571428571427</c:v>
                </c:pt>
                <c:pt idx="86">
                  <c:v>16.285714285714285</c:v>
                </c:pt>
                <c:pt idx="87">
                  <c:v>15.857142857142858</c:v>
                </c:pt>
                <c:pt idx="88">
                  <c:v>16.428571428571427</c:v>
                </c:pt>
                <c:pt idx="89">
                  <c:v>17.857142857142858</c:v>
                </c:pt>
                <c:pt idx="90">
                  <c:v>16.142857142857142</c:v>
                </c:pt>
                <c:pt idx="91">
                  <c:v>16.714285714285715</c:v>
                </c:pt>
                <c:pt idx="92">
                  <c:v>16</c:v>
                </c:pt>
                <c:pt idx="93">
                  <c:v>16.571428571428573</c:v>
                </c:pt>
                <c:pt idx="94">
                  <c:v>17.285714285714285</c:v>
                </c:pt>
                <c:pt idx="95">
                  <c:v>16.285714285714285</c:v>
                </c:pt>
                <c:pt idx="96">
                  <c:v>15.714285714285714</c:v>
                </c:pt>
                <c:pt idx="97">
                  <c:v>16.142857142857142</c:v>
                </c:pt>
                <c:pt idx="98">
                  <c:v>17</c:v>
                </c:pt>
                <c:pt idx="99">
                  <c:v>17.571428571428573</c:v>
                </c:pt>
                <c:pt idx="100">
                  <c:v>15.714285714285714</c:v>
                </c:pt>
                <c:pt idx="101">
                  <c:v>15.714285714285714</c:v>
                </c:pt>
                <c:pt idx="102">
                  <c:v>15.857142857142858</c:v>
                </c:pt>
                <c:pt idx="103">
                  <c:v>16</c:v>
                </c:pt>
                <c:pt idx="104">
                  <c:v>17</c:v>
                </c:pt>
                <c:pt idx="105">
                  <c:v>15</c:v>
                </c:pt>
                <c:pt idx="106">
                  <c:v>15.714285714285714</c:v>
                </c:pt>
                <c:pt idx="107">
                  <c:v>16.857142857142858</c:v>
                </c:pt>
                <c:pt idx="108">
                  <c:v>16</c:v>
                </c:pt>
                <c:pt idx="109">
                  <c:v>16.428571428571427</c:v>
                </c:pt>
                <c:pt idx="110">
                  <c:v>17.285714285714285</c:v>
                </c:pt>
                <c:pt idx="111">
                  <c:v>16.714285714285715</c:v>
                </c:pt>
                <c:pt idx="112">
                  <c:v>17.857142857142858</c:v>
                </c:pt>
                <c:pt idx="113">
                  <c:v>17.857142857142858</c:v>
                </c:pt>
                <c:pt idx="114">
                  <c:v>16.857142857142858</c:v>
                </c:pt>
                <c:pt idx="115">
                  <c:v>16.428571428571427</c:v>
                </c:pt>
                <c:pt idx="116">
                  <c:v>16.571428571428573</c:v>
                </c:pt>
                <c:pt idx="117">
                  <c:v>15.142857142857142</c:v>
                </c:pt>
                <c:pt idx="118">
                  <c:v>14.857142857142858</c:v>
                </c:pt>
                <c:pt idx="119">
                  <c:v>14.142857142857142</c:v>
                </c:pt>
                <c:pt idx="120">
                  <c:v>13.714285714285714</c:v>
                </c:pt>
                <c:pt idx="121">
                  <c:v>13.857142857142858</c:v>
                </c:pt>
                <c:pt idx="122">
                  <c:v>15.571428571428571</c:v>
                </c:pt>
                <c:pt idx="123">
                  <c:v>14.285714285714286</c:v>
                </c:pt>
                <c:pt idx="124">
                  <c:v>14.428571428571429</c:v>
                </c:pt>
                <c:pt idx="125">
                  <c:v>15.428571428571429</c:v>
                </c:pt>
                <c:pt idx="126">
                  <c:v>15.142857142857142</c:v>
                </c:pt>
                <c:pt idx="127">
                  <c:v>14.714285714285714</c:v>
                </c:pt>
                <c:pt idx="128">
                  <c:v>15</c:v>
                </c:pt>
                <c:pt idx="129">
                  <c:v>14.571428571428571</c:v>
                </c:pt>
                <c:pt idx="130">
                  <c:v>15.571428571428571</c:v>
                </c:pt>
                <c:pt idx="131">
                  <c:v>16.428571428571427</c:v>
                </c:pt>
                <c:pt idx="132">
                  <c:v>16.142857142857142</c:v>
                </c:pt>
                <c:pt idx="133">
                  <c:v>17.428571428571427</c:v>
                </c:pt>
                <c:pt idx="134">
                  <c:v>17.428571428571427</c:v>
                </c:pt>
                <c:pt idx="135">
                  <c:v>17.571428571428573</c:v>
                </c:pt>
                <c:pt idx="136">
                  <c:v>17.571428571428573</c:v>
                </c:pt>
                <c:pt idx="137">
                  <c:v>16.857142857142858</c:v>
                </c:pt>
                <c:pt idx="138">
                  <c:v>17.571428571428573</c:v>
                </c:pt>
                <c:pt idx="139">
                  <c:v>17</c:v>
                </c:pt>
                <c:pt idx="140">
                  <c:v>15.571428571428571</c:v>
                </c:pt>
                <c:pt idx="141">
                  <c:v>16.142857142857142</c:v>
                </c:pt>
                <c:pt idx="142">
                  <c:v>16.857142857142858</c:v>
                </c:pt>
                <c:pt idx="143">
                  <c:v>16.285714285714285</c:v>
                </c:pt>
                <c:pt idx="144">
                  <c:v>15.714285714285714</c:v>
                </c:pt>
                <c:pt idx="145">
                  <c:v>14.285714285714286</c:v>
                </c:pt>
                <c:pt idx="146">
                  <c:v>14.571428571428571</c:v>
                </c:pt>
                <c:pt idx="147">
                  <c:v>15.142857142857142</c:v>
                </c:pt>
                <c:pt idx="148">
                  <c:v>15</c:v>
                </c:pt>
                <c:pt idx="149">
                  <c:v>13.428571428571429</c:v>
                </c:pt>
                <c:pt idx="150">
                  <c:v>13.428571428571429</c:v>
                </c:pt>
                <c:pt idx="151">
                  <c:v>15</c:v>
                </c:pt>
                <c:pt idx="152">
                  <c:v>15.714285714285714</c:v>
                </c:pt>
                <c:pt idx="153">
                  <c:v>15.285714285714286</c:v>
                </c:pt>
                <c:pt idx="154">
                  <c:v>15.857142857142858</c:v>
                </c:pt>
                <c:pt idx="155">
                  <c:v>15.857142857142858</c:v>
                </c:pt>
                <c:pt idx="156">
                  <c:v>16</c:v>
                </c:pt>
                <c:pt idx="157">
                  <c:v>16.428571428571427</c:v>
                </c:pt>
                <c:pt idx="158">
                  <c:v>15.571428571428571</c:v>
                </c:pt>
                <c:pt idx="159">
                  <c:v>15.571428571428571</c:v>
                </c:pt>
                <c:pt idx="160">
                  <c:v>14.857142857142858</c:v>
                </c:pt>
                <c:pt idx="161">
                  <c:v>13.428571428571429</c:v>
                </c:pt>
                <c:pt idx="162">
                  <c:v>13.142857142857142</c:v>
                </c:pt>
                <c:pt idx="163">
                  <c:v>13.142857142857142</c:v>
                </c:pt>
                <c:pt idx="164">
                  <c:v>12.285714285714286</c:v>
                </c:pt>
                <c:pt idx="165">
                  <c:v>12.285714285714286</c:v>
                </c:pt>
                <c:pt idx="166">
                  <c:v>11.428571428571429</c:v>
                </c:pt>
                <c:pt idx="167">
                  <c:v>11.428571428571429</c:v>
                </c:pt>
                <c:pt idx="168">
                  <c:v>12.142857142857142</c:v>
                </c:pt>
                <c:pt idx="169">
                  <c:v>12</c:v>
                </c:pt>
                <c:pt idx="170">
                  <c:v>12.142857142857142</c:v>
                </c:pt>
                <c:pt idx="171">
                  <c:v>12.571428571428571</c:v>
                </c:pt>
                <c:pt idx="172">
                  <c:v>13.571428571428571</c:v>
                </c:pt>
                <c:pt idx="173">
                  <c:v>13.857142857142858</c:v>
                </c:pt>
                <c:pt idx="174">
                  <c:v>15</c:v>
                </c:pt>
                <c:pt idx="175">
                  <c:v>15.428571428571429</c:v>
                </c:pt>
                <c:pt idx="176">
                  <c:v>16</c:v>
                </c:pt>
                <c:pt idx="177">
                  <c:v>17.571428571428573</c:v>
                </c:pt>
                <c:pt idx="178">
                  <c:v>18.857142857142858</c:v>
                </c:pt>
                <c:pt idx="179">
                  <c:v>18.714285714285715</c:v>
                </c:pt>
                <c:pt idx="180">
                  <c:v>17.714285714285715</c:v>
                </c:pt>
                <c:pt idx="181">
                  <c:v>17</c:v>
                </c:pt>
                <c:pt idx="182">
                  <c:v>18</c:v>
                </c:pt>
                <c:pt idx="183">
                  <c:v>17.142857142857142</c:v>
                </c:pt>
                <c:pt idx="184">
                  <c:v>16.285714285714285</c:v>
                </c:pt>
                <c:pt idx="185">
                  <c:v>16.428571428571427</c:v>
                </c:pt>
                <c:pt idx="186">
                  <c:v>16.857142857142858</c:v>
                </c:pt>
                <c:pt idx="187">
                  <c:v>19.142857142857142</c:v>
                </c:pt>
                <c:pt idx="188">
                  <c:v>19.857142857142858</c:v>
                </c:pt>
                <c:pt idx="189">
                  <c:v>18.285714285714285</c:v>
                </c:pt>
                <c:pt idx="190">
                  <c:v>18.142857142857142</c:v>
                </c:pt>
                <c:pt idx="191">
                  <c:v>18.142857142857142</c:v>
                </c:pt>
                <c:pt idx="192">
                  <c:v>16.714285714285715</c:v>
                </c:pt>
                <c:pt idx="193">
                  <c:v>17.142857142857142</c:v>
                </c:pt>
                <c:pt idx="194">
                  <c:v>16.428571428571427</c:v>
                </c:pt>
                <c:pt idx="195">
                  <c:v>15.857142857142858</c:v>
                </c:pt>
                <c:pt idx="196">
                  <c:v>15.857142857142858</c:v>
                </c:pt>
                <c:pt idx="197">
                  <c:v>17.428571428571427</c:v>
                </c:pt>
                <c:pt idx="198">
                  <c:v>17.142857142857142</c:v>
                </c:pt>
                <c:pt idx="199">
                  <c:v>18</c:v>
                </c:pt>
                <c:pt idx="200">
                  <c:v>17.285714285714285</c:v>
                </c:pt>
                <c:pt idx="201">
                  <c:v>17.285714285714285</c:v>
                </c:pt>
                <c:pt idx="202">
                  <c:v>17.571428571428573</c:v>
                </c:pt>
                <c:pt idx="203">
                  <c:v>18.571428571428573</c:v>
                </c:pt>
                <c:pt idx="204">
                  <c:v>18.857142857142858</c:v>
                </c:pt>
                <c:pt idx="205">
                  <c:v>20.142857142857142</c:v>
                </c:pt>
                <c:pt idx="206">
                  <c:v>20.571428571428573</c:v>
                </c:pt>
                <c:pt idx="207">
                  <c:v>20.142857142857142</c:v>
                </c:pt>
                <c:pt idx="208">
                  <c:v>21</c:v>
                </c:pt>
                <c:pt idx="209">
                  <c:v>21.571428571428573</c:v>
                </c:pt>
                <c:pt idx="210">
                  <c:v>21.571428571428573</c:v>
                </c:pt>
                <c:pt idx="211">
                  <c:v>20.571428571428573</c:v>
                </c:pt>
                <c:pt idx="212">
                  <c:v>20</c:v>
                </c:pt>
                <c:pt idx="213">
                  <c:v>20.571428571428573</c:v>
                </c:pt>
                <c:pt idx="214">
                  <c:v>22</c:v>
                </c:pt>
                <c:pt idx="215">
                  <c:v>22.285714285714285</c:v>
                </c:pt>
                <c:pt idx="216">
                  <c:v>22.428571428571427</c:v>
                </c:pt>
                <c:pt idx="217">
                  <c:v>23.571428571428573</c:v>
                </c:pt>
                <c:pt idx="218">
                  <c:v>24.142857142857142</c:v>
                </c:pt>
                <c:pt idx="219">
                  <c:v>23.428571428571427</c:v>
                </c:pt>
                <c:pt idx="220">
                  <c:v>23.428571428571427</c:v>
                </c:pt>
                <c:pt idx="221">
                  <c:v>22.714285714285715</c:v>
                </c:pt>
                <c:pt idx="222">
                  <c:v>22</c:v>
                </c:pt>
                <c:pt idx="223">
                  <c:v>22.571428571428573</c:v>
                </c:pt>
                <c:pt idx="224">
                  <c:v>21.142857142857142</c:v>
                </c:pt>
                <c:pt idx="225">
                  <c:v>20.571428571428573</c:v>
                </c:pt>
                <c:pt idx="226">
                  <c:v>20.714285714285715</c:v>
                </c:pt>
                <c:pt idx="227">
                  <c:v>19</c:v>
                </c:pt>
                <c:pt idx="228">
                  <c:v>19.428571428571427</c:v>
                </c:pt>
                <c:pt idx="229">
                  <c:v>18.714285714285715</c:v>
                </c:pt>
                <c:pt idx="230">
                  <c:v>18</c:v>
                </c:pt>
                <c:pt idx="231">
                  <c:v>19</c:v>
                </c:pt>
                <c:pt idx="232">
                  <c:v>20.428571428571427</c:v>
                </c:pt>
                <c:pt idx="233">
                  <c:v>20.142857142857142</c:v>
                </c:pt>
                <c:pt idx="234">
                  <c:v>21.285714285714285</c:v>
                </c:pt>
                <c:pt idx="235">
                  <c:v>21</c:v>
                </c:pt>
                <c:pt idx="236">
                  <c:v>21.571428571428573</c:v>
                </c:pt>
                <c:pt idx="237">
                  <c:v>21.571428571428573</c:v>
                </c:pt>
                <c:pt idx="238">
                  <c:v>21.714285714285715</c:v>
                </c:pt>
                <c:pt idx="239">
                  <c:v>21</c:v>
                </c:pt>
                <c:pt idx="240">
                  <c:v>22</c:v>
                </c:pt>
                <c:pt idx="241">
                  <c:v>21.714285714285715</c:v>
                </c:pt>
                <c:pt idx="242">
                  <c:v>20.857142857142858</c:v>
                </c:pt>
                <c:pt idx="243">
                  <c:v>21</c:v>
                </c:pt>
                <c:pt idx="244">
                  <c:v>22</c:v>
                </c:pt>
                <c:pt idx="245">
                  <c:v>21.285714285714285</c:v>
                </c:pt>
                <c:pt idx="246">
                  <c:v>21.142857142857142</c:v>
                </c:pt>
                <c:pt idx="247">
                  <c:v>22.714285714285715</c:v>
                </c:pt>
                <c:pt idx="248">
                  <c:v>23.285714285714285</c:v>
                </c:pt>
                <c:pt idx="249">
                  <c:v>24</c:v>
                </c:pt>
                <c:pt idx="250">
                  <c:v>23.285714285714285</c:v>
                </c:pt>
                <c:pt idx="251">
                  <c:v>22.571428571428573</c:v>
                </c:pt>
                <c:pt idx="252">
                  <c:v>23</c:v>
                </c:pt>
                <c:pt idx="253">
                  <c:v>24.142857142857142</c:v>
                </c:pt>
                <c:pt idx="254">
                  <c:v>23</c:v>
                </c:pt>
                <c:pt idx="25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61-41C8-BBE9-D65D8004256A}"/>
            </c:ext>
          </c:extLst>
        </c:ser>
        <c:ser>
          <c:idx val="8"/>
          <c:order val="8"/>
          <c:tx>
            <c:strRef>
              <c:f>Kahramanmaras!$L$1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Kahramanmaras!$A$2:$A$258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Kahramanmaras!$L$2:$L$258</c:f>
              <c:numCache>
                <c:formatCode>General</c:formatCode>
                <c:ptCount val="257"/>
                <c:pt idx="6">
                  <c:v>17.142857142857142</c:v>
                </c:pt>
                <c:pt idx="7">
                  <c:v>17.142857142857142</c:v>
                </c:pt>
                <c:pt idx="8">
                  <c:v>17.523809523809526</c:v>
                </c:pt>
                <c:pt idx="9">
                  <c:v>18.142857142857146</c:v>
                </c:pt>
                <c:pt idx="10">
                  <c:v>17.476190476190478</c:v>
                </c:pt>
                <c:pt idx="11">
                  <c:v>17.047619047619047</c:v>
                </c:pt>
                <c:pt idx="12">
                  <c:v>15.857142857142858</c:v>
                </c:pt>
                <c:pt idx="13">
                  <c:v>17.476190476190474</c:v>
                </c:pt>
                <c:pt idx="14">
                  <c:v>17.333333333333336</c:v>
                </c:pt>
                <c:pt idx="15">
                  <c:v>16.714285714285715</c:v>
                </c:pt>
                <c:pt idx="16">
                  <c:v>16.142857142857146</c:v>
                </c:pt>
                <c:pt idx="17">
                  <c:v>16.857142857142858</c:v>
                </c:pt>
                <c:pt idx="18">
                  <c:v>16.952380952380953</c:v>
                </c:pt>
                <c:pt idx="19">
                  <c:v>17.333333333333336</c:v>
                </c:pt>
                <c:pt idx="20">
                  <c:v>17.142857142857142</c:v>
                </c:pt>
                <c:pt idx="21">
                  <c:v>17.809523809523807</c:v>
                </c:pt>
                <c:pt idx="22">
                  <c:v>17.428571428571427</c:v>
                </c:pt>
                <c:pt idx="23">
                  <c:v>17.619047619047617</c:v>
                </c:pt>
                <c:pt idx="24">
                  <c:v>17.761904761904763</c:v>
                </c:pt>
                <c:pt idx="25">
                  <c:v>18.333333333333332</c:v>
                </c:pt>
                <c:pt idx="26">
                  <c:v>18.952380952380953</c:v>
                </c:pt>
                <c:pt idx="27">
                  <c:v>18.047619047619047</c:v>
                </c:pt>
                <c:pt idx="28">
                  <c:v>17.619047619047617</c:v>
                </c:pt>
                <c:pt idx="29">
                  <c:v>17.428571428571427</c:v>
                </c:pt>
                <c:pt idx="30">
                  <c:v>16.999999999999996</c:v>
                </c:pt>
                <c:pt idx="31">
                  <c:v>17.38095238095238</c:v>
                </c:pt>
                <c:pt idx="32">
                  <c:v>16.285714285714285</c:v>
                </c:pt>
                <c:pt idx="33">
                  <c:v>15.19047619047619</c:v>
                </c:pt>
                <c:pt idx="34">
                  <c:v>15.285714285714286</c:v>
                </c:pt>
                <c:pt idx="35">
                  <c:v>15.904761904761907</c:v>
                </c:pt>
                <c:pt idx="36">
                  <c:v>16.380952380952383</c:v>
                </c:pt>
                <c:pt idx="37">
                  <c:v>16.571428571428573</c:v>
                </c:pt>
                <c:pt idx="38">
                  <c:v>15.523809523809524</c:v>
                </c:pt>
                <c:pt idx="39">
                  <c:v>15.904761904761907</c:v>
                </c:pt>
                <c:pt idx="40">
                  <c:v>17.666666666666668</c:v>
                </c:pt>
                <c:pt idx="41">
                  <c:v>17.857142857142858</c:v>
                </c:pt>
                <c:pt idx="42">
                  <c:v>17.047619047619047</c:v>
                </c:pt>
                <c:pt idx="43">
                  <c:v>17.238095238095237</c:v>
                </c:pt>
                <c:pt idx="44">
                  <c:v>17.571428571428573</c:v>
                </c:pt>
                <c:pt idx="45">
                  <c:v>17.714285714285715</c:v>
                </c:pt>
                <c:pt idx="46">
                  <c:v>17.285714285714288</c:v>
                </c:pt>
                <c:pt idx="47">
                  <c:v>16.095238095238098</c:v>
                </c:pt>
                <c:pt idx="48">
                  <c:v>16.523809523809526</c:v>
                </c:pt>
                <c:pt idx="49">
                  <c:v>16.761904761904763</c:v>
                </c:pt>
                <c:pt idx="50">
                  <c:v>16.476190476190478</c:v>
                </c:pt>
                <c:pt idx="51">
                  <c:v>15.80952380952381</c:v>
                </c:pt>
                <c:pt idx="52">
                  <c:v>16.333333333333332</c:v>
                </c:pt>
                <c:pt idx="53">
                  <c:v>16.095238095238095</c:v>
                </c:pt>
                <c:pt idx="54">
                  <c:v>16.714285714285715</c:v>
                </c:pt>
                <c:pt idx="55">
                  <c:v>15.666666666666668</c:v>
                </c:pt>
                <c:pt idx="56">
                  <c:v>14.761904761904761</c:v>
                </c:pt>
                <c:pt idx="57">
                  <c:v>15.333333333333332</c:v>
                </c:pt>
                <c:pt idx="58">
                  <c:v>15.809523809523808</c:v>
                </c:pt>
                <c:pt idx="59">
                  <c:v>15.142857142857142</c:v>
                </c:pt>
                <c:pt idx="60">
                  <c:v>16</c:v>
                </c:pt>
                <c:pt idx="61">
                  <c:v>14.714285714285714</c:v>
                </c:pt>
                <c:pt idx="62">
                  <c:v>15.714285714285717</c:v>
                </c:pt>
                <c:pt idx="63">
                  <c:v>15.857142857142858</c:v>
                </c:pt>
                <c:pt idx="64">
                  <c:v>15.428571428571429</c:v>
                </c:pt>
                <c:pt idx="65">
                  <c:v>15.38095238095238</c:v>
                </c:pt>
                <c:pt idx="66">
                  <c:v>15.761904761904761</c:v>
                </c:pt>
                <c:pt idx="67">
                  <c:v>15.333333333333332</c:v>
                </c:pt>
                <c:pt idx="68">
                  <c:v>15.619047619047619</c:v>
                </c:pt>
                <c:pt idx="69">
                  <c:v>14.904761904761907</c:v>
                </c:pt>
                <c:pt idx="70">
                  <c:v>14.952380952380953</c:v>
                </c:pt>
                <c:pt idx="71">
                  <c:v>14.857142857142858</c:v>
                </c:pt>
                <c:pt idx="72">
                  <c:v>15.190476190476188</c:v>
                </c:pt>
                <c:pt idx="73">
                  <c:v>15.238095238095237</c:v>
                </c:pt>
                <c:pt idx="74">
                  <c:v>14.714285714285714</c:v>
                </c:pt>
                <c:pt idx="75">
                  <c:v>14.571428571428571</c:v>
                </c:pt>
                <c:pt idx="76">
                  <c:v>14.333333333333332</c:v>
                </c:pt>
                <c:pt idx="77">
                  <c:v>14.666666666666666</c:v>
                </c:pt>
                <c:pt idx="78">
                  <c:v>14.857142857142859</c:v>
                </c:pt>
                <c:pt idx="79">
                  <c:v>14.333333333333334</c:v>
                </c:pt>
                <c:pt idx="80">
                  <c:v>13.61904761904762</c:v>
                </c:pt>
                <c:pt idx="81">
                  <c:v>14.380952380952381</c:v>
                </c:pt>
                <c:pt idx="82">
                  <c:v>15.190476190476192</c:v>
                </c:pt>
                <c:pt idx="83">
                  <c:v>15.809523809523808</c:v>
                </c:pt>
                <c:pt idx="84">
                  <c:v>16.476190476190478</c:v>
                </c:pt>
                <c:pt idx="85">
                  <c:v>16.571428571428573</c:v>
                </c:pt>
                <c:pt idx="86">
                  <c:v>16.095238095238095</c:v>
                </c:pt>
                <c:pt idx="87">
                  <c:v>16.666666666666668</c:v>
                </c:pt>
                <c:pt idx="88">
                  <c:v>16.238095238095237</c:v>
                </c:pt>
                <c:pt idx="89">
                  <c:v>16</c:v>
                </c:pt>
                <c:pt idx="90">
                  <c:v>15.80952380952381</c:v>
                </c:pt>
                <c:pt idx="91">
                  <c:v>15.095238095238097</c:v>
                </c:pt>
                <c:pt idx="92">
                  <c:v>14.619047619047619</c:v>
                </c:pt>
                <c:pt idx="93">
                  <c:v>15.523809523809524</c:v>
                </c:pt>
                <c:pt idx="94">
                  <c:v>15.380952380952381</c:v>
                </c:pt>
                <c:pt idx="95">
                  <c:v>15.857142857142858</c:v>
                </c:pt>
                <c:pt idx="96">
                  <c:v>15.19047619047619</c:v>
                </c:pt>
                <c:pt idx="97">
                  <c:v>15.047619047619047</c:v>
                </c:pt>
                <c:pt idx="98">
                  <c:v>15.285714285714286</c:v>
                </c:pt>
                <c:pt idx="99">
                  <c:v>15.666666666666668</c:v>
                </c:pt>
                <c:pt idx="100">
                  <c:v>15.19047619047619</c:v>
                </c:pt>
                <c:pt idx="101">
                  <c:v>14.80952380952381</c:v>
                </c:pt>
                <c:pt idx="102">
                  <c:v>14.61904761904762</c:v>
                </c:pt>
                <c:pt idx="103">
                  <c:v>14.571428571428571</c:v>
                </c:pt>
                <c:pt idx="104">
                  <c:v>14.523809523809524</c:v>
                </c:pt>
                <c:pt idx="105">
                  <c:v>14.333333333333332</c:v>
                </c:pt>
                <c:pt idx="106">
                  <c:v>14.333333333333334</c:v>
                </c:pt>
                <c:pt idx="107">
                  <c:v>13.571428571428571</c:v>
                </c:pt>
                <c:pt idx="108">
                  <c:v>13.619047619047619</c:v>
                </c:pt>
                <c:pt idx="109">
                  <c:v>13.285714285714283</c:v>
                </c:pt>
                <c:pt idx="110">
                  <c:v>14.095238095238093</c:v>
                </c:pt>
                <c:pt idx="111">
                  <c:v>14.047619047619047</c:v>
                </c:pt>
                <c:pt idx="112">
                  <c:v>14</c:v>
                </c:pt>
                <c:pt idx="113">
                  <c:v>14.095238095238097</c:v>
                </c:pt>
                <c:pt idx="114">
                  <c:v>14.428571428571429</c:v>
                </c:pt>
                <c:pt idx="115">
                  <c:v>15.238095238095237</c:v>
                </c:pt>
                <c:pt idx="116">
                  <c:v>15.333333333333332</c:v>
                </c:pt>
                <c:pt idx="117">
                  <c:v>15.38095238095238</c:v>
                </c:pt>
                <c:pt idx="118">
                  <c:v>15.238095238095239</c:v>
                </c:pt>
                <c:pt idx="119">
                  <c:v>14.476190476190473</c:v>
                </c:pt>
                <c:pt idx="120">
                  <c:v>14.095238095238097</c:v>
                </c:pt>
                <c:pt idx="121">
                  <c:v>14.857142857142859</c:v>
                </c:pt>
                <c:pt idx="122">
                  <c:v>13.952380952380954</c:v>
                </c:pt>
                <c:pt idx="123">
                  <c:v>14.047619047619049</c:v>
                </c:pt>
                <c:pt idx="124">
                  <c:v>13.095238095238097</c:v>
                </c:pt>
                <c:pt idx="125">
                  <c:v>14.095238095238093</c:v>
                </c:pt>
                <c:pt idx="126">
                  <c:v>14.857142857142858</c:v>
                </c:pt>
                <c:pt idx="127">
                  <c:v>15.380952380952381</c:v>
                </c:pt>
                <c:pt idx="128">
                  <c:v>15.285714285714286</c:v>
                </c:pt>
                <c:pt idx="129">
                  <c:v>15.523809523809522</c:v>
                </c:pt>
                <c:pt idx="130">
                  <c:v>15.095238095238093</c:v>
                </c:pt>
                <c:pt idx="131">
                  <c:v>16.095238095238095</c:v>
                </c:pt>
                <c:pt idx="132">
                  <c:v>14.952380952380951</c:v>
                </c:pt>
                <c:pt idx="133">
                  <c:v>14.952380952380951</c:v>
                </c:pt>
                <c:pt idx="134">
                  <c:v>14.666666666666666</c:v>
                </c:pt>
                <c:pt idx="135">
                  <c:v>14.428571428571427</c:v>
                </c:pt>
                <c:pt idx="136">
                  <c:v>14.857142857142856</c:v>
                </c:pt>
                <c:pt idx="137">
                  <c:v>15.095238095238093</c:v>
                </c:pt>
                <c:pt idx="138">
                  <c:v>14.285714285714286</c:v>
                </c:pt>
                <c:pt idx="139">
                  <c:v>14.761904761904761</c:v>
                </c:pt>
                <c:pt idx="140">
                  <c:v>14.761904761904763</c:v>
                </c:pt>
                <c:pt idx="141">
                  <c:v>14</c:v>
                </c:pt>
                <c:pt idx="142">
                  <c:v>14.19047619047619</c:v>
                </c:pt>
                <c:pt idx="143">
                  <c:v>14.523809523809524</c:v>
                </c:pt>
                <c:pt idx="144">
                  <c:v>15.190476190476192</c:v>
                </c:pt>
                <c:pt idx="145">
                  <c:v>15.333333333333334</c:v>
                </c:pt>
                <c:pt idx="146">
                  <c:v>16</c:v>
                </c:pt>
                <c:pt idx="147">
                  <c:v>16.857142857142858</c:v>
                </c:pt>
                <c:pt idx="148">
                  <c:v>17.476190476190474</c:v>
                </c:pt>
                <c:pt idx="149">
                  <c:v>16.571428571428573</c:v>
                </c:pt>
                <c:pt idx="150">
                  <c:v>16.38095238095238</c:v>
                </c:pt>
                <c:pt idx="151">
                  <c:v>15.476190476190476</c:v>
                </c:pt>
                <c:pt idx="152">
                  <c:v>15.80952380952381</c:v>
                </c:pt>
                <c:pt idx="153">
                  <c:v>15.61904761904762</c:v>
                </c:pt>
                <c:pt idx="154">
                  <c:v>14.761904761904761</c:v>
                </c:pt>
                <c:pt idx="155">
                  <c:v>14.142857142857142</c:v>
                </c:pt>
                <c:pt idx="156">
                  <c:v>14.952380952380953</c:v>
                </c:pt>
                <c:pt idx="157">
                  <c:v>14.19047619047619</c:v>
                </c:pt>
                <c:pt idx="158">
                  <c:v>14.714285714285712</c:v>
                </c:pt>
                <c:pt idx="159">
                  <c:v>14.476190476190473</c:v>
                </c:pt>
                <c:pt idx="160">
                  <c:v>13.809523809523808</c:v>
                </c:pt>
                <c:pt idx="161">
                  <c:v>13.714285714285714</c:v>
                </c:pt>
                <c:pt idx="162">
                  <c:v>13.904761904761903</c:v>
                </c:pt>
                <c:pt idx="163">
                  <c:v>12.952380952380951</c:v>
                </c:pt>
                <c:pt idx="164">
                  <c:v>12.999999999999998</c:v>
                </c:pt>
                <c:pt idx="165">
                  <c:v>12.285714285714286</c:v>
                </c:pt>
                <c:pt idx="166">
                  <c:v>12.142857142857142</c:v>
                </c:pt>
                <c:pt idx="167">
                  <c:v>12.380952380952381</c:v>
                </c:pt>
                <c:pt idx="168">
                  <c:v>12.285714285714286</c:v>
                </c:pt>
                <c:pt idx="169">
                  <c:v>12.333333333333334</c:v>
                </c:pt>
                <c:pt idx="170">
                  <c:v>13.142857142857142</c:v>
                </c:pt>
                <c:pt idx="171">
                  <c:v>13</c:v>
                </c:pt>
                <c:pt idx="172">
                  <c:v>13.380952380952381</c:v>
                </c:pt>
                <c:pt idx="173">
                  <c:v>13.38095238095238</c:v>
                </c:pt>
                <c:pt idx="174">
                  <c:v>12.952380952380953</c:v>
                </c:pt>
                <c:pt idx="175">
                  <c:v>13.952380952380951</c:v>
                </c:pt>
                <c:pt idx="176">
                  <c:v>14.523809523809524</c:v>
                </c:pt>
                <c:pt idx="177">
                  <c:v>15.285714285714286</c:v>
                </c:pt>
                <c:pt idx="178">
                  <c:v>15.80952380952381</c:v>
                </c:pt>
                <c:pt idx="179">
                  <c:v>15.714285714285714</c:v>
                </c:pt>
                <c:pt idx="180">
                  <c:v>16.19047619047619</c:v>
                </c:pt>
                <c:pt idx="181">
                  <c:v>17.142857142857142</c:v>
                </c:pt>
                <c:pt idx="182">
                  <c:v>16.761904761904763</c:v>
                </c:pt>
                <c:pt idx="183">
                  <c:v>16.904761904761905</c:v>
                </c:pt>
                <c:pt idx="184">
                  <c:v>16.142857142857146</c:v>
                </c:pt>
                <c:pt idx="185">
                  <c:v>16.285714285714288</c:v>
                </c:pt>
                <c:pt idx="186">
                  <c:v>17.095238095238095</c:v>
                </c:pt>
                <c:pt idx="187">
                  <c:v>16.904761904761905</c:v>
                </c:pt>
                <c:pt idx="188">
                  <c:v>16.333333333333336</c:v>
                </c:pt>
                <c:pt idx="189">
                  <c:v>17.095238095238095</c:v>
                </c:pt>
                <c:pt idx="190">
                  <c:v>16.428571428571427</c:v>
                </c:pt>
                <c:pt idx="191">
                  <c:v>16.666666666666668</c:v>
                </c:pt>
                <c:pt idx="192">
                  <c:v>16.380952380952383</c:v>
                </c:pt>
                <c:pt idx="193">
                  <c:v>15.761904761904763</c:v>
                </c:pt>
                <c:pt idx="194">
                  <c:v>16.19047619047619</c:v>
                </c:pt>
                <c:pt idx="195">
                  <c:v>16.333333333333336</c:v>
                </c:pt>
                <c:pt idx="196">
                  <c:v>15.380952380952381</c:v>
                </c:pt>
                <c:pt idx="197">
                  <c:v>15.190476190476192</c:v>
                </c:pt>
                <c:pt idx="198">
                  <c:v>14.714285714285714</c:v>
                </c:pt>
                <c:pt idx="199">
                  <c:v>14.523809523809524</c:v>
                </c:pt>
                <c:pt idx="200">
                  <c:v>14.952380952380953</c:v>
                </c:pt>
                <c:pt idx="201">
                  <c:v>14.476190476190478</c:v>
                </c:pt>
                <c:pt idx="202">
                  <c:v>14.666666666666668</c:v>
                </c:pt>
                <c:pt idx="203">
                  <c:v>14.761904761904761</c:v>
                </c:pt>
                <c:pt idx="204">
                  <c:v>15.571428571428571</c:v>
                </c:pt>
                <c:pt idx="205">
                  <c:v>15.047619047619049</c:v>
                </c:pt>
                <c:pt idx="206">
                  <c:v>15.333333333333334</c:v>
                </c:pt>
                <c:pt idx="207">
                  <c:v>15</c:v>
                </c:pt>
                <c:pt idx="208">
                  <c:v>15.047619047619046</c:v>
                </c:pt>
                <c:pt idx="209">
                  <c:v>14.142857142857141</c:v>
                </c:pt>
                <c:pt idx="210">
                  <c:v>13.952380952380953</c:v>
                </c:pt>
                <c:pt idx="211">
                  <c:v>14.476190476190478</c:v>
                </c:pt>
                <c:pt idx="212">
                  <c:v>15.333333333333334</c:v>
                </c:pt>
                <c:pt idx="213">
                  <c:v>15.095238095238097</c:v>
                </c:pt>
                <c:pt idx="214">
                  <c:v>15.809523809523808</c:v>
                </c:pt>
                <c:pt idx="215">
                  <c:v>15.857142857142858</c:v>
                </c:pt>
                <c:pt idx="216">
                  <c:v>16.19047619047619</c:v>
                </c:pt>
                <c:pt idx="217">
                  <c:v>15.666666666666668</c:v>
                </c:pt>
                <c:pt idx="218">
                  <c:v>14.428571428571429</c:v>
                </c:pt>
                <c:pt idx="219">
                  <c:v>13.809523809523808</c:v>
                </c:pt>
                <c:pt idx="220">
                  <c:v>13.952380952380951</c:v>
                </c:pt>
                <c:pt idx="221">
                  <c:v>13.571428571428573</c:v>
                </c:pt>
                <c:pt idx="222">
                  <c:v>13.476190476190478</c:v>
                </c:pt>
                <c:pt idx="223">
                  <c:v>13.666666666666668</c:v>
                </c:pt>
                <c:pt idx="224">
                  <c:v>14.238095238095239</c:v>
                </c:pt>
                <c:pt idx="225">
                  <c:v>14.619047619047619</c:v>
                </c:pt>
                <c:pt idx="226">
                  <c:v>14.571428571428571</c:v>
                </c:pt>
                <c:pt idx="227">
                  <c:v>14.857142857142858</c:v>
                </c:pt>
                <c:pt idx="228">
                  <c:v>14.857142857142859</c:v>
                </c:pt>
                <c:pt idx="229">
                  <c:v>14.66666666666667</c:v>
                </c:pt>
                <c:pt idx="230">
                  <c:v>15.095238095238097</c:v>
                </c:pt>
                <c:pt idx="231">
                  <c:v>14.333333333333334</c:v>
                </c:pt>
                <c:pt idx="232">
                  <c:v>14.190476190476192</c:v>
                </c:pt>
                <c:pt idx="233">
                  <c:v>14.190476190476192</c:v>
                </c:pt>
                <c:pt idx="234">
                  <c:v>13.714285714285717</c:v>
                </c:pt>
                <c:pt idx="235">
                  <c:v>13.19047619047619</c:v>
                </c:pt>
                <c:pt idx="236">
                  <c:v>13.571428571428571</c:v>
                </c:pt>
                <c:pt idx="237">
                  <c:v>13.38095238095238</c:v>
                </c:pt>
                <c:pt idx="238">
                  <c:v>13.666666666666668</c:v>
                </c:pt>
                <c:pt idx="239">
                  <c:v>13.761904761904763</c:v>
                </c:pt>
                <c:pt idx="240">
                  <c:v>14.285714285714288</c:v>
                </c:pt>
                <c:pt idx="241">
                  <c:v>14.428571428571431</c:v>
                </c:pt>
                <c:pt idx="242">
                  <c:v>14.285714285714286</c:v>
                </c:pt>
                <c:pt idx="243">
                  <c:v>14.19047619047619</c:v>
                </c:pt>
                <c:pt idx="244">
                  <c:v>14.285714285714286</c:v>
                </c:pt>
                <c:pt idx="245">
                  <c:v>14.904761904761907</c:v>
                </c:pt>
                <c:pt idx="246">
                  <c:v>15.285714285714283</c:v>
                </c:pt>
                <c:pt idx="247">
                  <c:v>14.904761904761903</c:v>
                </c:pt>
                <c:pt idx="248">
                  <c:v>15.428571428571427</c:v>
                </c:pt>
                <c:pt idx="249">
                  <c:v>15.571428571428571</c:v>
                </c:pt>
                <c:pt idx="250">
                  <c:v>15.38095238095238</c:v>
                </c:pt>
                <c:pt idx="251">
                  <c:v>15.142857142857141</c:v>
                </c:pt>
                <c:pt idx="252">
                  <c:v>15.238095238095239</c:v>
                </c:pt>
                <c:pt idx="253">
                  <c:v>14.809523809523808</c:v>
                </c:pt>
                <c:pt idx="254">
                  <c:v>15.476190476190476</c:v>
                </c:pt>
                <c:pt idx="255">
                  <c:v>14.714285714285714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61-41C8-BBE9-D65D80042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173999"/>
        <c:axId val="1994595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Kahramanmaras!$B$1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Kahramanmaras!$A$2:$A$258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Kahramanmaras!$B$2:$B$257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22</c:v>
                      </c:pt>
                      <c:pt idx="1">
                        <c:v>13</c:v>
                      </c:pt>
                      <c:pt idx="2">
                        <c:v>17</c:v>
                      </c:pt>
                      <c:pt idx="3">
                        <c:v>18</c:v>
                      </c:pt>
                      <c:pt idx="4">
                        <c:v>11</c:v>
                      </c:pt>
                      <c:pt idx="5">
                        <c:v>11</c:v>
                      </c:pt>
                      <c:pt idx="6">
                        <c:v>25</c:v>
                      </c:pt>
                      <c:pt idx="7">
                        <c:v>18</c:v>
                      </c:pt>
                      <c:pt idx="8">
                        <c:v>22</c:v>
                      </c:pt>
                      <c:pt idx="9">
                        <c:v>28</c:v>
                      </c:pt>
                      <c:pt idx="10">
                        <c:v>16</c:v>
                      </c:pt>
                      <c:pt idx="11">
                        <c:v>7</c:v>
                      </c:pt>
                      <c:pt idx="12">
                        <c:v>20</c:v>
                      </c:pt>
                      <c:pt idx="13">
                        <c:v>15</c:v>
                      </c:pt>
                      <c:pt idx="14">
                        <c:v>17</c:v>
                      </c:pt>
                      <c:pt idx="15">
                        <c:v>13</c:v>
                      </c:pt>
                      <c:pt idx="16">
                        <c:v>19</c:v>
                      </c:pt>
                      <c:pt idx="17">
                        <c:v>17</c:v>
                      </c:pt>
                      <c:pt idx="18">
                        <c:v>16</c:v>
                      </c:pt>
                      <c:pt idx="19">
                        <c:v>24</c:v>
                      </c:pt>
                      <c:pt idx="20">
                        <c:v>19</c:v>
                      </c:pt>
                      <c:pt idx="21">
                        <c:v>14</c:v>
                      </c:pt>
                      <c:pt idx="22">
                        <c:v>18</c:v>
                      </c:pt>
                      <c:pt idx="23">
                        <c:v>16</c:v>
                      </c:pt>
                      <c:pt idx="24">
                        <c:v>17</c:v>
                      </c:pt>
                      <c:pt idx="25">
                        <c:v>18</c:v>
                      </c:pt>
                      <c:pt idx="26">
                        <c:v>22</c:v>
                      </c:pt>
                      <c:pt idx="27">
                        <c:v>17</c:v>
                      </c:pt>
                      <c:pt idx="28">
                        <c:v>17</c:v>
                      </c:pt>
                      <c:pt idx="29">
                        <c:v>11</c:v>
                      </c:pt>
                      <c:pt idx="30">
                        <c:v>22</c:v>
                      </c:pt>
                      <c:pt idx="31">
                        <c:v>22</c:v>
                      </c:pt>
                      <c:pt idx="32">
                        <c:v>14</c:v>
                      </c:pt>
                      <c:pt idx="33">
                        <c:v>21</c:v>
                      </c:pt>
                      <c:pt idx="34">
                        <c:v>11</c:v>
                      </c:pt>
                      <c:pt idx="35">
                        <c:v>19</c:v>
                      </c:pt>
                      <c:pt idx="36">
                        <c:v>17</c:v>
                      </c:pt>
                      <c:pt idx="37">
                        <c:v>13</c:v>
                      </c:pt>
                      <c:pt idx="38">
                        <c:v>13</c:v>
                      </c:pt>
                      <c:pt idx="39">
                        <c:v>18</c:v>
                      </c:pt>
                      <c:pt idx="40">
                        <c:v>20</c:v>
                      </c:pt>
                      <c:pt idx="41">
                        <c:v>15</c:v>
                      </c:pt>
                      <c:pt idx="42">
                        <c:v>14</c:v>
                      </c:pt>
                      <c:pt idx="43">
                        <c:v>16</c:v>
                      </c:pt>
                      <c:pt idx="44">
                        <c:v>13</c:v>
                      </c:pt>
                      <c:pt idx="45">
                        <c:v>15</c:v>
                      </c:pt>
                      <c:pt idx="46">
                        <c:v>12</c:v>
                      </c:pt>
                      <c:pt idx="47">
                        <c:v>19</c:v>
                      </c:pt>
                      <c:pt idx="48">
                        <c:v>14</c:v>
                      </c:pt>
                      <c:pt idx="49">
                        <c:v>18</c:v>
                      </c:pt>
                      <c:pt idx="50">
                        <c:v>10</c:v>
                      </c:pt>
                      <c:pt idx="51">
                        <c:v>11</c:v>
                      </c:pt>
                      <c:pt idx="52">
                        <c:v>22</c:v>
                      </c:pt>
                      <c:pt idx="53">
                        <c:v>11</c:v>
                      </c:pt>
                      <c:pt idx="54">
                        <c:v>17</c:v>
                      </c:pt>
                      <c:pt idx="55">
                        <c:v>20</c:v>
                      </c:pt>
                      <c:pt idx="56">
                        <c:v>14</c:v>
                      </c:pt>
                      <c:pt idx="57">
                        <c:v>18</c:v>
                      </c:pt>
                      <c:pt idx="58">
                        <c:v>12</c:v>
                      </c:pt>
                      <c:pt idx="59">
                        <c:v>19</c:v>
                      </c:pt>
                      <c:pt idx="60">
                        <c:v>14</c:v>
                      </c:pt>
                      <c:pt idx="61">
                        <c:v>14</c:v>
                      </c:pt>
                      <c:pt idx="62">
                        <c:v>15</c:v>
                      </c:pt>
                      <c:pt idx="63">
                        <c:v>15</c:v>
                      </c:pt>
                      <c:pt idx="64">
                        <c:v>14</c:v>
                      </c:pt>
                      <c:pt idx="65">
                        <c:v>9</c:v>
                      </c:pt>
                      <c:pt idx="66">
                        <c:v>11</c:v>
                      </c:pt>
                      <c:pt idx="67">
                        <c:v>15</c:v>
                      </c:pt>
                      <c:pt idx="68">
                        <c:v>14</c:v>
                      </c:pt>
                      <c:pt idx="69">
                        <c:v>24</c:v>
                      </c:pt>
                      <c:pt idx="70">
                        <c:v>14</c:v>
                      </c:pt>
                      <c:pt idx="71">
                        <c:v>24</c:v>
                      </c:pt>
                      <c:pt idx="72">
                        <c:v>15</c:v>
                      </c:pt>
                      <c:pt idx="73">
                        <c:v>17</c:v>
                      </c:pt>
                      <c:pt idx="74">
                        <c:v>20</c:v>
                      </c:pt>
                      <c:pt idx="75">
                        <c:v>11</c:v>
                      </c:pt>
                      <c:pt idx="76">
                        <c:v>22</c:v>
                      </c:pt>
                      <c:pt idx="77">
                        <c:v>11</c:v>
                      </c:pt>
                      <c:pt idx="78">
                        <c:v>14</c:v>
                      </c:pt>
                      <c:pt idx="79">
                        <c:v>28</c:v>
                      </c:pt>
                      <c:pt idx="80">
                        <c:v>15</c:v>
                      </c:pt>
                      <c:pt idx="81">
                        <c:v>17</c:v>
                      </c:pt>
                      <c:pt idx="82">
                        <c:v>9</c:v>
                      </c:pt>
                      <c:pt idx="83">
                        <c:v>23</c:v>
                      </c:pt>
                      <c:pt idx="84">
                        <c:v>15</c:v>
                      </c:pt>
                      <c:pt idx="85">
                        <c:v>15</c:v>
                      </c:pt>
                      <c:pt idx="86">
                        <c:v>20</c:v>
                      </c:pt>
                      <c:pt idx="87">
                        <c:v>12</c:v>
                      </c:pt>
                      <c:pt idx="88">
                        <c:v>21</c:v>
                      </c:pt>
                      <c:pt idx="89">
                        <c:v>19</c:v>
                      </c:pt>
                      <c:pt idx="90">
                        <c:v>11</c:v>
                      </c:pt>
                      <c:pt idx="91">
                        <c:v>19</c:v>
                      </c:pt>
                      <c:pt idx="92">
                        <c:v>10</c:v>
                      </c:pt>
                      <c:pt idx="93">
                        <c:v>24</c:v>
                      </c:pt>
                      <c:pt idx="94">
                        <c:v>17</c:v>
                      </c:pt>
                      <c:pt idx="95">
                        <c:v>14</c:v>
                      </c:pt>
                      <c:pt idx="96">
                        <c:v>15</c:v>
                      </c:pt>
                      <c:pt idx="97">
                        <c:v>14</c:v>
                      </c:pt>
                      <c:pt idx="98">
                        <c:v>25</c:v>
                      </c:pt>
                      <c:pt idx="99">
                        <c:v>14</c:v>
                      </c:pt>
                      <c:pt idx="100">
                        <c:v>11</c:v>
                      </c:pt>
                      <c:pt idx="101">
                        <c:v>17</c:v>
                      </c:pt>
                      <c:pt idx="102">
                        <c:v>15</c:v>
                      </c:pt>
                      <c:pt idx="103">
                        <c:v>16</c:v>
                      </c:pt>
                      <c:pt idx="104">
                        <c:v>21</c:v>
                      </c:pt>
                      <c:pt idx="105">
                        <c:v>11</c:v>
                      </c:pt>
                      <c:pt idx="106">
                        <c:v>19</c:v>
                      </c:pt>
                      <c:pt idx="107">
                        <c:v>19</c:v>
                      </c:pt>
                      <c:pt idx="108">
                        <c:v>11</c:v>
                      </c:pt>
                      <c:pt idx="109">
                        <c:v>18</c:v>
                      </c:pt>
                      <c:pt idx="110">
                        <c:v>22</c:v>
                      </c:pt>
                      <c:pt idx="111">
                        <c:v>17</c:v>
                      </c:pt>
                      <c:pt idx="112">
                        <c:v>19</c:v>
                      </c:pt>
                      <c:pt idx="113">
                        <c:v>19</c:v>
                      </c:pt>
                      <c:pt idx="114">
                        <c:v>12</c:v>
                      </c:pt>
                      <c:pt idx="115">
                        <c:v>8</c:v>
                      </c:pt>
                      <c:pt idx="116">
                        <c:v>19</c:v>
                      </c:pt>
                      <c:pt idx="117">
                        <c:v>12</c:v>
                      </c:pt>
                      <c:pt idx="118">
                        <c:v>15</c:v>
                      </c:pt>
                      <c:pt idx="119">
                        <c:v>14</c:v>
                      </c:pt>
                      <c:pt idx="120">
                        <c:v>16</c:v>
                      </c:pt>
                      <c:pt idx="121">
                        <c:v>13</c:v>
                      </c:pt>
                      <c:pt idx="122">
                        <c:v>20</c:v>
                      </c:pt>
                      <c:pt idx="123">
                        <c:v>10</c:v>
                      </c:pt>
                      <c:pt idx="124">
                        <c:v>13</c:v>
                      </c:pt>
                      <c:pt idx="125">
                        <c:v>22</c:v>
                      </c:pt>
                      <c:pt idx="126">
                        <c:v>12</c:v>
                      </c:pt>
                      <c:pt idx="127">
                        <c:v>13</c:v>
                      </c:pt>
                      <c:pt idx="128">
                        <c:v>15</c:v>
                      </c:pt>
                      <c:pt idx="129">
                        <c:v>17</c:v>
                      </c:pt>
                      <c:pt idx="130">
                        <c:v>17</c:v>
                      </c:pt>
                      <c:pt idx="131">
                        <c:v>19</c:v>
                      </c:pt>
                      <c:pt idx="132">
                        <c:v>20</c:v>
                      </c:pt>
                      <c:pt idx="133">
                        <c:v>21</c:v>
                      </c:pt>
                      <c:pt idx="134">
                        <c:v>13</c:v>
                      </c:pt>
                      <c:pt idx="135">
                        <c:v>16</c:v>
                      </c:pt>
                      <c:pt idx="136">
                        <c:v>17</c:v>
                      </c:pt>
                      <c:pt idx="137">
                        <c:v>12</c:v>
                      </c:pt>
                      <c:pt idx="138">
                        <c:v>24</c:v>
                      </c:pt>
                      <c:pt idx="139">
                        <c:v>16</c:v>
                      </c:pt>
                      <c:pt idx="140">
                        <c:v>11</c:v>
                      </c:pt>
                      <c:pt idx="141">
                        <c:v>17</c:v>
                      </c:pt>
                      <c:pt idx="142">
                        <c:v>21</c:v>
                      </c:pt>
                      <c:pt idx="143">
                        <c:v>13</c:v>
                      </c:pt>
                      <c:pt idx="144">
                        <c:v>8</c:v>
                      </c:pt>
                      <c:pt idx="145">
                        <c:v>14</c:v>
                      </c:pt>
                      <c:pt idx="146">
                        <c:v>18</c:v>
                      </c:pt>
                      <c:pt idx="147">
                        <c:v>15</c:v>
                      </c:pt>
                      <c:pt idx="148">
                        <c:v>16</c:v>
                      </c:pt>
                      <c:pt idx="149">
                        <c:v>10</c:v>
                      </c:pt>
                      <c:pt idx="150">
                        <c:v>13</c:v>
                      </c:pt>
                      <c:pt idx="151">
                        <c:v>19</c:v>
                      </c:pt>
                      <c:pt idx="152">
                        <c:v>19</c:v>
                      </c:pt>
                      <c:pt idx="153">
                        <c:v>15</c:v>
                      </c:pt>
                      <c:pt idx="154">
                        <c:v>19</c:v>
                      </c:pt>
                      <c:pt idx="155">
                        <c:v>16</c:v>
                      </c:pt>
                      <c:pt idx="156">
                        <c:v>11</c:v>
                      </c:pt>
                      <c:pt idx="157">
                        <c:v>16</c:v>
                      </c:pt>
                      <c:pt idx="158">
                        <c:v>13</c:v>
                      </c:pt>
                      <c:pt idx="159">
                        <c:v>19</c:v>
                      </c:pt>
                      <c:pt idx="160">
                        <c:v>10</c:v>
                      </c:pt>
                      <c:pt idx="161">
                        <c:v>9</c:v>
                      </c:pt>
                      <c:pt idx="162">
                        <c:v>14</c:v>
                      </c:pt>
                      <c:pt idx="163">
                        <c:v>11</c:v>
                      </c:pt>
                      <c:pt idx="164">
                        <c:v>10</c:v>
                      </c:pt>
                      <c:pt idx="165">
                        <c:v>13</c:v>
                      </c:pt>
                      <c:pt idx="166">
                        <c:v>13</c:v>
                      </c:pt>
                      <c:pt idx="167">
                        <c:v>10</c:v>
                      </c:pt>
                      <c:pt idx="168">
                        <c:v>14</c:v>
                      </c:pt>
                      <c:pt idx="169">
                        <c:v>13</c:v>
                      </c:pt>
                      <c:pt idx="170">
                        <c:v>12</c:v>
                      </c:pt>
                      <c:pt idx="171">
                        <c:v>13</c:v>
                      </c:pt>
                      <c:pt idx="172">
                        <c:v>20</c:v>
                      </c:pt>
                      <c:pt idx="173">
                        <c:v>15</c:v>
                      </c:pt>
                      <c:pt idx="174">
                        <c:v>18</c:v>
                      </c:pt>
                      <c:pt idx="175">
                        <c:v>17</c:v>
                      </c:pt>
                      <c:pt idx="176">
                        <c:v>17</c:v>
                      </c:pt>
                      <c:pt idx="177">
                        <c:v>23</c:v>
                      </c:pt>
                      <c:pt idx="178">
                        <c:v>22</c:v>
                      </c:pt>
                      <c:pt idx="179">
                        <c:v>19</c:v>
                      </c:pt>
                      <c:pt idx="180">
                        <c:v>8</c:v>
                      </c:pt>
                      <c:pt idx="181">
                        <c:v>13</c:v>
                      </c:pt>
                      <c:pt idx="182">
                        <c:v>24</c:v>
                      </c:pt>
                      <c:pt idx="183">
                        <c:v>11</c:v>
                      </c:pt>
                      <c:pt idx="184">
                        <c:v>17</c:v>
                      </c:pt>
                      <c:pt idx="185">
                        <c:v>23</c:v>
                      </c:pt>
                      <c:pt idx="186">
                        <c:v>22</c:v>
                      </c:pt>
                      <c:pt idx="187">
                        <c:v>24</c:v>
                      </c:pt>
                      <c:pt idx="188">
                        <c:v>18</c:v>
                      </c:pt>
                      <c:pt idx="189">
                        <c:v>13</c:v>
                      </c:pt>
                      <c:pt idx="190">
                        <c:v>10</c:v>
                      </c:pt>
                      <c:pt idx="191">
                        <c:v>17</c:v>
                      </c:pt>
                      <c:pt idx="192">
                        <c:v>13</c:v>
                      </c:pt>
                      <c:pt idx="193">
                        <c:v>25</c:v>
                      </c:pt>
                      <c:pt idx="194">
                        <c:v>19</c:v>
                      </c:pt>
                      <c:pt idx="195">
                        <c:v>14</c:v>
                      </c:pt>
                      <c:pt idx="196">
                        <c:v>13</c:v>
                      </c:pt>
                      <c:pt idx="197">
                        <c:v>21</c:v>
                      </c:pt>
                      <c:pt idx="198">
                        <c:v>15</c:v>
                      </c:pt>
                      <c:pt idx="199">
                        <c:v>19</c:v>
                      </c:pt>
                      <c:pt idx="200">
                        <c:v>20</c:v>
                      </c:pt>
                      <c:pt idx="201">
                        <c:v>19</c:v>
                      </c:pt>
                      <c:pt idx="202">
                        <c:v>16</c:v>
                      </c:pt>
                      <c:pt idx="203">
                        <c:v>20</c:v>
                      </c:pt>
                      <c:pt idx="204">
                        <c:v>23</c:v>
                      </c:pt>
                      <c:pt idx="205">
                        <c:v>24</c:v>
                      </c:pt>
                      <c:pt idx="206">
                        <c:v>22</c:v>
                      </c:pt>
                      <c:pt idx="207">
                        <c:v>17</c:v>
                      </c:pt>
                      <c:pt idx="208">
                        <c:v>25</c:v>
                      </c:pt>
                      <c:pt idx="209">
                        <c:v>20</c:v>
                      </c:pt>
                      <c:pt idx="210">
                        <c:v>20</c:v>
                      </c:pt>
                      <c:pt idx="211">
                        <c:v>16</c:v>
                      </c:pt>
                      <c:pt idx="212">
                        <c:v>20</c:v>
                      </c:pt>
                      <c:pt idx="213">
                        <c:v>26</c:v>
                      </c:pt>
                      <c:pt idx="214">
                        <c:v>27</c:v>
                      </c:pt>
                      <c:pt idx="215">
                        <c:v>27</c:v>
                      </c:pt>
                      <c:pt idx="216">
                        <c:v>21</c:v>
                      </c:pt>
                      <c:pt idx="217">
                        <c:v>28</c:v>
                      </c:pt>
                      <c:pt idx="218">
                        <c:v>20</c:v>
                      </c:pt>
                      <c:pt idx="219">
                        <c:v>15</c:v>
                      </c:pt>
                      <c:pt idx="220">
                        <c:v>26</c:v>
                      </c:pt>
                      <c:pt idx="221">
                        <c:v>22</c:v>
                      </c:pt>
                      <c:pt idx="222">
                        <c:v>22</c:v>
                      </c:pt>
                      <c:pt idx="223">
                        <c:v>25</c:v>
                      </c:pt>
                      <c:pt idx="224">
                        <c:v>18</c:v>
                      </c:pt>
                      <c:pt idx="225">
                        <c:v>16</c:v>
                      </c:pt>
                      <c:pt idx="226">
                        <c:v>16</c:v>
                      </c:pt>
                      <c:pt idx="227">
                        <c:v>14</c:v>
                      </c:pt>
                      <c:pt idx="228">
                        <c:v>25</c:v>
                      </c:pt>
                      <c:pt idx="229">
                        <c:v>17</c:v>
                      </c:pt>
                      <c:pt idx="230">
                        <c:v>20</c:v>
                      </c:pt>
                      <c:pt idx="231">
                        <c:v>25</c:v>
                      </c:pt>
                      <c:pt idx="232">
                        <c:v>26</c:v>
                      </c:pt>
                      <c:pt idx="233">
                        <c:v>14</c:v>
                      </c:pt>
                      <c:pt idx="234">
                        <c:v>22</c:v>
                      </c:pt>
                      <c:pt idx="235">
                        <c:v>23</c:v>
                      </c:pt>
                      <c:pt idx="236">
                        <c:v>21</c:v>
                      </c:pt>
                      <c:pt idx="237">
                        <c:v>20</c:v>
                      </c:pt>
                      <c:pt idx="238">
                        <c:v>26</c:v>
                      </c:pt>
                      <c:pt idx="239">
                        <c:v>21</c:v>
                      </c:pt>
                      <c:pt idx="240">
                        <c:v>21</c:v>
                      </c:pt>
                      <c:pt idx="241">
                        <c:v>20</c:v>
                      </c:pt>
                      <c:pt idx="242">
                        <c:v>17</c:v>
                      </c:pt>
                      <c:pt idx="243">
                        <c:v>22</c:v>
                      </c:pt>
                      <c:pt idx="244">
                        <c:v>27</c:v>
                      </c:pt>
                      <c:pt idx="245">
                        <c:v>21</c:v>
                      </c:pt>
                      <c:pt idx="246">
                        <c:v>20</c:v>
                      </c:pt>
                      <c:pt idx="247">
                        <c:v>32</c:v>
                      </c:pt>
                      <c:pt idx="248">
                        <c:v>24</c:v>
                      </c:pt>
                      <c:pt idx="249">
                        <c:v>22</c:v>
                      </c:pt>
                      <c:pt idx="250">
                        <c:v>17</c:v>
                      </c:pt>
                      <c:pt idx="251">
                        <c:v>22</c:v>
                      </c:pt>
                      <c:pt idx="252">
                        <c:v>24</c:v>
                      </c:pt>
                      <c:pt idx="253">
                        <c:v>28</c:v>
                      </c:pt>
                      <c:pt idx="254">
                        <c:v>24</c:v>
                      </c:pt>
                      <c:pt idx="255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661-41C8-BBE9-D65D8004256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15</c:v>
                      </c:pt>
                      <c:pt idx="1">
                        <c:v>23</c:v>
                      </c:pt>
                      <c:pt idx="2">
                        <c:v>22</c:v>
                      </c:pt>
                      <c:pt idx="3">
                        <c:v>33</c:v>
                      </c:pt>
                      <c:pt idx="4">
                        <c:v>26</c:v>
                      </c:pt>
                      <c:pt idx="5">
                        <c:v>29</c:v>
                      </c:pt>
                      <c:pt idx="6">
                        <c:v>11</c:v>
                      </c:pt>
                      <c:pt idx="7">
                        <c:v>18</c:v>
                      </c:pt>
                      <c:pt idx="8">
                        <c:v>19</c:v>
                      </c:pt>
                      <c:pt idx="9">
                        <c:v>30</c:v>
                      </c:pt>
                      <c:pt idx="10">
                        <c:v>12</c:v>
                      </c:pt>
                      <c:pt idx="11">
                        <c:v>23</c:v>
                      </c:pt>
                      <c:pt idx="12">
                        <c:v>14</c:v>
                      </c:pt>
                      <c:pt idx="13">
                        <c:v>25</c:v>
                      </c:pt>
                      <c:pt idx="14">
                        <c:v>19</c:v>
                      </c:pt>
                      <c:pt idx="15">
                        <c:v>15</c:v>
                      </c:pt>
                      <c:pt idx="16">
                        <c:v>22</c:v>
                      </c:pt>
                      <c:pt idx="17">
                        <c:v>20</c:v>
                      </c:pt>
                      <c:pt idx="18">
                        <c:v>13</c:v>
                      </c:pt>
                      <c:pt idx="19">
                        <c:v>24</c:v>
                      </c:pt>
                      <c:pt idx="20">
                        <c:v>27</c:v>
                      </c:pt>
                      <c:pt idx="21">
                        <c:v>30</c:v>
                      </c:pt>
                      <c:pt idx="22">
                        <c:v>11</c:v>
                      </c:pt>
                      <c:pt idx="23">
                        <c:v>26</c:v>
                      </c:pt>
                      <c:pt idx="24">
                        <c:v>23</c:v>
                      </c:pt>
                      <c:pt idx="25">
                        <c:v>18</c:v>
                      </c:pt>
                      <c:pt idx="26">
                        <c:v>12</c:v>
                      </c:pt>
                      <c:pt idx="27">
                        <c:v>19</c:v>
                      </c:pt>
                      <c:pt idx="28">
                        <c:v>21</c:v>
                      </c:pt>
                      <c:pt idx="29">
                        <c:v>11</c:v>
                      </c:pt>
                      <c:pt idx="30">
                        <c:v>20</c:v>
                      </c:pt>
                      <c:pt idx="31">
                        <c:v>19</c:v>
                      </c:pt>
                      <c:pt idx="32">
                        <c:v>14</c:v>
                      </c:pt>
                      <c:pt idx="33">
                        <c:v>12</c:v>
                      </c:pt>
                      <c:pt idx="34">
                        <c:v>18</c:v>
                      </c:pt>
                      <c:pt idx="35">
                        <c:v>18</c:v>
                      </c:pt>
                      <c:pt idx="36">
                        <c:v>16</c:v>
                      </c:pt>
                      <c:pt idx="37">
                        <c:v>16</c:v>
                      </c:pt>
                      <c:pt idx="38">
                        <c:v>14</c:v>
                      </c:pt>
                      <c:pt idx="39">
                        <c:v>9</c:v>
                      </c:pt>
                      <c:pt idx="40">
                        <c:v>21</c:v>
                      </c:pt>
                      <c:pt idx="41">
                        <c:v>6</c:v>
                      </c:pt>
                      <c:pt idx="42">
                        <c:v>16</c:v>
                      </c:pt>
                      <c:pt idx="43">
                        <c:v>13</c:v>
                      </c:pt>
                      <c:pt idx="44">
                        <c:v>17</c:v>
                      </c:pt>
                      <c:pt idx="45">
                        <c:v>18</c:v>
                      </c:pt>
                      <c:pt idx="46">
                        <c:v>20</c:v>
                      </c:pt>
                      <c:pt idx="47">
                        <c:v>19</c:v>
                      </c:pt>
                      <c:pt idx="48">
                        <c:v>21</c:v>
                      </c:pt>
                      <c:pt idx="49">
                        <c:v>18</c:v>
                      </c:pt>
                      <c:pt idx="50">
                        <c:v>17</c:v>
                      </c:pt>
                      <c:pt idx="51">
                        <c:v>19</c:v>
                      </c:pt>
                      <c:pt idx="52">
                        <c:v>26</c:v>
                      </c:pt>
                      <c:pt idx="53">
                        <c:v>14</c:v>
                      </c:pt>
                      <c:pt idx="54">
                        <c:v>24</c:v>
                      </c:pt>
                      <c:pt idx="55">
                        <c:v>11</c:v>
                      </c:pt>
                      <c:pt idx="56">
                        <c:v>10</c:v>
                      </c:pt>
                      <c:pt idx="57">
                        <c:v>20</c:v>
                      </c:pt>
                      <c:pt idx="58">
                        <c:v>18</c:v>
                      </c:pt>
                      <c:pt idx="59">
                        <c:v>16</c:v>
                      </c:pt>
                      <c:pt idx="60">
                        <c:v>19</c:v>
                      </c:pt>
                      <c:pt idx="61">
                        <c:v>15</c:v>
                      </c:pt>
                      <c:pt idx="62">
                        <c:v>21</c:v>
                      </c:pt>
                      <c:pt idx="63">
                        <c:v>11</c:v>
                      </c:pt>
                      <c:pt idx="64">
                        <c:v>9</c:v>
                      </c:pt>
                      <c:pt idx="65">
                        <c:v>20</c:v>
                      </c:pt>
                      <c:pt idx="66">
                        <c:v>17</c:v>
                      </c:pt>
                      <c:pt idx="67">
                        <c:v>14</c:v>
                      </c:pt>
                      <c:pt idx="68">
                        <c:v>11</c:v>
                      </c:pt>
                      <c:pt idx="69">
                        <c:v>22</c:v>
                      </c:pt>
                      <c:pt idx="70">
                        <c:v>11</c:v>
                      </c:pt>
                      <c:pt idx="71">
                        <c:v>15</c:v>
                      </c:pt>
                      <c:pt idx="72">
                        <c:v>17</c:v>
                      </c:pt>
                      <c:pt idx="73">
                        <c:v>19</c:v>
                      </c:pt>
                      <c:pt idx="74">
                        <c:v>15</c:v>
                      </c:pt>
                      <c:pt idx="75">
                        <c:v>14</c:v>
                      </c:pt>
                      <c:pt idx="76">
                        <c:v>16</c:v>
                      </c:pt>
                      <c:pt idx="77">
                        <c:v>17</c:v>
                      </c:pt>
                      <c:pt idx="78">
                        <c:v>15</c:v>
                      </c:pt>
                      <c:pt idx="79">
                        <c:v>18</c:v>
                      </c:pt>
                      <c:pt idx="80">
                        <c:v>11</c:v>
                      </c:pt>
                      <c:pt idx="81">
                        <c:v>18</c:v>
                      </c:pt>
                      <c:pt idx="82">
                        <c:v>15</c:v>
                      </c:pt>
                      <c:pt idx="83">
                        <c:v>18</c:v>
                      </c:pt>
                      <c:pt idx="84">
                        <c:v>16</c:v>
                      </c:pt>
                      <c:pt idx="85">
                        <c:v>22</c:v>
                      </c:pt>
                      <c:pt idx="86">
                        <c:v>10</c:v>
                      </c:pt>
                      <c:pt idx="87">
                        <c:v>20</c:v>
                      </c:pt>
                      <c:pt idx="88">
                        <c:v>14</c:v>
                      </c:pt>
                      <c:pt idx="89">
                        <c:v>13</c:v>
                      </c:pt>
                      <c:pt idx="90">
                        <c:v>15</c:v>
                      </c:pt>
                      <c:pt idx="91">
                        <c:v>13</c:v>
                      </c:pt>
                      <c:pt idx="92">
                        <c:v>13</c:v>
                      </c:pt>
                      <c:pt idx="93">
                        <c:v>17</c:v>
                      </c:pt>
                      <c:pt idx="94">
                        <c:v>16</c:v>
                      </c:pt>
                      <c:pt idx="95">
                        <c:v>16</c:v>
                      </c:pt>
                      <c:pt idx="96">
                        <c:v>12</c:v>
                      </c:pt>
                      <c:pt idx="97">
                        <c:v>15</c:v>
                      </c:pt>
                      <c:pt idx="98">
                        <c:v>19</c:v>
                      </c:pt>
                      <c:pt idx="99">
                        <c:v>13</c:v>
                      </c:pt>
                      <c:pt idx="100">
                        <c:v>22</c:v>
                      </c:pt>
                      <c:pt idx="101">
                        <c:v>10</c:v>
                      </c:pt>
                      <c:pt idx="102">
                        <c:v>14</c:v>
                      </c:pt>
                      <c:pt idx="103">
                        <c:v>11</c:v>
                      </c:pt>
                      <c:pt idx="104">
                        <c:v>14</c:v>
                      </c:pt>
                      <c:pt idx="105">
                        <c:v>20</c:v>
                      </c:pt>
                      <c:pt idx="106">
                        <c:v>14</c:v>
                      </c:pt>
                      <c:pt idx="107">
                        <c:v>11</c:v>
                      </c:pt>
                      <c:pt idx="108">
                        <c:v>14</c:v>
                      </c:pt>
                      <c:pt idx="109">
                        <c:v>15</c:v>
                      </c:pt>
                      <c:pt idx="110">
                        <c:v>20</c:v>
                      </c:pt>
                      <c:pt idx="111">
                        <c:v>12</c:v>
                      </c:pt>
                      <c:pt idx="112">
                        <c:v>15</c:v>
                      </c:pt>
                      <c:pt idx="113">
                        <c:v>15</c:v>
                      </c:pt>
                      <c:pt idx="114">
                        <c:v>14</c:v>
                      </c:pt>
                      <c:pt idx="115">
                        <c:v>16</c:v>
                      </c:pt>
                      <c:pt idx="116">
                        <c:v>19</c:v>
                      </c:pt>
                      <c:pt idx="117">
                        <c:v>16</c:v>
                      </c:pt>
                      <c:pt idx="118">
                        <c:v>17</c:v>
                      </c:pt>
                      <c:pt idx="119">
                        <c:v>10</c:v>
                      </c:pt>
                      <c:pt idx="120">
                        <c:v>18</c:v>
                      </c:pt>
                      <c:pt idx="121">
                        <c:v>24</c:v>
                      </c:pt>
                      <c:pt idx="122">
                        <c:v>15</c:v>
                      </c:pt>
                      <c:pt idx="123">
                        <c:v>14</c:v>
                      </c:pt>
                      <c:pt idx="124">
                        <c:v>10</c:v>
                      </c:pt>
                      <c:pt idx="125">
                        <c:v>17</c:v>
                      </c:pt>
                      <c:pt idx="126">
                        <c:v>15</c:v>
                      </c:pt>
                      <c:pt idx="127">
                        <c:v>11</c:v>
                      </c:pt>
                      <c:pt idx="128">
                        <c:v>17</c:v>
                      </c:pt>
                      <c:pt idx="129">
                        <c:v>9</c:v>
                      </c:pt>
                      <c:pt idx="130">
                        <c:v>13</c:v>
                      </c:pt>
                      <c:pt idx="131">
                        <c:v>18</c:v>
                      </c:pt>
                      <c:pt idx="132">
                        <c:v>8</c:v>
                      </c:pt>
                      <c:pt idx="133">
                        <c:v>15</c:v>
                      </c:pt>
                      <c:pt idx="134">
                        <c:v>18</c:v>
                      </c:pt>
                      <c:pt idx="135">
                        <c:v>14</c:v>
                      </c:pt>
                      <c:pt idx="136">
                        <c:v>21</c:v>
                      </c:pt>
                      <c:pt idx="137">
                        <c:v>14</c:v>
                      </c:pt>
                      <c:pt idx="138">
                        <c:v>12</c:v>
                      </c:pt>
                      <c:pt idx="139">
                        <c:v>17</c:v>
                      </c:pt>
                      <c:pt idx="140">
                        <c:v>18</c:v>
                      </c:pt>
                      <c:pt idx="141">
                        <c:v>10</c:v>
                      </c:pt>
                      <c:pt idx="142">
                        <c:v>12</c:v>
                      </c:pt>
                      <c:pt idx="143">
                        <c:v>28</c:v>
                      </c:pt>
                      <c:pt idx="144">
                        <c:v>15</c:v>
                      </c:pt>
                      <c:pt idx="145">
                        <c:v>14</c:v>
                      </c:pt>
                      <c:pt idx="146">
                        <c:v>19</c:v>
                      </c:pt>
                      <c:pt idx="147">
                        <c:v>17</c:v>
                      </c:pt>
                      <c:pt idx="148">
                        <c:v>15</c:v>
                      </c:pt>
                      <c:pt idx="149">
                        <c:v>11</c:v>
                      </c:pt>
                      <c:pt idx="150">
                        <c:v>21</c:v>
                      </c:pt>
                      <c:pt idx="151">
                        <c:v>10</c:v>
                      </c:pt>
                      <c:pt idx="152">
                        <c:v>18</c:v>
                      </c:pt>
                      <c:pt idx="153">
                        <c:v>27</c:v>
                      </c:pt>
                      <c:pt idx="154">
                        <c:v>15</c:v>
                      </c:pt>
                      <c:pt idx="155">
                        <c:v>8</c:v>
                      </c:pt>
                      <c:pt idx="156">
                        <c:v>12</c:v>
                      </c:pt>
                      <c:pt idx="157">
                        <c:v>14</c:v>
                      </c:pt>
                      <c:pt idx="158">
                        <c:v>19</c:v>
                      </c:pt>
                      <c:pt idx="159">
                        <c:v>11</c:v>
                      </c:pt>
                      <c:pt idx="160">
                        <c:v>13</c:v>
                      </c:pt>
                      <c:pt idx="161">
                        <c:v>15</c:v>
                      </c:pt>
                      <c:pt idx="162">
                        <c:v>10</c:v>
                      </c:pt>
                      <c:pt idx="163">
                        <c:v>14</c:v>
                      </c:pt>
                      <c:pt idx="164">
                        <c:v>11</c:v>
                      </c:pt>
                      <c:pt idx="165">
                        <c:v>8</c:v>
                      </c:pt>
                      <c:pt idx="166">
                        <c:v>14</c:v>
                      </c:pt>
                      <c:pt idx="167">
                        <c:v>20</c:v>
                      </c:pt>
                      <c:pt idx="168">
                        <c:v>12</c:v>
                      </c:pt>
                      <c:pt idx="169">
                        <c:v>15</c:v>
                      </c:pt>
                      <c:pt idx="170">
                        <c:v>14</c:v>
                      </c:pt>
                      <c:pt idx="171">
                        <c:v>17</c:v>
                      </c:pt>
                      <c:pt idx="172">
                        <c:v>13</c:v>
                      </c:pt>
                      <c:pt idx="173">
                        <c:v>19</c:v>
                      </c:pt>
                      <c:pt idx="174">
                        <c:v>17</c:v>
                      </c:pt>
                      <c:pt idx="175">
                        <c:v>21</c:v>
                      </c:pt>
                      <c:pt idx="176">
                        <c:v>18</c:v>
                      </c:pt>
                      <c:pt idx="177">
                        <c:v>18</c:v>
                      </c:pt>
                      <c:pt idx="178">
                        <c:v>13</c:v>
                      </c:pt>
                      <c:pt idx="179">
                        <c:v>14</c:v>
                      </c:pt>
                      <c:pt idx="180">
                        <c:v>16</c:v>
                      </c:pt>
                      <c:pt idx="181">
                        <c:v>20</c:v>
                      </c:pt>
                      <c:pt idx="182">
                        <c:v>23</c:v>
                      </c:pt>
                      <c:pt idx="183">
                        <c:v>16</c:v>
                      </c:pt>
                      <c:pt idx="184">
                        <c:v>11</c:v>
                      </c:pt>
                      <c:pt idx="185">
                        <c:v>11</c:v>
                      </c:pt>
                      <c:pt idx="186">
                        <c:v>13</c:v>
                      </c:pt>
                      <c:pt idx="187">
                        <c:v>11</c:v>
                      </c:pt>
                      <c:pt idx="188">
                        <c:v>18</c:v>
                      </c:pt>
                      <c:pt idx="189">
                        <c:v>27</c:v>
                      </c:pt>
                      <c:pt idx="190">
                        <c:v>11</c:v>
                      </c:pt>
                      <c:pt idx="191">
                        <c:v>13</c:v>
                      </c:pt>
                      <c:pt idx="192">
                        <c:v>11</c:v>
                      </c:pt>
                      <c:pt idx="193">
                        <c:v>12</c:v>
                      </c:pt>
                      <c:pt idx="194">
                        <c:v>15</c:v>
                      </c:pt>
                      <c:pt idx="195">
                        <c:v>15</c:v>
                      </c:pt>
                      <c:pt idx="196">
                        <c:v>14</c:v>
                      </c:pt>
                      <c:pt idx="197">
                        <c:v>12</c:v>
                      </c:pt>
                      <c:pt idx="198">
                        <c:v>15</c:v>
                      </c:pt>
                      <c:pt idx="199">
                        <c:v>13</c:v>
                      </c:pt>
                      <c:pt idx="200">
                        <c:v>20</c:v>
                      </c:pt>
                      <c:pt idx="201">
                        <c:v>17</c:v>
                      </c:pt>
                      <c:pt idx="202">
                        <c:v>20</c:v>
                      </c:pt>
                      <c:pt idx="203">
                        <c:v>14</c:v>
                      </c:pt>
                      <c:pt idx="204">
                        <c:v>21</c:v>
                      </c:pt>
                      <c:pt idx="205">
                        <c:v>8</c:v>
                      </c:pt>
                      <c:pt idx="206">
                        <c:v>14</c:v>
                      </c:pt>
                      <c:pt idx="207">
                        <c:v>11</c:v>
                      </c:pt>
                      <c:pt idx="208">
                        <c:v>15</c:v>
                      </c:pt>
                      <c:pt idx="209">
                        <c:v>9</c:v>
                      </c:pt>
                      <c:pt idx="210">
                        <c:v>14</c:v>
                      </c:pt>
                      <c:pt idx="211">
                        <c:v>27</c:v>
                      </c:pt>
                      <c:pt idx="212">
                        <c:v>14</c:v>
                      </c:pt>
                      <c:pt idx="213">
                        <c:v>12</c:v>
                      </c:pt>
                      <c:pt idx="214">
                        <c:v>20</c:v>
                      </c:pt>
                      <c:pt idx="215">
                        <c:v>11</c:v>
                      </c:pt>
                      <c:pt idx="216">
                        <c:v>18</c:v>
                      </c:pt>
                      <c:pt idx="217">
                        <c:v>8</c:v>
                      </c:pt>
                      <c:pt idx="218">
                        <c:v>9</c:v>
                      </c:pt>
                      <c:pt idx="219">
                        <c:v>11</c:v>
                      </c:pt>
                      <c:pt idx="220">
                        <c:v>18</c:v>
                      </c:pt>
                      <c:pt idx="221">
                        <c:v>18</c:v>
                      </c:pt>
                      <c:pt idx="222">
                        <c:v>13</c:v>
                      </c:pt>
                      <c:pt idx="223">
                        <c:v>16</c:v>
                      </c:pt>
                      <c:pt idx="224">
                        <c:v>22</c:v>
                      </c:pt>
                      <c:pt idx="225">
                        <c:v>11</c:v>
                      </c:pt>
                      <c:pt idx="226">
                        <c:v>15</c:v>
                      </c:pt>
                      <c:pt idx="227">
                        <c:v>17</c:v>
                      </c:pt>
                      <c:pt idx="228">
                        <c:v>21</c:v>
                      </c:pt>
                      <c:pt idx="229">
                        <c:v>13</c:v>
                      </c:pt>
                      <c:pt idx="230">
                        <c:v>21</c:v>
                      </c:pt>
                      <c:pt idx="231">
                        <c:v>7</c:v>
                      </c:pt>
                      <c:pt idx="232">
                        <c:v>19</c:v>
                      </c:pt>
                      <c:pt idx="233">
                        <c:v>12</c:v>
                      </c:pt>
                      <c:pt idx="234">
                        <c:v>15</c:v>
                      </c:pt>
                      <c:pt idx="235">
                        <c:v>12</c:v>
                      </c:pt>
                      <c:pt idx="236">
                        <c:v>9</c:v>
                      </c:pt>
                      <c:pt idx="237">
                        <c:v>14</c:v>
                      </c:pt>
                      <c:pt idx="238">
                        <c:v>14</c:v>
                      </c:pt>
                      <c:pt idx="239">
                        <c:v>13</c:v>
                      </c:pt>
                      <c:pt idx="240">
                        <c:v>14</c:v>
                      </c:pt>
                      <c:pt idx="241">
                        <c:v>9</c:v>
                      </c:pt>
                      <c:pt idx="242">
                        <c:v>11</c:v>
                      </c:pt>
                      <c:pt idx="243">
                        <c:v>24</c:v>
                      </c:pt>
                      <c:pt idx="244">
                        <c:v>16</c:v>
                      </c:pt>
                      <c:pt idx="245">
                        <c:v>19</c:v>
                      </c:pt>
                      <c:pt idx="246">
                        <c:v>16</c:v>
                      </c:pt>
                      <c:pt idx="247">
                        <c:v>15</c:v>
                      </c:pt>
                      <c:pt idx="248">
                        <c:v>13</c:v>
                      </c:pt>
                      <c:pt idx="249">
                        <c:v>16</c:v>
                      </c:pt>
                      <c:pt idx="250">
                        <c:v>17</c:v>
                      </c:pt>
                      <c:pt idx="251">
                        <c:v>16</c:v>
                      </c:pt>
                      <c:pt idx="252">
                        <c:v>15</c:v>
                      </c:pt>
                      <c:pt idx="253">
                        <c:v>13</c:v>
                      </c:pt>
                      <c:pt idx="254">
                        <c:v>18</c:v>
                      </c:pt>
                      <c:pt idx="255">
                        <c:v>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661-41C8-BBE9-D65D8004256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22</c:v>
                      </c:pt>
                      <c:pt idx="1">
                        <c:v>9</c:v>
                      </c:pt>
                      <c:pt idx="2">
                        <c:v>13</c:v>
                      </c:pt>
                      <c:pt idx="3">
                        <c:v>9</c:v>
                      </c:pt>
                      <c:pt idx="4">
                        <c:v>15</c:v>
                      </c:pt>
                      <c:pt idx="5">
                        <c:v>21</c:v>
                      </c:pt>
                      <c:pt idx="6">
                        <c:v>10</c:v>
                      </c:pt>
                      <c:pt idx="7">
                        <c:v>18</c:v>
                      </c:pt>
                      <c:pt idx="8">
                        <c:v>25</c:v>
                      </c:pt>
                      <c:pt idx="9">
                        <c:v>13</c:v>
                      </c:pt>
                      <c:pt idx="10">
                        <c:v>12</c:v>
                      </c:pt>
                      <c:pt idx="11">
                        <c:v>10</c:v>
                      </c:pt>
                      <c:pt idx="12">
                        <c:v>13</c:v>
                      </c:pt>
                      <c:pt idx="13">
                        <c:v>17</c:v>
                      </c:pt>
                      <c:pt idx="14">
                        <c:v>15</c:v>
                      </c:pt>
                      <c:pt idx="15">
                        <c:v>14</c:v>
                      </c:pt>
                      <c:pt idx="16">
                        <c:v>16</c:v>
                      </c:pt>
                      <c:pt idx="17">
                        <c:v>15</c:v>
                      </c:pt>
                      <c:pt idx="18">
                        <c:v>18</c:v>
                      </c:pt>
                      <c:pt idx="19">
                        <c:v>10</c:v>
                      </c:pt>
                      <c:pt idx="20">
                        <c:v>16</c:v>
                      </c:pt>
                      <c:pt idx="21">
                        <c:v>13</c:v>
                      </c:pt>
                      <c:pt idx="22">
                        <c:v>13</c:v>
                      </c:pt>
                      <c:pt idx="23">
                        <c:v>17</c:v>
                      </c:pt>
                      <c:pt idx="24">
                        <c:v>17</c:v>
                      </c:pt>
                      <c:pt idx="25">
                        <c:v>24</c:v>
                      </c:pt>
                      <c:pt idx="26">
                        <c:v>19</c:v>
                      </c:pt>
                      <c:pt idx="27">
                        <c:v>6</c:v>
                      </c:pt>
                      <c:pt idx="28">
                        <c:v>15</c:v>
                      </c:pt>
                      <c:pt idx="29">
                        <c:v>8</c:v>
                      </c:pt>
                      <c:pt idx="30">
                        <c:v>8</c:v>
                      </c:pt>
                      <c:pt idx="31">
                        <c:v>18</c:v>
                      </c:pt>
                      <c:pt idx="32">
                        <c:v>9</c:v>
                      </c:pt>
                      <c:pt idx="33">
                        <c:v>11</c:v>
                      </c:pt>
                      <c:pt idx="34">
                        <c:v>9</c:v>
                      </c:pt>
                      <c:pt idx="35">
                        <c:v>15</c:v>
                      </c:pt>
                      <c:pt idx="36">
                        <c:v>14</c:v>
                      </c:pt>
                      <c:pt idx="37">
                        <c:v>15</c:v>
                      </c:pt>
                      <c:pt idx="38">
                        <c:v>16</c:v>
                      </c:pt>
                      <c:pt idx="39">
                        <c:v>23</c:v>
                      </c:pt>
                      <c:pt idx="40">
                        <c:v>29</c:v>
                      </c:pt>
                      <c:pt idx="41">
                        <c:v>23</c:v>
                      </c:pt>
                      <c:pt idx="42">
                        <c:v>20</c:v>
                      </c:pt>
                      <c:pt idx="43">
                        <c:v>15</c:v>
                      </c:pt>
                      <c:pt idx="44">
                        <c:v>18</c:v>
                      </c:pt>
                      <c:pt idx="45">
                        <c:v>11</c:v>
                      </c:pt>
                      <c:pt idx="46">
                        <c:v>9</c:v>
                      </c:pt>
                      <c:pt idx="47">
                        <c:v>14</c:v>
                      </c:pt>
                      <c:pt idx="48">
                        <c:v>13</c:v>
                      </c:pt>
                      <c:pt idx="49">
                        <c:v>17</c:v>
                      </c:pt>
                      <c:pt idx="50">
                        <c:v>11</c:v>
                      </c:pt>
                      <c:pt idx="51">
                        <c:v>14</c:v>
                      </c:pt>
                      <c:pt idx="52">
                        <c:v>17</c:v>
                      </c:pt>
                      <c:pt idx="53">
                        <c:v>11</c:v>
                      </c:pt>
                      <c:pt idx="54">
                        <c:v>13</c:v>
                      </c:pt>
                      <c:pt idx="55">
                        <c:v>14</c:v>
                      </c:pt>
                      <c:pt idx="56">
                        <c:v>9</c:v>
                      </c:pt>
                      <c:pt idx="57">
                        <c:v>16</c:v>
                      </c:pt>
                      <c:pt idx="58">
                        <c:v>17</c:v>
                      </c:pt>
                      <c:pt idx="59">
                        <c:v>15</c:v>
                      </c:pt>
                      <c:pt idx="60">
                        <c:v>18</c:v>
                      </c:pt>
                      <c:pt idx="61">
                        <c:v>10</c:v>
                      </c:pt>
                      <c:pt idx="62">
                        <c:v>20</c:v>
                      </c:pt>
                      <c:pt idx="63">
                        <c:v>20</c:v>
                      </c:pt>
                      <c:pt idx="64">
                        <c:v>16</c:v>
                      </c:pt>
                      <c:pt idx="65">
                        <c:v>15</c:v>
                      </c:pt>
                      <c:pt idx="66">
                        <c:v>16</c:v>
                      </c:pt>
                      <c:pt idx="67">
                        <c:v>11</c:v>
                      </c:pt>
                      <c:pt idx="68">
                        <c:v>10</c:v>
                      </c:pt>
                      <c:pt idx="69">
                        <c:v>10</c:v>
                      </c:pt>
                      <c:pt idx="70">
                        <c:v>13</c:v>
                      </c:pt>
                      <c:pt idx="71">
                        <c:v>17</c:v>
                      </c:pt>
                      <c:pt idx="72">
                        <c:v>18</c:v>
                      </c:pt>
                      <c:pt idx="73">
                        <c:v>17</c:v>
                      </c:pt>
                      <c:pt idx="74">
                        <c:v>10</c:v>
                      </c:pt>
                      <c:pt idx="75">
                        <c:v>10</c:v>
                      </c:pt>
                      <c:pt idx="76">
                        <c:v>9</c:v>
                      </c:pt>
                      <c:pt idx="77">
                        <c:v>16</c:v>
                      </c:pt>
                      <c:pt idx="78">
                        <c:v>16</c:v>
                      </c:pt>
                      <c:pt idx="79">
                        <c:v>22</c:v>
                      </c:pt>
                      <c:pt idx="80">
                        <c:v>15</c:v>
                      </c:pt>
                      <c:pt idx="81">
                        <c:v>21</c:v>
                      </c:pt>
                      <c:pt idx="82">
                        <c:v>21</c:v>
                      </c:pt>
                      <c:pt idx="83">
                        <c:v>12</c:v>
                      </c:pt>
                      <c:pt idx="84">
                        <c:v>21</c:v>
                      </c:pt>
                      <c:pt idx="85">
                        <c:v>16</c:v>
                      </c:pt>
                      <c:pt idx="86">
                        <c:v>14</c:v>
                      </c:pt>
                      <c:pt idx="87">
                        <c:v>19</c:v>
                      </c:pt>
                      <c:pt idx="88">
                        <c:v>13</c:v>
                      </c:pt>
                      <c:pt idx="89">
                        <c:v>22</c:v>
                      </c:pt>
                      <c:pt idx="90">
                        <c:v>20</c:v>
                      </c:pt>
                      <c:pt idx="91">
                        <c:v>17</c:v>
                      </c:pt>
                      <c:pt idx="92">
                        <c:v>14</c:v>
                      </c:pt>
                      <c:pt idx="93">
                        <c:v>19</c:v>
                      </c:pt>
                      <c:pt idx="94">
                        <c:v>18</c:v>
                      </c:pt>
                      <c:pt idx="95">
                        <c:v>16</c:v>
                      </c:pt>
                      <c:pt idx="96">
                        <c:v>13</c:v>
                      </c:pt>
                      <c:pt idx="97">
                        <c:v>20</c:v>
                      </c:pt>
                      <c:pt idx="98">
                        <c:v>15</c:v>
                      </c:pt>
                      <c:pt idx="99">
                        <c:v>13</c:v>
                      </c:pt>
                      <c:pt idx="100">
                        <c:v>12</c:v>
                      </c:pt>
                      <c:pt idx="101">
                        <c:v>10</c:v>
                      </c:pt>
                      <c:pt idx="102">
                        <c:v>17</c:v>
                      </c:pt>
                      <c:pt idx="103">
                        <c:v>11</c:v>
                      </c:pt>
                      <c:pt idx="104">
                        <c:v>14</c:v>
                      </c:pt>
                      <c:pt idx="105">
                        <c:v>15</c:v>
                      </c:pt>
                      <c:pt idx="106">
                        <c:v>18</c:v>
                      </c:pt>
                      <c:pt idx="107">
                        <c:v>8</c:v>
                      </c:pt>
                      <c:pt idx="108">
                        <c:v>15</c:v>
                      </c:pt>
                      <c:pt idx="109">
                        <c:v>11</c:v>
                      </c:pt>
                      <c:pt idx="110">
                        <c:v>14</c:v>
                      </c:pt>
                      <c:pt idx="111">
                        <c:v>15</c:v>
                      </c:pt>
                      <c:pt idx="112">
                        <c:v>19</c:v>
                      </c:pt>
                      <c:pt idx="113">
                        <c:v>12</c:v>
                      </c:pt>
                      <c:pt idx="114">
                        <c:v>14</c:v>
                      </c:pt>
                      <c:pt idx="115">
                        <c:v>23</c:v>
                      </c:pt>
                      <c:pt idx="116">
                        <c:v>13</c:v>
                      </c:pt>
                      <c:pt idx="117">
                        <c:v>19</c:v>
                      </c:pt>
                      <c:pt idx="118">
                        <c:v>12</c:v>
                      </c:pt>
                      <c:pt idx="119">
                        <c:v>12</c:v>
                      </c:pt>
                      <c:pt idx="120">
                        <c:v>10</c:v>
                      </c:pt>
                      <c:pt idx="121">
                        <c:v>14</c:v>
                      </c:pt>
                      <c:pt idx="122">
                        <c:v>11</c:v>
                      </c:pt>
                      <c:pt idx="123">
                        <c:v>15</c:v>
                      </c:pt>
                      <c:pt idx="124">
                        <c:v>8</c:v>
                      </c:pt>
                      <c:pt idx="125">
                        <c:v>20</c:v>
                      </c:pt>
                      <c:pt idx="126">
                        <c:v>20</c:v>
                      </c:pt>
                      <c:pt idx="127">
                        <c:v>24</c:v>
                      </c:pt>
                      <c:pt idx="128">
                        <c:v>12</c:v>
                      </c:pt>
                      <c:pt idx="129">
                        <c:v>14</c:v>
                      </c:pt>
                      <c:pt idx="130">
                        <c:v>10</c:v>
                      </c:pt>
                      <c:pt idx="131">
                        <c:v>17</c:v>
                      </c:pt>
                      <c:pt idx="132">
                        <c:v>15</c:v>
                      </c:pt>
                      <c:pt idx="133">
                        <c:v>16</c:v>
                      </c:pt>
                      <c:pt idx="134">
                        <c:v>17</c:v>
                      </c:pt>
                      <c:pt idx="135">
                        <c:v>22</c:v>
                      </c:pt>
                      <c:pt idx="136">
                        <c:v>14</c:v>
                      </c:pt>
                      <c:pt idx="137">
                        <c:v>20</c:v>
                      </c:pt>
                      <c:pt idx="138">
                        <c:v>13</c:v>
                      </c:pt>
                      <c:pt idx="139">
                        <c:v>14</c:v>
                      </c:pt>
                      <c:pt idx="140">
                        <c:v>18</c:v>
                      </c:pt>
                      <c:pt idx="141">
                        <c:v>16</c:v>
                      </c:pt>
                      <c:pt idx="142">
                        <c:v>22</c:v>
                      </c:pt>
                      <c:pt idx="143">
                        <c:v>16</c:v>
                      </c:pt>
                      <c:pt idx="144">
                        <c:v>20</c:v>
                      </c:pt>
                      <c:pt idx="145">
                        <c:v>14</c:v>
                      </c:pt>
                      <c:pt idx="146">
                        <c:v>19</c:v>
                      </c:pt>
                      <c:pt idx="147">
                        <c:v>23</c:v>
                      </c:pt>
                      <c:pt idx="148">
                        <c:v>17</c:v>
                      </c:pt>
                      <c:pt idx="149">
                        <c:v>9</c:v>
                      </c:pt>
                      <c:pt idx="150">
                        <c:v>24</c:v>
                      </c:pt>
                      <c:pt idx="151">
                        <c:v>13</c:v>
                      </c:pt>
                      <c:pt idx="152">
                        <c:v>12</c:v>
                      </c:pt>
                      <c:pt idx="153">
                        <c:v>16</c:v>
                      </c:pt>
                      <c:pt idx="154">
                        <c:v>14</c:v>
                      </c:pt>
                      <c:pt idx="155">
                        <c:v>15</c:v>
                      </c:pt>
                      <c:pt idx="156">
                        <c:v>21</c:v>
                      </c:pt>
                      <c:pt idx="157">
                        <c:v>12</c:v>
                      </c:pt>
                      <c:pt idx="158">
                        <c:v>10</c:v>
                      </c:pt>
                      <c:pt idx="159">
                        <c:v>14</c:v>
                      </c:pt>
                      <c:pt idx="160">
                        <c:v>14</c:v>
                      </c:pt>
                      <c:pt idx="161">
                        <c:v>14</c:v>
                      </c:pt>
                      <c:pt idx="162">
                        <c:v>11</c:v>
                      </c:pt>
                      <c:pt idx="163">
                        <c:v>7</c:v>
                      </c:pt>
                      <c:pt idx="164">
                        <c:v>19</c:v>
                      </c:pt>
                      <c:pt idx="165">
                        <c:v>9</c:v>
                      </c:pt>
                      <c:pt idx="166">
                        <c:v>14</c:v>
                      </c:pt>
                      <c:pt idx="167">
                        <c:v>12</c:v>
                      </c:pt>
                      <c:pt idx="168">
                        <c:v>16</c:v>
                      </c:pt>
                      <c:pt idx="169">
                        <c:v>13</c:v>
                      </c:pt>
                      <c:pt idx="170">
                        <c:v>21</c:v>
                      </c:pt>
                      <c:pt idx="171">
                        <c:v>13</c:v>
                      </c:pt>
                      <c:pt idx="172">
                        <c:v>16</c:v>
                      </c:pt>
                      <c:pt idx="173">
                        <c:v>10</c:v>
                      </c:pt>
                      <c:pt idx="174">
                        <c:v>11</c:v>
                      </c:pt>
                      <c:pt idx="175">
                        <c:v>20</c:v>
                      </c:pt>
                      <c:pt idx="176">
                        <c:v>17</c:v>
                      </c:pt>
                      <c:pt idx="177">
                        <c:v>17</c:v>
                      </c:pt>
                      <c:pt idx="178">
                        <c:v>14</c:v>
                      </c:pt>
                      <c:pt idx="179">
                        <c:v>8</c:v>
                      </c:pt>
                      <c:pt idx="180">
                        <c:v>16</c:v>
                      </c:pt>
                      <c:pt idx="181">
                        <c:v>17</c:v>
                      </c:pt>
                      <c:pt idx="182">
                        <c:v>16</c:v>
                      </c:pt>
                      <c:pt idx="183">
                        <c:v>14</c:v>
                      </c:pt>
                      <c:pt idx="184">
                        <c:v>11</c:v>
                      </c:pt>
                      <c:pt idx="185">
                        <c:v>19</c:v>
                      </c:pt>
                      <c:pt idx="186">
                        <c:v>23</c:v>
                      </c:pt>
                      <c:pt idx="187">
                        <c:v>15</c:v>
                      </c:pt>
                      <c:pt idx="188">
                        <c:v>12</c:v>
                      </c:pt>
                      <c:pt idx="189">
                        <c:v>16</c:v>
                      </c:pt>
                      <c:pt idx="190">
                        <c:v>8</c:v>
                      </c:pt>
                      <c:pt idx="191">
                        <c:v>28</c:v>
                      </c:pt>
                      <c:pt idx="192">
                        <c:v>15</c:v>
                      </c:pt>
                      <c:pt idx="193">
                        <c:v>13</c:v>
                      </c:pt>
                      <c:pt idx="194">
                        <c:v>22</c:v>
                      </c:pt>
                      <c:pt idx="195">
                        <c:v>16</c:v>
                      </c:pt>
                      <c:pt idx="196">
                        <c:v>19</c:v>
                      </c:pt>
                      <c:pt idx="197">
                        <c:v>10</c:v>
                      </c:pt>
                      <c:pt idx="198">
                        <c:v>11</c:v>
                      </c:pt>
                      <c:pt idx="199">
                        <c:v>14</c:v>
                      </c:pt>
                      <c:pt idx="200">
                        <c:v>9</c:v>
                      </c:pt>
                      <c:pt idx="201">
                        <c:v>14</c:v>
                      </c:pt>
                      <c:pt idx="202">
                        <c:v>15</c:v>
                      </c:pt>
                      <c:pt idx="203">
                        <c:v>26</c:v>
                      </c:pt>
                      <c:pt idx="204">
                        <c:v>19</c:v>
                      </c:pt>
                      <c:pt idx="205">
                        <c:v>13</c:v>
                      </c:pt>
                      <c:pt idx="206">
                        <c:v>16</c:v>
                      </c:pt>
                      <c:pt idx="207">
                        <c:v>17</c:v>
                      </c:pt>
                      <c:pt idx="208">
                        <c:v>9</c:v>
                      </c:pt>
                      <c:pt idx="209">
                        <c:v>13</c:v>
                      </c:pt>
                      <c:pt idx="210">
                        <c:v>17</c:v>
                      </c:pt>
                      <c:pt idx="211">
                        <c:v>13</c:v>
                      </c:pt>
                      <c:pt idx="212">
                        <c:v>18</c:v>
                      </c:pt>
                      <c:pt idx="213">
                        <c:v>13</c:v>
                      </c:pt>
                      <c:pt idx="214">
                        <c:v>22</c:v>
                      </c:pt>
                      <c:pt idx="215">
                        <c:v>17</c:v>
                      </c:pt>
                      <c:pt idx="216">
                        <c:v>12</c:v>
                      </c:pt>
                      <c:pt idx="217">
                        <c:v>21</c:v>
                      </c:pt>
                      <c:pt idx="218">
                        <c:v>8</c:v>
                      </c:pt>
                      <c:pt idx="219">
                        <c:v>12</c:v>
                      </c:pt>
                      <c:pt idx="220">
                        <c:v>16</c:v>
                      </c:pt>
                      <c:pt idx="221">
                        <c:v>17</c:v>
                      </c:pt>
                      <c:pt idx="222">
                        <c:v>14</c:v>
                      </c:pt>
                      <c:pt idx="223">
                        <c:v>13</c:v>
                      </c:pt>
                      <c:pt idx="224">
                        <c:v>19</c:v>
                      </c:pt>
                      <c:pt idx="225">
                        <c:v>12</c:v>
                      </c:pt>
                      <c:pt idx="226">
                        <c:v>8</c:v>
                      </c:pt>
                      <c:pt idx="227">
                        <c:v>18</c:v>
                      </c:pt>
                      <c:pt idx="228">
                        <c:v>15</c:v>
                      </c:pt>
                      <c:pt idx="229">
                        <c:v>15</c:v>
                      </c:pt>
                      <c:pt idx="230">
                        <c:v>17</c:v>
                      </c:pt>
                      <c:pt idx="231">
                        <c:v>13</c:v>
                      </c:pt>
                      <c:pt idx="232">
                        <c:v>10</c:v>
                      </c:pt>
                      <c:pt idx="233">
                        <c:v>9</c:v>
                      </c:pt>
                      <c:pt idx="234">
                        <c:v>12</c:v>
                      </c:pt>
                      <c:pt idx="235">
                        <c:v>16</c:v>
                      </c:pt>
                      <c:pt idx="236">
                        <c:v>20</c:v>
                      </c:pt>
                      <c:pt idx="237">
                        <c:v>22</c:v>
                      </c:pt>
                      <c:pt idx="238">
                        <c:v>12</c:v>
                      </c:pt>
                      <c:pt idx="239">
                        <c:v>13</c:v>
                      </c:pt>
                      <c:pt idx="240">
                        <c:v>24</c:v>
                      </c:pt>
                      <c:pt idx="241">
                        <c:v>15</c:v>
                      </c:pt>
                      <c:pt idx="242">
                        <c:v>7</c:v>
                      </c:pt>
                      <c:pt idx="243">
                        <c:v>7</c:v>
                      </c:pt>
                      <c:pt idx="244">
                        <c:v>11</c:v>
                      </c:pt>
                      <c:pt idx="245">
                        <c:v>18</c:v>
                      </c:pt>
                      <c:pt idx="246">
                        <c:v>17</c:v>
                      </c:pt>
                      <c:pt idx="247">
                        <c:v>8</c:v>
                      </c:pt>
                      <c:pt idx="248">
                        <c:v>19</c:v>
                      </c:pt>
                      <c:pt idx="249">
                        <c:v>12</c:v>
                      </c:pt>
                      <c:pt idx="250">
                        <c:v>8</c:v>
                      </c:pt>
                      <c:pt idx="251">
                        <c:v>17</c:v>
                      </c:pt>
                      <c:pt idx="252">
                        <c:v>17</c:v>
                      </c:pt>
                      <c:pt idx="253">
                        <c:v>11</c:v>
                      </c:pt>
                      <c:pt idx="254">
                        <c:v>18</c:v>
                      </c:pt>
                      <c:pt idx="255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661-41C8-BBE9-D65D8004256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Kahramanmaras!$E$2:$E$257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13</c:v>
                      </c:pt>
                      <c:pt idx="1">
                        <c:v>19</c:v>
                      </c:pt>
                      <c:pt idx="2">
                        <c:v>17</c:v>
                      </c:pt>
                      <c:pt idx="3">
                        <c:v>12</c:v>
                      </c:pt>
                      <c:pt idx="4">
                        <c:v>19</c:v>
                      </c:pt>
                      <c:pt idx="5">
                        <c:v>12</c:v>
                      </c:pt>
                      <c:pt idx="6">
                        <c:v>10</c:v>
                      </c:pt>
                      <c:pt idx="7">
                        <c:v>14</c:v>
                      </c:pt>
                      <c:pt idx="8">
                        <c:v>15</c:v>
                      </c:pt>
                      <c:pt idx="9">
                        <c:v>22</c:v>
                      </c:pt>
                      <c:pt idx="10">
                        <c:v>16</c:v>
                      </c:pt>
                      <c:pt idx="11">
                        <c:v>18</c:v>
                      </c:pt>
                      <c:pt idx="12">
                        <c:v>10</c:v>
                      </c:pt>
                      <c:pt idx="13">
                        <c:v>23</c:v>
                      </c:pt>
                      <c:pt idx="14">
                        <c:v>13</c:v>
                      </c:pt>
                      <c:pt idx="15">
                        <c:v>17</c:v>
                      </c:pt>
                      <c:pt idx="16">
                        <c:v>15</c:v>
                      </c:pt>
                      <c:pt idx="17">
                        <c:v>20</c:v>
                      </c:pt>
                      <c:pt idx="18">
                        <c:v>22</c:v>
                      </c:pt>
                      <c:pt idx="19">
                        <c:v>11</c:v>
                      </c:pt>
                      <c:pt idx="20">
                        <c:v>18</c:v>
                      </c:pt>
                      <c:pt idx="21">
                        <c:v>18</c:v>
                      </c:pt>
                      <c:pt idx="22">
                        <c:v>14</c:v>
                      </c:pt>
                      <c:pt idx="23">
                        <c:v>14</c:v>
                      </c:pt>
                      <c:pt idx="24">
                        <c:v>18</c:v>
                      </c:pt>
                      <c:pt idx="25">
                        <c:v>23</c:v>
                      </c:pt>
                      <c:pt idx="26">
                        <c:v>27</c:v>
                      </c:pt>
                      <c:pt idx="27">
                        <c:v>17</c:v>
                      </c:pt>
                      <c:pt idx="28">
                        <c:v>16</c:v>
                      </c:pt>
                      <c:pt idx="29">
                        <c:v>15</c:v>
                      </c:pt>
                      <c:pt idx="30">
                        <c:v>20</c:v>
                      </c:pt>
                      <c:pt idx="31">
                        <c:v>29</c:v>
                      </c:pt>
                      <c:pt idx="32">
                        <c:v>19</c:v>
                      </c:pt>
                      <c:pt idx="33">
                        <c:v>12</c:v>
                      </c:pt>
                      <c:pt idx="34">
                        <c:v>17</c:v>
                      </c:pt>
                      <c:pt idx="35">
                        <c:v>32</c:v>
                      </c:pt>
                      <c:pt idx="36">
                        <c:v>14</c:v>
                      </c:pt>
                      <c:pt idx="37">
                        <c:v>21</c:v>
                      </c:pt>
                      <c:pt idx="38">
                        <c:v>14</c:v>
                      </c:pt>
                      <c:pt idx="39">
                        <c:v>18</c:v>
                      </c:pt>
                      <c:pt idx="40">
                        <c:v>22</c:v>
                      </c:pt>
                      <c:pt idx="41">
                        <c:v>19</c:v>
                      </c:pt>
                      <c:pt idx="42">
                        <c:v>12</c:v>
                      </c:pt>
                      <c:pt idx="43">
                        <c:v>20</c:v>
                      </c:pt>
                      <c:pt idx="44">
                        <c:v>24</c:v>
                      </c:pt>
                      <c:pt idx="45">
                        <c:v>18</c:v>
                      </c:pt>
                      <c:pt idx="46">
                        <c:v>12</c:v>
                      </c:pt>
                      <c:pt idx="47">
                        <c:v>14</c:v>
                      </c:pt>
                      <c:pt idx="48">
                        <c:v>23</c:v>
                      </c:pt>
                      <c:pt idx="49">
                        <c:v>18</c:v>
                      </c:pt>
                      <c:pt idx="50">
                        <c:v>14</c:v>
                      </c:pt>
                      <c:pt idx="51">
                        <c:v>12</c:v>
                      </c:pt>
                      <c:pt idx="52">
                        <c:v>15</c:v>
                      </c:pt>
                      <c:pt idx="53">
                        <c:v>11</c:v>
                      </c:pt>
                      <c:pt idx="54">
                        <c:v>23</c:v>
                      </c:pt>
                      <c:pt idx="55">
                        <c:v>10</c:v>
                      </c:pt>
                      <c:pt idx="56">
                        <c:v>15</c:v>
                      </c:pt>
                      <c:pt idx="57">
                        <c:v>18</c:v>
                      </c:pt>
                      <c:pt idx="58">
                        <c:v>20</c:v>
                      </c:pt>
                      <c:pt idx="59">
                        <c:v>13</c:v>
                      </c:pt>
                      <c:pt idx="60">
                        <c:v>17</c:v>
                      </c:pt>
                      <c:pt idx="61">
                        <c:v>8</c:v>
                      </c:pt>
                      <c:pt idx="62">
                        <c:v>15</c:v>
                      </c:pt>
                      <c:pt idx="63">
                        <c:v>6</c:v>
                      </c:pt>
                      <c:pt idx="64">
                        <c:v>20</c:v>
                      </c:pt>
                      <c:pt idx="65">
                        <c:v>19</c:v>
                      </c:pt>
                      <c:pt idx="66">
                        <c:v>19</c:v>
                      </c:pt>
                      <c:pt idx="67">
                        <c:v>20</c:v>
                      </c:pt>
                      <c:pt idx="68">
                        <c:v>18</c:v>
                      </c:pt>
                      <c:pt idx="69">
                        <c:v>9</c:v>
                      </c:pt>
                      <c:pt idx="70">
                        <c:v>14</c:v>
                      </c:pt>
                      <c:pt idx="71">
                        <c:v>11</c:v>
                      </c:pt>
                      <c:pt idx="72">
                        <c:v>26</c:v>
                      </c:pt>
                      <c:pt idx="73">
                        <c:v>17</c:v>
                      </c:pt>
                      <c:pt idx="74">
                        <c:v>9</c:v>
                      </c:pt>
                      <c:pt idx="75">
                        <c:v>12</c:v>
                      </c:pt>
                      <c:pt idx="76">
                        <c:v>11</c:v>
                      </c:pt>
                      <c:pt idx="77">
                        <c:v>12</c:v>
                      </c:pt>
                      <c:pt idx="78">
                        <c:v>16</c:v>
                      </c:pt>
                      <c:pt idx="79">
                        <c:v>10</c:v>
                      </c:pt>
                      <c:pt idx="80">
                        <c:v>12</c:v>
                      </c:pt>
                      <c:pt idx="81">
                        <c:v>11</c:v>
                      </c:pt>
                      <c:pt idx="82">
                        <c:v>17</c:v>
                      </c:pt>
                      <c:pt idx="83">
                        <c:v>19</c:v>
                      </c:pt>
                      <c:pt idx="84">
                        <c:v>22</c:v>
                      </c:pt>
                      <c:pt idx="85">
                        <c:v>11</c:v>
                      </c:pt>
                      <c:pt idx="86">
                        <c:v>16</c:v>
                      </c:pt>
                      <c:pt idx="87">
                        <c:v>11</c:v>
                      </c:pt>
                      <c:pt idx="88">
                        <c:v>14</c:v>
                      </c:pt>
                      <c:pt idx="89">
                        <c:v>13</c:v>
                      </c:pt>
                      <c:pt idx="90">
                        <c:v>10</c:v>
                      </c:pt>
                      <c:pt idx="91">
                        <c:v>14</c:v>
                      </c:pt>
                      <c:pt idx="92">
                        <c:v>12</c:v>
                      </c:pt>
                      <c:pt idx="93">
                        <c:v>23</c:v>
                      </c:pt>
                      <c:pt idx="94">
                        <c:v>13</c:v>
                      </c:pt>
                      <c:pt idx="95">
                        <c:v>19</c:v>
                      </c:pt>
                      <c:pt idx="96">
                        <c:v>9</c:v>
                      </c:pt>
                      <c:pt idx="97">
                        <c:v>7</c:v>
                      </c:pt>
                      <c:pt idx="98">
                        <c:v>15</c:v>
                      </c:pt>
                      <c:pt idx="99">
                        <c:v>21</c:v>
                      </c:pt>
                      <c:pt idx="100">
                        <c:v>15</c:v>
                      </c:pt>
                      <c:pt idx="101">
                        <c:v>19</c:v>
                      </c:pt>
                      <c:pt idx="102">
                        <c:v>16</c:v>
                      </c:pt>
                      <c:pt idx="103">
                        <c:v>11</c:v>
                      </c:pt>
                      <c:pt idx="104">
                        <c:v>13</c:v>
                      </c:pt>
                      <c:pt idx="105">
                        <c:v>10</c:v>
                      </c:pt>
                      <c:pt idx="106">
                        <c:v>15</c:v>
                      </c:pt>
                      <c:pt idx="107">
                        <c:v>14</c:v>
                      </c:pt>
                      <c:pt idx="108">
                        <c:v>11</c:v>
                      </c:pt>
                      <c:pt idx="109">
                        <c:v>14</c:v>
                      </c:pt>
                      <c:pt idx="110">
                        <c:v>16</c:v>
                      </c:pt>
                      <c:pt idx="111">
                        <c:v>13</c:v>
                      </c:pt>
                      <c:pt idx="112">
                        <c:v>10</c:v>
                      </c:pt>
                      <c:pt idx="113">
                        <c:v>22</c:v>
                      </c:pt>
                      <c:pt idx="114">
                        <c:v>12</c:v>
                      </c:pt>
                      <c:pt idx="115">
                        <c:v>18</c:v>
                      </c:pt>
                      <c:pt idx="116">
                        <c:v>10</c:v>
                      </c:pt>
                      <c:pt idx="117">
                        <c:v>16</c:v>
                      </c:pt>
                      <c:pt idx="118">
                        <c:v>8</c:v>
                      </c:pt>
                      <c:pt idx="119">
                        <c:v>6</c:v>
                      </c:pt>
                      <c:pt idx="120">
                        <c:v>13</c:v>
                      </c:pt>
                      <c:pt idx="121">
                        <c:v>18</c:v>
                      </c:pt>
                      <c:pt idx="122">
                        <c:v>12</c:v>
                      </c:pt>
                      <c:pt idx="123">
                        <c:v>15</c:v>
                      </c:pt>
                      <c:pt idx="124">
                        <c:v>13</c:v>
                      </c:pt>
                      <c:pt idx="125">
                        <c:v>21</c:v>
                      </c:pt>
                      <c:pt idx="126">
                        <c:v>9</c:v>
                      </c:pt>
                      <c:pt idx="127">
                        <c:v>17</c:v>
                      </c:pt>
                      <c:pt idx="128">
                        <c:v>25</c:v>
                      </c:pt>
                      <c:pt idx="129">
                        <c:v>20</c:v>
                      </c:pt>
                      <c:pt idx="130">
                        <c:v>12</c:v>
                      </c:pt>
                      <c:pt idx="131">
                        <c:v>17</c:v>
                      </c:pt>
                      <c:pt idx="132">
                        <c:v>11</c:v>
                      </c:pt>
                      <c:pt idx="133">
                        <c:v>13</c:v>
                      </c:pt>
                      <c:pt idx="134">
                        <c:v>11</c:v>
                      </c:pt>
                      <c:pt idx="135">
                        <c:v>13</c:v>
                      </c:pt>
                      <c:pt idx="136">
                        <c:v>17</c:v>
                      </c:pt>
                      <c:pt idx="137">
                        <c:v>6</c:v>
                      </c:pt>
                      <c:pt idx="138">
                        <c:v>10</c:v>
                      </c:pt>
                      <c:pt idx="139">
                        <c:v>13</c:v>
                      </c:pt>
                      <c:pt idx="140">
                        <c:v>8</c:v>
                      </c:pt>
                      <c:pt idx="141">
                        <c:v>4</c:v>
                      </c:pt>
                      <c:pt idx="142">
                        <c:v>19</c:v>
                      </c:pt>
                      <c:pt idx="143">
                        <c:v>15</c:v>
                      </c:pt>
                      <c:pt idx="144">
                        <c:v>19</c:v>
                      </c:pt>
                      <c:pt idx="145">
                        <c:v>10</c:v>
                      </c:pt>
                      <c:pt idx="146">
                        <c:v>20</c:v>
                      </c:pt>
                      <c:pt idx="147">
                        <c:v>22</c:v>
                      </c:pt>
                      <c:pt idx="148">
                        <c:v>11</c:v>
                      </c:pt>
                      <c:pt idx="149">
                        <c:v>14</c:v>
                      </c:pt>
                      <c:pt idx="150">
                        <c:v>10</c:v>
                      </c:pt>
                      <c:pt idx="151">
                        <c:v>12</c:v>
                      </c:pt>
                      <c:pt idx="152">
                        <c:v>15</c:v>
                      </c:pt>
                      <c:pt idx="153">
                        <c:v>11</c:v>
                      </c:pt>
                      <c:pt idx="154">
                        <c:v>15</c:v>
                      </c:pt>
                      <c:pt idx="155">
                        <c:v>7</c:v>
                      </c:pt>
                      <c:pt idx="156">
                        <c:v>18</c:v>
                      </c:pt>
                      <c:pt idx="157">
                        <c:v>13</c:v>
                      </c:pt>
                      <c:pt idx="158">
                        <c:v>17</c:v>
                      </c:pt>
                      <c:pt idx="159">
                        <c:v>15</c:v>
                      </c:pt>
                      <c:pt idx="160">
                        <c:v>13</c:v>
                      </c:pt>
                      <c:pt idx="161">
                        <c:v>13</c:v>
                      </c:pt>
                      <c:pt idx="162">
                        <c:v>13</c:v>
                      </c:pt>
                      <c:pt idx="163">
                        <c:v>10</c:v>
                      </c:pt>
                      <c:pt idx="164">
                        <c:v>10</c:v>
                      </c:pt>
                      <c:pt idx="165">
                        <c:v>14</c:v>
                      </c:pt>
                      <c:pt idx="166">
                        <c:v>9</c:v>
                      </c:pt>
                      <c:pt idx="167">
                        <c:v>13</c:v>
                      </c:pt>
                      <c:pt idx="168">
                        <c:v>12</c:v>
                      </c:pt>
                      <c:pt idx="169">
                        <c:v>7</c:v>
                      </c:pt>
                      <c:pt idx="170">
                        <c:v>13</c:v>
                      </c:pt>
                      <c:pt idx="171">
                        <c:v>7</c:v>
                      </c:pt>
                      <c:pt idx="172">
                        <c:v>10</c:v>
                      </c:pt>
                      <c:pt idx="173">
                        <c:v>8</c:v>
                      </c:pt>
                      <c:pt idx="174">
                        <c:v>8</c:v>
                      </c:pt>
                      <c:pt idx="175">
                        <c:v>20</c:v>
                      </c:pt>
                      <c:pt idx="176">
                        <c:v>12</c:v>
                      </c:pt>
                      <c:pt idx="177">
                        <c:v>29</c:v>
                      </c:pt>
                      <c:pt idx="178">
                        <c:v>21</c:v>
                      </c:pt>
                      <c:pt idx="179">
                        <c:v>15</c:v>
                      </c:pt>
                      <c:pt idx="180">
                        <c:v>15</c:v>
                      </c:pt>
                      <c:pt idx="181">
                        <c:v>19</c:v>
                      </c:pt>
                      <c:pt idx="182">
                        <c:v>14</c:v>
                      </c:pt>
                      <c:pt idx="183">
                        <c:v>20</c:v>
                      </c:pt>
                      <c:pt idx="184">
                        <c:v>26</c:v>
                      </c:pt>
                      <c:pt idx="185">
                        <c:v>21</c:v>
                      </c:pt>
                      <c:pt idx="186">
                        <c:v>18</c:v>
                      </c:pt>
                      <c:pt idx="187">
                        <c:v>17</c:v>
                      </c:pt>
                      <c:pt idx="188">
                        <c:v>14</c:v>
                      </c:pt>
                      <c:pt idx="189">
                        <c:v>26</c:v>
                      </c:pt>
                      <c:pt idx="190">
                        <c:v>17</c:v>
                      </c:pt>
                      <c:pt idx="191">
                        <c:v>12</c:v>
                      </c:pt>
                      <c:pt idx="192">
                        <c:v>19</c:v>
                      </c:pt>
                      <c:pt idx="193">
                        <c:v>16</c:v>
                      </c:pt>
                      <c:pt idx="194">
                        <c:v>15</c:v>
                      </c:pt>
                      <c:pt idx="195">
                        <c:v>16</c:v>
                      </c:pt>
                      <c:pt idx="196">
                        <c:v>16</c:v>
                      </c:pt>
                      <c:pt idx="197">
                        <c:v>10</c:v>
                      </c:pt>
                      <c:pt idx="198">
                        <c:v>17</c:v>
                      </c:pt>
                      <c:pt idx="199">
                        <c:v>14</c:v>
                      </c:pt>
                      <c:pt idx="200">
                        <c:v>21</c:v>
                      </c:pt>
                      <c:pt idx="201">
                        <c:v>11</c:v>
                      </c:pt>
                      <c:pt idx="202">
                        <c:v>16</c:v>
                      </c:pt>
                      <c:pt idx="203">
                        <c:v>11</c:v>
                      </c:pt>
                      <c:pt idx="204">
                        <c:v>9</c:v>
                      </c:pt>
                      <c:pt idx="205">
                        <c:v>11</c:v>
                      </c:pt>
                      <c:pt idx="206">
                        <c:v>17</c:v>
                      </c:pt>
                      <c:pt idx="207">
                        <c:v>15</c:v>
                      </c:pt>
                      <c:pt idx="208">
                        <c:v>19</c:v>
                      </c:pt>
                      <c:pt idx="209">
                        <c:v>10</c:v>
                      </c:pt>
                      <c:pt idx="210">
                        <c:v>16</c:v>
                      </c:pt>
                      <c:pt idx="211">
                        <c:v>20</c:v>
                      </c:pt>
                      <c:pt idx="212">
                        <c:v>18</c:v>
                      </c:pt>
                      <c:pt idx="213">
                        <c:v>17</c:v>
                      </c:pt>
                      <c:pt idx="214">
                        <c:v>16</c:v>
                      </c:pt>
                      <c:pt idx="215">
                        <c:v>16</c:v>
                      </c:pt>
                      <c:pt idx="216">
                        <c:v>9</c:v>
                      </c:pt>
                      <c:pt idx="217">
                        <c:v>7</c:v>
                      </c:pt>
                      <c:pt idx="218">
                        <c:v>17</c:v>
                      </c:pt>
                      <c:pt idx="219">
                        <c:v>14</c:v>
                      </c:pt>
                      <c:pt idx="220">
                        <c:v>11</c:v>
                      </c:pt>
                      <c:pt idx="221">
                        <c:v>15</c:v>
                      </c:pt>
                      <c:pt idx="222">
                        <c:v>15</c:v>
                      </c:pt>
                      <c:pt idx="223">
                        <c:v>14</c:v>
                      </c:pt>
                      <c:pt idx="224">
                        <c:v>7</c:v>
                      </c:pt>
                      <c:pt idx="225">
                        <c:v>19</c:v>
                      </c:pt>
                      <c:pt idx="226">
                        <c:v>13</c:v>
                      </c:pt>
                      <c:pt idx="227">
                        <c:v>16</c:v>
                      </c:pt>
                      <c:pt idx="228">
                        <c:v>14</c:v>
                      </c:pt>
                      <c:pt idx="229">
                        <c:v>10</c:v>
                      </c:pt>
                      <c:pt idx="230">
                        <c:v>14</c:v>
                      </c:pt>
                      <c:pt idx="231">
                        <c:v>12</c:v>
                      </c:pt>
                      <c:pt idx="232">
                        <c:v>10</c:v>
                      </c:pt>
                      <c:pt idx="233">
                        <c:v>15</c:v>
                      </c:pt>
                      <c:pt idx="234">
                        <c:v>14</c:v>
                      </c:pt>
                      <c:pt idx="235">
                        <c:v>11</c:v>
                      </c:pt>
                      <c:pt idx="236">
                        <c:v>17</c:v>
                      </c:pt>
                      <c:pt idx="237">
                        <c:v>12</c:v>
                      </c:pt>
                      <c:pt idx="238">
                        <c:v>12</c:v>
                      </c:pt>
                      <c:pt idx="239">
                        <c:v>15</c:v>
                      </c:pt>
                      <c:pt idx="240">
                        <c:v>9</c:v>
                      </c:pt>
                      <c:pt idx="241">
                        <c:v>20</c:v>
                      </c:pt>
                      <c:pt idx="242">
                        <c:v>18</c:v>
                      </c:pt>
                      <c:pt idx="243">
                        <c:v>13</c:v>
                      </c:pt>
                      <c:pt idx="244">
                        <c:v>23</c:v>
                      </c:pt>
                      <c:pt idx="245">
                        <c:v>14</c:v>
                      </c:pt>
                      <c:pt idx="246">
                        <c:v>16</c:v>
                      </c:pt>
                      <c:pt idx="247">
                        <c:v>16</c:v>
                      </c:pt>
                      <c:pt idx="248">
                        <c:v>23</c:v>
                      </c:pt>
                      <c:pt idx="249">
                        <c:v>11</c:v>
                      </c:pt>
                      <c:pt idx="250">
                        <c:v>15</c:v>
                      </c:pt>
                      <c:pt idx="251">
                        <c:v>12</c:v>
                      </c:pt>
                      <c:pt idx="252">
                        <c:v>21</c:v>
                      </c:pt>
                      <c:pt idx="253">
                        <c:v>16</c:v>
                      </c:pt>
                      <c:pt idx="254">
                        <c:v>17</c:v>
                      </c:pt>
                      <c:pt idx="255">
                        <c:v>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661-41C8-BBE9-D65D8004256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Kahramanmaras!$I$2:$I$258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22.714285714285715</c:v>
                      </c:pt>
                      <c:pt idx="7">
                        <c:v>23.142857142857142</c:v>
                      </c:pt>
                      <c:pt idx="8">
                        <c:v>22.571428571428573</c:v>
                      </c:pt>
                      <c:pt idx="9">
                        <c:v>23.714285714285715</c:v>
                      </c:pt>
                      <c:pt idx="10">
                        <c:v>20.714285714285715</c:v>
                      </c:pt>
                      <c:pt idx="11">
                        <c:v>20.285714285714285</c:v>
                      </c:pt>
                      <c:pt idx="12">
                        <c:v>18.142857142857142</c:v>
                      </c:pt>
                      <c:pt idx="13">
                        <c:v>20.142857142857142</c:v>
                      </c:pt>
                      <c:pt idx="14">
                        <c:v>20.285714285714285</c:v>
                      </c:pt>
                      <c:pt idx="15">
                        <c:v>19.714285714285715</c:v>
                      </c:pt>
                      <c:pt idx="16">
                        <c:v>18.571428571428573</c:v>
                      </c:pt>
                      <c:pt idx="17">
                        <c:v>19.714285714285715</c:v>
                      </c:pt>
                      <c:pt idx="18">
                        <c:v>18.285714285714285</c:v>
                      </c:pt>
                      <c:pt idx="19">
                        <c:v>19.714285714285715</c:v>
                      </c:pt>
                      <c:pt idx="20">
                        <c:v>20</c:v>
                      </c:pt>
                      <c:pt idx="21">
                        <c:v>21.571428571428573</c:v>
                      </c:pt>
                      <c:pt idx="22">
                        <c:v>21</c:v>
                      </c:pt>
                      <c:pt idx="23">
                        <c:v>21.571428571428573</c:v>
                      </c:pt>
                      <c:pt idx="24">
                        <c:v>22</c:v>
                      </c:pt>
                      <c:pt idx="25">
                        <c:v>22.714285714285715</c:v>
                      </c:pt>
                      <c:pt idx="26">
                        <c:v>21</c:v>
                      </c:pt>
                      <c:pt idx="27">
                        <c:v>19.857142857142858</c:v>
                      </c:pt>
                      <c:pt idx="28">
                        <c:v>18.571428571428573</c:v>
                      </c:pt>
                      <c:pt idx="29">
                        <c:v>18.571428571428573</c:v>
                      </c:pt>
                      <c:pt idx="30">
                        <c:v>17.714285714285715</c:v>
                      </c:pt>
                      <c:pt idx="31">
                        <c:v>17.142857142857142</c:v>
                      </c:pt>
                      <c:pt idx="32">
                        <c:v>16.571428571428573</c:v>
                      </c:pt>
                      <c:pt idx="33">
                        <c:v>16.571428571428573</c:v>
                      </c:pt>
                      <c:pt idx="34">
                        <c:v>16.428571428571427</c:v>
                      </c:pt>
                      <c:pt idx="35">
                        <c:v>16</c:v>
                      </c:pt>
                      <c:pt idx="36">
                        <c:v>16.714285714285715</c:v>
                      </c:pt>
                      <c:pt idx="37">
                        <c:v>16.142857142857142</c:v>
                      </c:pt>
                      <c:pt idx="38">
                        <c:v>15.428571428571429</c:v>
                      </c:pt>
                      <c:pt idx="39">
                        <c:v>14.714285714285714</c:v>
                      </c:pt>
                      <c:pt idx="40">
                        <c:v>16</c:v>
                      </c:pt>
                      <c:pt idx="41">
                        <c:v>14.285714285714286</c:v>
                      </c:pt>
                      <c:pt idx="42">
                        <c:v>14</c:v>
                      </c:pt>
                      <c:pt idx="43">
                        <c:v>13.571428571428571</c:v>
                      </c:pt>
                      <c:pt idx="44">
                        <c:v>13.714285714285714</c:v>
                      </c:pt>
                      <c:pt idx="45">
                        <c:v>14.285714285714286</c:v>
                      </c:pt>
                      <c:pt idx="46">
                        <c:v>15.857142857142858</c:v>
                      </c:pt>
                      <c:pt idx="47">
                        <c:v>15.571428571428571</c:v>
                      </c:pt>
                      <c:pt idx="48">
                        <c:v>17.714285714285715</c:v>
                      </c:pt>
                      <c:pt idx="49">
                        <c:v>18</c:v>
                      </c:pt>
                      <c:pt idx="50">
                        <c:v>18.571428571428573</c:v>
                      </c:pt>
                      <c:pt idx="51">
                        <c:v>18.857142857142858</c:v>
                      </c:pt>
                      <c:pt idx="52">
                        <c:v>20</c:v>
                      </c:pt>
                      <c:pt idx="53">
                        <c:v>19.142857142857142</c:v>
                      </c:pt>
                      <c:pt idx="54">
                        <c:v>19.857142857142858</c:v>
                      </c:pt>
                      <c:pt idx="55">
                        <c:v>18.428571428571427</c:v>
                      </c:pt>
                      <c:pt idx="56">
                        <c:v>17.285714285714285</c:v>
                      </c:pt>
                      <c:pt idx="57">
                        <c:v>17.714285714285715</c:v>
                      </c:pt>
                      <c:pt idx="58">
                        <c:v>17.571428571428573</c:v>
                      </c:pt>
                      <c:pt idx="59">
                        <c:v>16.142857142857142</c:v>
                      </c:pt>
                      <c:pt idx="60">
                        <c:v>16.857142857142858</c:v>
                      </c:pt>
                      <c:pt idx="61">
                        <c:v>15.571428571428571</c:v>
                      </c:pt>
                      <c:pt idx="62">
                        <c:v>17</c:v>
                      </c:pt>
                      <c:pt idx="63">
                        <c:v>17.142857142857142</c:v>
                      </c:pt>
                      <c:pt idx="64">
                        <c:v>15.571428571428571</c:v>
                      </c:pt>
                      <c:pt idx="65">
                        <c:v>15.857142857142858</c:v>
                      </c:pt>
                      <c:pt idx="66">
                        <c:v>16</c:v>
                      </c:pt>
                      <c:pt idx="67">
                        <c:v>15.285714285714286</c:v>
                      </c:pt>
                      <c:pt idx="68">
                        <c:v>14.714285714285714</c:v>
                      </c:pt>
                      <c:pt idx="69">
                        <c:v>14.857142857142858</c:v>
                      </c:pt>
                      <c:pt idx="70">
                        <c:v>14.857142857142858</c:v>
                      </c:pt>
                      <c:pt idx="71">
                        <c:v>15.714285714285714</c:v>
                      </c:pt>
                      <c:pt idx="72">
                        <c:v>15.285714285714286</c:v>
                      </c:pt>
                      <c:pt idx="73">
                        <c:v>15.571428571428571</c:v>
                      </c:pt>
                      <c:pt idx="74">
                        <c:v>15.714285714285714</c:v>
                      </c:pt>
                      <c:pt idx="75">
                        <c:v>16.142857142857142</c:v>
                      </c:pt>
                      <c:pt idx="76">
                        <c:v>15.285714285714286</c:v>
                      </c:pt>
                      <c:pt idx="77">
                        <c:v>16.142857142857142</c:v>
                      </c:pt>
                      <c:pt idx="78">
                        <c:v>16.142857142857142</c:v>
                      </c:pt>
                      <c:pt idx="79">
                        <c:v>16.285714285714285</c:v>
                      </c:pt>
                      <c:pt idx="80">
                        <c:v>15.142857142857142</c:v>
                      </c:pt>
                      <c:pt idx="81">
                        <c:v>15.571428571428571</c:v>
                      </c:pt>
                      <c:pt idx="82">
                        <c:v>15.714285714285714</c:v>
                      </c:pt>
                      <c:pt idx="83">
                        <c:v>16</c:v>
                      </c:pt>
                      <c:pt idx="84">
                        <c:v>15.857142857142858</c:v>
                      </c:pt>
                      <c:pt idx="85">
                        <c:v>16.857142857142858</c:v>
                      </c:pt>
                      <c:pt idx="86">
                        <c:v>15.714285714285714</c:v>
                      </c:pt>
                      <c:pt idx="87">
                        <c:v>17</c:v>
                      </c:pt>
                      <c:pt idx="88">
                        <c:v>16.428571428571427</c:v>
                      </c:pt>
                      <c:pt idx="89">
                        <c:v>16.142857142857142</c:v>
                      </c:pt>
                      <c:pt idx="90">
                        <c:v>15.714285714285714</c:v>
                      </c:pt>
                      <c:pt idx="91">
                        <c:v>15.285714285714286</c:v>
                      </c:pt>
                      <c:pt idx="92">
                        <c:v>14</c:v>
                      </c:pt>
                      <c:pt idx="93">
                        <c:v>15</c:v>
                      </c:pt>
                      <c:pt idx="94">
                        <c:v>14.428571428571429</c:v>
                      </c:pt>
                      <c:pt idx="95">
                        <c:v>14.714285714285714</c:v>
                      </c:pt>
                      <c:pt idx="96">
                        <c:v>14.571428571428571</c:v>
                      </c:pt>
                      <c:pt idx="97">
                        <c:v>14.571428571428571</c:v>
                      </c:pt>
                      <c:pt idx="98">
                        <c:v>15.428571428571429</c:v>
                      </c:pt>
                      <c:pt idx="99">
                        <c:v>15.428571428571429</c:v>
                      </c:pt>
                      <c:pt idx="100">
                        <c:v>16.142857142857142</c:v>
                      </c:pt>
                      <c:pt idx="101">
                        <c:v>15.285714285714286</c:v>
                      </c:pt>
                      <c:pt idx="102">
                        <c:v>15</c:v>
                      </c:pt>
                      <c:pt idx="103">
                        <c:v>14.857142857142858</c:v>
                      </c:pt>
                      <c:pt idx="104">
                        <c:v>14.714285714285714</c:v>
                      </c:pt>
                      <c:pt idx="105">
                        <c:v>14.857142857142858</c:v>
                      </c:pt>
                      <c:pt idx="106">
                        <c:v>15</c:v>
                      </c:pt>
                      <c:pt idx="107">
                        <c:v>13.428571428571429</c:v>
                      </c:pt>
                      <c:pt idx="108">
                        <c:v>14</c:v>
                      </c:pt>
                      <c:pt idx="109">
                        <c:v>14.142857142857142</c:v>
                      </c:pt>
                      <c:pt idx="110">
                        <c:v>15.428571428571429</c:v>
                      </c:pt>
                      <c:pt idx="111">
                        <c:v>15.142857142857142</c:v>
                      </c:pt>
                      <c:pt idx="112">
                        <c:v>14.428571428571429</c:v>
                      </c:pt>
                      <c:pt idx="113">
                        <c:v>14.571428571428571</c:v>
                      </c:pt>
                      <c:pt idx="114">
                        <c:v>15</c:v>
                      </c:pt>
                      <c:pt idx="115">
                        <c:v>15.285714285714286</c:v>
                      </c:pt>
                      <c:pt idx="116">
                        <c:v>15.857142857142858</c:v>
                      </c:pt>
                      <c:pt idx="117">
                        <c:v>15.285714285714286</c:v>
                      </c:pt>
                      <c:pt idx="118">
                        <c:v>16</c:v>
                      </c:pt>
                      <c:pt idx="119">
                        <c:v>15.285714285714286</c:v>
                      </c:pt>
                      <c:pt idx="120">
                        <c:v>15.714285714285714</c:v>
                      </c:pt>
                      <c:pt idx="121">
                        <c:v>17.142857142857142</c:v>
                      </c:pt>
                      <c:pt idx="122">
                        <c:v>17</c:v>
                      </c:pt>
                      <c:pt idx="123">
                        <c:v>16.285714285714285</c:v>
                      </c:pt>
                      <c:pt idx="124">
                        <c:v>15.428571428571429</c:v>
                      </c:pt>
                      <c:pt idx="125">
                        <c:v>15.428571428571429</c:v>
                      </c:pt>
                      <c:pt idx="126">
                        <c:v>16.142857142857142</c:v>
                      </c:pt>
                      <c:pt idx="127">
                        <c:v>15.142857142857142</c:v>
                      </c:pt>
                      <c:pt idx="128">
                        <c:v>14.142857142857142</c:v>
                      </c:pt>
                      <c:pt idx="129">
                        <c:v>13.285714285714286</c:v>
                      </c:pt>
                      <c:pt idx="130">
                        <c:v>13.142857142857142</c:v>
                      </c:pt>
                      <c:pt idx="131">
                        <c:v>14.285714285714286</c:v>
                      </c:pt>
                      <c:pt idx="132">
                        <c:v>13</c:v>
                      </c:pt>
                      <c:pt idx="133">
                        <c:v>13</c:v>
                      </c:pt>
                      <c:pt idx="134">
                        <c:v>14</c:v>
                      </c:pt>
                      <c:pt idx="135">
                        <c:v>13.571428571428571</c:v>
                      </c:pt>
                      <c:pt idx="136">
                        <c:v>15.285714285714286</c:v>
                      </c:pt>
                      <c:pt idx="137">
                        <c:v>15.428571428571429</c:v>
                      </c:pt>
                      <c:pt idx="138">
                        <c:v>14.571428571428571</c:v>
                      </c:pt>
                      <c:pt idx="139">
                        <c:v>15.857142857142858</c:v>
                      </c:pt>
                      <c:pt idx="140">
                        <c:v>16.285714285714285</c:v>
                      </c:pt>
                      <c:pt idx="141">
                        <c:v>15.142857142857142</c:v>
                      </c:pt>
                      <c:pt idx="142">
                        <c:v>14.857142857142858</c:v>
                      </c:pt>
                      <c:pt idx="143">
                        <c:v>15.857142857142858</c:v>
                      </c:pt>
                      <c:pt idx="144">
                        <c:v>16</c:v>
                      </c:pt>
                      <c:pt idx="145">
                        <c:v>16.285714285714285</c:v>
                      </c:pt>
                      <c:pt idx="146">
                        <c:v>16.571428571428573</c:v>
                      </c:pt>
                      <c:pt idx="147">
                        <c:v>16.428571428571427</c:v>
                      </c:pt>
                      <c:pt idx="148">
                        <c:v>17.142857142857142</c:v>
                      </c:pt>
                      <c:pt idx="149">
                        <c:v>17</c:v>
                      </c:pt>
                      <c:pt idx="150">
                        <c:v>16</c:v>
                      </c:pt>
                      <c:pt idx="151">
                        <c:v>15.285714285714286</c:v>
                      </c:pt>
                      <c:pt idx="152">
                        <c:v>15.857142857142858</c:v>
                      </c:pt>
                      <c:pt idx="153">
                        <c:v>17</c:v>
                      </c:pt>
                      <c:pt idx="154">
                        <c:v>16.714285714285715</c:v>
                      </c:pt>
                      <c:pt idx="155">
                        <c:v>15.714285714285714</c:v>
                      </c:pt>
                      <c:pt idx="156">
                        <c:v>15.857142857142858</c:v>
                      </c:pt>
                      <c:pt idx="157">
                        <c:v>14.857142857142858</c:v>
                      </c:pt>
                      <c:pt idx="158">
                        <c:v>16.142857142857142</c:v>
                      </c:pt>
                      <c:pt idx="159">
                        <c:v>15.142857142857142</c:v>
                      </c:pt>
                      <c:pt idx="160">
                        <c:v>13.142857142857142</c:v>
                      </c:pt>
                      <c:pt idx="161">
                        <c:v>13.142857142857142</c:v>
                      </c:pt>
                      <c:pt idx="162">
                        <c:v>13.428571428571429</c:v>
                      </c:pt>
                      <c:pt idx="163">
                        <c:v>13.714285714285714</c:v>
                      </c:pt>
                      <c:pt idx="164">
                        <c:v>13.285714285714286</c:v>
                      </c:pt>
                      <c:pt idx="165">
                        <c:v>11.714285714285714</c:v>
                      </c:pt>
                      <c:pt idx="166">
                        <c:v>12.142857142857142</c:v>
                      </c:pt>
                      <c:pt idx="167">
                        <c:v>13.142857142857142</c:v>
                      </c:pt>
                      <c:pt idx="168">
                        <c:v>12.714285714285714</c:v>
                      </c:pt>
                      <c:pt idx="169">
                        <c:v>13.428571428571429</c:v>
                      </c:pt>
                      <c:pt idx="170">
                        <c:v>13.428571428571429</c:v>
                      </c:pt>
                      <c:pt idx="171">
                        <c:v>14.285714285714286</c:v>
                      </c:pt>
                      <c:pt idx="172">
                        <c:v>15</c:v>
                      </c:pt>
                      <c:pt idx="173">
                        <c:v>15.714285714285714</c:v>
                      </c:pt>
                      <c:pt idx="174">
                        <c:v>15.285714285714286</c:v>
                      </c:pt>
                      <c:pt idx="175">
                        <c:v>16.571428571428573</c:v>
                      </c:pt>
                      <c:pt idx="176">
                        <c:v>17</c:v>
                      </c:pt>
                      <c:pt idx="177">
                        <c:v>17.571428571428573</c:v>
                      </c:pt>
                      <c:pt idx="178">
                        <c:v>17</c:v>
                      </c:pt>
                      <c:pt idx="179">
                        <c:v>17.142857142857142</c:v>
                      </c:pt>
                      <c:pt idx="180">
                        <c:v>16.714285714285715</c:v>
                      </c:pt>
                      <c:pt idx="181">
                        <c:v>17.142857142857142</c:v>
                      </c:pt>
                      <c:pt idx="182">
                        <c:v>17.428571428571427</c:v>
                      </c:pt>
                      <c:pt idx="183">
                        <c:v>17.142857142857142</c:v>
                      </c:pt>
                      <c:pt idx="184">
                        <c:v>16.142857142857142</c:v>
                      </c:pt>
                      <c:pt idx="185">
                        <c:v>15.857142857142858</c:v>
                      </c:pt>
                      <c:pt idx="186">
                        <c:v>15.714285714285714</c:v>
                      </c:pt>
                      <c:pt idx="187">
                        <c:v>15</c:v>
                      </c:pt>
                      <c:pt idx="188">
                        <c:v>14.714285714285714</c:v>
                      </c:pt>
                      <c:pt idx="189">
                        <c:v>15.285714285714286</c:v>
                      </c:pt>
                      <c:pt idx="190">
                        <c:v>14.571428571428571</c:v>
                      </c:pt>
                      <c:pt idx="191">
                        <c:v>14.857142857142858</c:v>
                      </c:pt>
                      <c:pt idx="192">
                        <c:v>14.857142857142858</c:v>
                      </c:pt>
                      <c:pt idx="193">
                        <c:v>14.714285714285714</c:v>
                      </c:pt>
                      <c:pt idx="194">
                        <c:v>15.285714285714286</c:v>
                      </c:pt>
                      <c:pt idx="195">
                        <c:v>14.857142857142858</c:v>
                      </c:pt>
                      <c:pt idx="196">
                        <c:v>13</c:v>
                      </c:pt>
                      <c:pt idx="197">
                        <c:v>13.142857142857142</c:v>
                      </c:pt>
                      <c:pt idx="198">
                        <c:v>13.428571428571429</c:v>
                      </c:pt>
                      <c:pt idx="199">
                        <c:v>13.714285714285714</c:v>
                      </c:pt>
                      <c:pt idx="200">
                        <c:v>14.857142857142858</c:v>
                      </c:pt>
                      <c:pt idx="201">
                        <c:v>15.142857142857142</c:v>
                      </c:pt>
                      <c:pt idx="202">
                        <c:v>15.857142857142858</c:v>
                      </c:pt>
                      <c:pt idx="203">
                        <c:v>15.857142857142858</c:v>
                      </c:pt>
                      <c:pt idx="204">
                        <c:v>17.142857142857142</c:v>
                      </c:pt>
                      <c:pt idx="205">
                        <c:v>16.142857142857142</c:v>
                      </c:pt>
                      <c:pt idx="206">
                        <c:v>16.285714285714285</c:v>
                      </c:pt>
                      <c:pt idx="207">
                        <c:v>15</c:v>
                      </c:pt>
                      <c:pt idx="208">
                        <c:v>14.714285714285714</c:v>
                      </c:pt>
                      <c:pt idx="209">
                        <c:v>13.142857142857142</c:v>
                      </c:pt>
                      <c:pt idx="210">
                        <c:v>13.142857142857142</c:v>
                      </c:pt>
                      <c:pt idx="211">
                        <c:v>14</c:v>
                      </c:pt>
                      <c:pt idx="212">
                        <c:v>14.857142857142858</c:v>
                      </c:pt>
                      <c:pt idx="213">
                        <c:v>14.571428571428571</c:v>
                      </c:pt>
                      <c:pt idx="214">
                        <c:v>15.857142857142858</c:v>
                      </c:pt>
                      <c:pt idx="215">
                        <c:v>15.285714285714286</c:v>
                      </c:pt>
                      <c:pt idx="216">
                        <c:v>16.571428571428573</c:v>
                      </c:pt>
                      <c:pt idx="217">
                        <c:v>15.714285714285714</c:v>
                      </c:pt>
                      <c:pt idx="218">
                        <c:v>13.142857142857142</c:v>
                      </c:pt>
                      <c:pt idx="219">
                        <c:v>12.714285714285714</c:v>
                      </c:pt>
                      <c:pt idx="220">
                        <c:v>13.571428571428571</c:v>
                      </c:pt>
                      <c:pt idx="221">
                        <c:v>13.285714285714286</c:v>
                      </c:pt>
                      <c:pt idx="222">
                        <c:v>13.571428571428571</c:v>
                      </c:pt>
                      <c:pt idx="223">
                        <c:v>13.285714285714286</c:v>
                      </c:pt>
                      <c:pt idx="224">
                        <c:v>15.285714285714286</c:v>
                      </c:pt>
                      <c:pt idx="225">
                        <c:v>15.571428571428571</c:v>
                      </c:pt>
                      <c:pt idx="226">
                        <c:v>16.142857142857142</c:v>
                      </c:pt>
                      <c:pt idx="227">
                        <c:v>16</c:v>
                      </c:pt>
                      <c:pt idx="228">
                        <c:v>16.428571428571427</c:v>
                      </c:pt>
                      <c:pt idx="229">
                        <c:v>16.428571428571427</c:v>
                      </c:pt>
                      <c:pt idx="230">
                        <c:v>17.142857142857142</c:v>
                      </c:pt>
                      <c:pt idx="231">
                        <c:v>15</c:v>
                      </c:pt>
                      <c:pt idx="232">
                        <c:v>16.142857142857142</c:v>
                      </c:pt>
                      <c:pt idx="233">
                        <c:v>15.714285714285714</c:v>
                      </c:pt>
                      <c:pt idx="234">
                        <c:v>15.428571428571429</c:v>
                      </c:pt>
                      <c:pt idx="235">
                        <c:v>14.142857142857142</c:v>
                      </c:pt>
                      <c:pt idx="236">
                        <c:v>13.571428571428571</c:v>
                      </c:pt>
                      <c:pt idx="237">
                        <c:v>12.571428571428571</c:v>
                      </c:pt>
                      <c:pt idx="238">
                        <c:v>13.571428571428571</c:v>
                      </c:pt>
                      <c:pt idx="239">
                        <c:v>12.714285714285714</c:v>
                      </c:pt>
                      <c:pt idx="240">
                        <c:v>13</c:v>
                      </c:pt>
                      <c:pt idx="241">
                        <c:v>12.142857142857142</c:v>
                      </c:pt>
                      <c:pt idx="242">
                        <c:v>12</c:v>
                      </c:pt>
                      <c:pt idx="243">
                        <c:v>14.142857142857142</c:v>
                      </c:pt>
                      <c:pt idx="244">
                        <c:v>14.428571428571429</c:v>
                      </c:pt>
                      <c:pt idx="245">
                        <c:v>15.142857142857142</c:v>
                      </c:pt>
                      <c:pt idx="246">
                        <c:v>15.571428571428571</c:v>
                      </c:pt>
                      <c:pt idx="247">
                        <c:v>15.714285714285714</c:v>
                      </c:pt>
                      <c:pt idx="248">
                        <c:v>16.285714285714285</c:v>
                      </c:pt>
                      <c:pt idx="249">
                        <c:v>17</c:v>
                      </c:pt>
                      <c:pt idx="250">
                        <c:v>16</c:v>
                      </c:pt>
                      <c:pt idx="251">
                        <c:v>16</c:v>
                      </c:pt>
                      <c:pt idx="252">
                        <c:v>15.428571428571429</c:v>
                      </c:pt>
                      <c:pt idx="253">
                        <c:v>15</c:v>
                      </c:pt>
                      <c:pt idx="254">
                        <c:v>15.428571428571429</c:v>
                      </c:pt>
                      <c:pt idx="255">
                        <c:v>14.857142857142858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661-41C8-BBE9-D65D8004256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Kahramanmaras!$J$2:$J$258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14.142857142857142</c:v>
                      </c:pt>
                      <c:pt idx="7">
                        <c:v>13.571428571428571</c:v>
                      </c:pt>
                      <c:pt idx="8">
                        <c:v>15.857142857142858</c:v>
                      </c:pt>
                      <c:pt idx="9">
                        <c:v>15.857142857142858</c:v>
                      </c:pt>
                      <c:pt idx="10">
                        <c:v>16.285714285714285</c:v>
                      </c:pt>
                      <c:pt idx="11">
                        <c:v>15.571428571428571</c:v>
                      </c:pt>
                      <c:pt idx="12">
                        <c:v>14.428571428571429</c:v>
                      </c:pt>
                      <c:pt idx="13">
                        <c:v>15.428571428571429</c:v>
                      </c:pt>
                      <c:pt idx="14">
                        <c:v>15</c:v>
                      </c:pt>
                      <c:pt idx="15">
                        <c:v>13.428571428571429</c:v>
                      </c:pt>
                      <c:pt idx="16">
                        <c:v>13.857142857142858</c:v>
                      </c:pt>
                      <c:pt idx="17">
                        <c:v>14.285714285714286</c:v>
                      </c:pt>
                      <c:pt idx="18">
                        <c:v>15.428571428571429</c:v>
                      </c:pt>
                      <c:pt idx="19">
                        <c:v>15</c:v>
                      </c:pt>
                      <c:pt idx="20">
                        <c:v>14.857142857142858</c:v>
                      </c:pt>
                      <c:pt idx="21">
                        <c:v>14.571428571428571</c:v>
                      </c:pt>
                      <c:pt idx="22">
                        <c:v>14.428571428571429</c:v>
                      </c:pt>
                      <c:pt idx="23">
                        <c:v>14.571428571428571</c:v>
                      </c:pt>
                      <c:pt idx="24">
                        <c:v>14.857142857142858</c:v>
                      </c:pt>
                      <c:pt idx="25">
                        <c:v>15.714285714285714</c:v>
                      </c:pt>
                      <c:pt idx="26">
                        <c:v>17</c:v>
                      </c:pt>
                      <c:pt idx="27">
                        <c:v>15.571428571428571</c:v>
                      </c:pt>
                      <c:pt idx="28">
                        <c:v>15.857142857142858</c:v>
                      </c:pt>
                      <c:pt idx="29">
                        <c:v>15.142857142857142</c:v>
                      </c:pt>
                      <c:pt idx="30">
                        <c:v>13.857142857142858</c:v>
                      </c:pt>
                      <c:pt idx="31">
                        <c:v>14</c:v>
                      </c:pt>
                      <c:pt idx="32">
                        <c:v>11.857142857142858</c:v>
                      </c:pt>
                      <c:pt idx="33">
                        <c:v>10.714285714285714</c:v>
                      </c:pt>
                      <c:pt idx="34">
                        <c:v>11.142857142857142</c:v>
                      </c:pt>
                      <c:pt idx="35">
                        <c:v>11.142857142857142</c:v>
                      </c:pt>
                      <c:pt idx="36">
                        <c:v>12</c:v>
                      </c:pt>
                      <c:pt idx="37">
                        <c:v>13</c:v>
                      </c:pt>
                      <c:pt idx="38">
                        <c:v>12.714285714285714</c:v>
                      </c:pt>
                      <c:pt idx="39">
                        <c:v>14.714285714285714</c:v>
                      </c:pt>
                      <c:pt idx="40">
                        <c:v>17.285714285714285</c:v>
                      </c:pt>
                      <c:pt idx="41">
                        <c:v>19.285714285714285</c:v>
                      </c:pt>
                      <c:pt idx="42">
                        <c:v>20</c:v>
                      </c:pt>
                      <c:pt idx="43">
                        <c:v>20.142857142857142</c:v>
                      </c:pt>
                      <c:pt idx="44">
                        <c:v>20.571428571428573</c:v>
                      </c:pt>
                      <c:pt idx="45">
                        <c:v>19.857142857142858</c:v>
                      </c:pt>
                      <c:pt idx="46">
                        <c:v>17.857142857142858</c:v>
                      </c:pt>
                      <c:pt idx="47">
                        <c:v>15.714285714285714</c:v>
                      </c:pt>
                      <c:pt idx="48">
                        <c:v>14.285714285714286</c:v>
                      </c:pt>
                      <c:pt idx="49">
                        <c:v>13.857142857142858</c:v>
                      </c:pt>
                      <c:pt idx="50">
                        <c:v>13.285714285714286</c:v>
                      </c:pt>
                      <c:pt idx="51">
                        <c:v>12.714285714285714</c:v>
                      </c:pt>
                      <c:pt idx="52">
                        <c:v>13.571428571428571</c:v>
                      </c:pt>
                      <c:pt idx="53">
                        <c:v>13.857142857142858</c:v>
                      </c:pt>
                      <c:pt idx="54">
                        <c:v>13.714285714285714</c:v>
                      </c:pt>
                      <c:pt idx="55">
                        <c:v>13.857142857142858</c:v>
                      </c:pt>
                      <c:pt idx="56">
                        <c:v>12.714285714285714</c:v>
                      </c:pt>
                      <c:pt idx="57">
                        <c:v>13.428571428571429</c:v>
                      </c:pt>
                      <c:pt idx="58">
                        <c:v>13.857142857142858</c:v>
                      </c:pt>
                      <c:pt idx="59">
                        <c:v>13.571428571428571</c:v>
                      </c:pt>
                      <c:pt idx="60">
                        <c:v>14.571428571428571</c:v>
                      </c:pt>
                      <c:pt idx="61">
                        <c:v>14.142857142857142</c:v>
                      </c:pt>
                      <c:pt idx="62">
                        <c:v>15</c:v>
                      </c:pt>
                      <c:pt idx="63">
                        <c:v>16.571428571428573</c:v>
                      </c:pt>
                      <c:pt idx="64">
                        <c:v>16.571428571428573</c:v>
                      </c:pt>
                      <c:pt idx="65">
                        <c:v>16.285714285714285</c:v>
                      </c:pt>
                      <c:pt idx="66">
                        <c:v>16.428571428571427</c:v>
                      </c:pt>
                      <c:pt idx="67">
                        <c:v>15.428571428571429</c:v>
                      </c:pt>
                      <c:pt idx="68">
                        <c:v>15.428571428571429</c:v>
                      </c:pt>
                      <c:pt idx="69">
                        <c:v>14</c:v>
                      </c:pt>
                      <c:pt idx="70">
                        <c:v>13</c:v>
                      </c:pt>
                      <c:pt idx="71">
                        <c:v>13.142857142857142</c:v>
                      </c:pt>
                      <c:pt idx="72">
                        <c:v>13.571428571428571</c:v>
                      </c:pt>
                      <c:pt idx="73">
                        <c:v>13.714285714285714</c:v>
                      </c:pt>
                      <c:pt idx="74">
                        <c:v>13.571428571428571</c:v>
                      </c:pt>
                      <c:pt idx="75">
                        <c:v>13.571428571428571</c:v>
                      </c:pt>
                      <c:pt idx="76">
                        <c:v>13.428571428571429</c:v>
                      </c:pt>
                      <c:pt idx="77">
                        <c:v>13.857142857142858</c:v>
                      </c:pt>
                      <c:pt idx="78">
                        <c:v>13.714285714285714</c:v>
                      </c:pt>
                      <c:pt idx="79">
                        <c:v>14.285714285714286</c:v>
                      </c:pt>
                      <c:pt idx="80">
                        <c:v>14</c:v>
                      </c:pt>
                      <c:pt idx="81">
                        <c:v>15.571428571428571</c:v>
                      </c:pt>
                      <c:pt idx="82">
                        <c:v>17.142857142857142</c:v>
                      </c:pt>
                      <c:pt idx="83">
                        <c:v>17.571428571428573</c:v>
                      </c:pt>
                      <c:pt idx="84">
                        <c:v>18.285714285714285</c:v>
                      </c:pt>
                      <c:pt idx="85">
                        <c:v>18.285714285714285</c:v>
                      </c:pt>
                      <c:pt idx="86">
                        <c:v>17.142857142857142</c:v>
                      </c:pt>
                      <c:pt idx="87">
                        <c:v>17.714285714285715</c:v>
                      </c:pt>
                      <c:pt idx="88">
                        <c:v>16.571428571428573</c:v>
                      </c:pt>
                      <c:pt idx="89">
                        <c:v>16.714285714285715</c:v>
                      </c:pt>
                      <c:pt idx="90">
                        <c:v>17.857142857142858</c:v>
                      </c:pt>
                      <c:pt idx="91">
                        <c:v>17.285714285714285</c:v>
                      </c:pt>
                      <c:pt idx="92">
                        <c:v>17</c:v>
                      </c:pt>
                      <c:pt idx="93">
                        <c:v>17.714285714285715</c:v>
                      </c:pt>
                      <c:pt idx="94">
                        <c:v>17.571428571428573</c:v>
                      </c:pt>
                      <c:pt idx="95">
                        <c:v>18</c:v>
                      </c:pt>
                      <c:pt idx="96">
                        <c:v>16.714285714285715</c:v>
                      </c:pt>
                      <c:pt idx="97">
                        <c:v>16.714285714285715</c:v>
                      </c:pt>
                      <c:pt idx="98">
                        <c:v>16.428571428571427</c:v>
                      </c:pt>
                      <c:pt idx="99">
                        <c:v>16.285714285714285</c:v>
                      </c:pt>
                      <c:pt idx="100">
                        <c:v>15.285714285714286</c:v>
                      </c:pt>
                      <c:pt idx="101">
                        <c:v>14.142857142857142</c:v>
                      </c:pt>
                      <c:pt idx="102">
                        <c:v>14.285714285714286</c:v>
                      </c:pt>
                      <c:pt idx="103">
                        <c:v>14</c:v>
                      </c:pt>
                      <c:pt idx="104">
                        <c:v>13.142857142857142</c:v>
                      </c:pt>
                      <c:pt idx="105">
                        <c:v>13.142857142857142</c:v>
                      </c:pt>
                      <c:pt idx="106">
                        <c:v>13.857142857142858</c:v>
                      </c:pt>
                      <c:pt idx="107">
                        <c:v>13.285714285714286</c:v>
                      </c:pt>
                      <c:pt idx="108">
                        <c:v>14</c:v>
                      </c:pt>
                      <c:pt idx="109">
                        <c:v>13.142857142857142</c:v>
                      </c:pt>
                      <c:pt idx="110">
                        <c:v>13.571428571428571</c:v>
                      </c:pt>
                      <c:pt idx="111">
                        <c:v>13.714285714285714</c:v>
                      </c:pt>
                      <c:pt idx="112">
                        <c:v>14.285714285714286</c:v>
                      </c:pt>
                      <c:pt idx="113">
                        <c:v>13.428571428571429</c:v>
                      </c:pt>
                      <c:pt idx="114">
                        <c:v>14.285714285714286</c:v>
                      </c:pt>
                      <c:pt idx="115">
                        <c:v>15.428571428571429</c:v>
                      </c:pt>
                      <c:pt idx="116">
                        <c:v>15.714285714285714</c:v>
                      </c:pt>
                      <c:pt idx="117">
                        <c:v>16.428571428571427</c:v>
                      </c:pt>
                      <c:pt idx="118">
                        <c:v>16</c:v>
                      </c:pt>
                      <c:pt idx="119">
                        <c:v>15</c:v>
                      </c:pt>
                      <c:pt idx="120">
                        <c:v>14.714285714285714</c:v>
                      </c:pt>
                      <c:pt idx="121">
                        <c:v>14.714285714285714</c:v>
                      </c:pt>
                      <c:pt idx="122">
                        <c:v>13</c:v>
                      </c:pt>
                      <c:pt idx="123">
                        <c:v>13.285714285714286</c:v>
                      </c:pt>
                      <c:pt idx="124">
                        <c:v>11.714285714285714</c:v>
                      </c:pt>
                      <c:pt idx="125">
                        <c:v>12.857142857142858</c:v>
                      </c:pt>
                      <c:pt idx="126">
                        <c:v>14</c:v>
                      </c:pt>
                      <c:pt idx="127">
                        <c:v>16</c:v>
                      </c:pt>
                      <c:pt idx="128">
                        <c:v>15.714285714285714</c:v>
                      </c:pt>
                      <c:pt idx="129">
                        <c:v>16.142857142857142</c:v>
                      </c:pt>
                      <c:pt idx="130">
                        <c:v>15.428571428571429</c:v>
                      </c:pt>
                      <c:pt idx="131">
                        <c:v>16.714285714285715</c:v>
                      </c:pt>
                      <c:pt idx="132">
                        <c:v>16</c:v>
                      </c:pt>
                      <c:pt idx="133">
                        <c:v>15.428571428571429</c:v>
                      </c:pt>
                      <c:pt idx="134">
                        <c:v>14.428571428571429</c:v>
                      </c:pt>
                      <c:pt idx="135">
                        <c:v>15.857142857142858</c:v>
                      </c:pt>
                      <c:pt idx="136">
                        <c:v>15.857142857142858</c:v>
                      </c:pt>
                      <c:pt idx="137">
                        <c:v>17.285714285714285</c:v>
                      </c:pt>
                      <c:pt idx="138">
                        <c:v>16.714285714285715</c:v>
                      </c:pt>
                      <c:pt idx="139">
                        <c:v>16.571428571428573</c:v>
                      </c:pt>
                      <c:pt idx="140">
                        <c:v>16.857142857142858</c:v>
                      </c:pt>
                      <c:pt idx="141">
                        <c:v>16.714285714285715</c:v>
                      </c:pt>
                      <c:pt idx="142">
                        <c:v>16.714285714285715</c:v>
                      </c:pt>
                      <c:pt idx="143">
                        <c:v>17</c:v>
                      </c:pt>
                      <c:pt idx="144">
                        <c:v>17</c:v>
                      </c:pt>
                      <c:pt idx="145">
                        <c:v>17.142857142857142</c:v>
                      </c:pt>
                      <c:pt idx="146">
                        <c:v>17.857142857142858</c:v>
                      </c:pt>
                      <c:pt idx="147">
                        <c:v>18.571428571428573</c:v>
                      </c:pt>
                      <c:pt idx="148">
                        <c:v>18.714285714285715</c:v>
                      </c:pt>
                      <c:pt idx="149">
                        <c:v>16.857142857142858</c:v>
                      </c:pt>
                      <c:pt idx="150">
                        <c:v>18</c:v>
                      </c:pt>
                      <c:pt idx="151">
                        <c:v>17</c:v>
                      </c:pt>
                      <c:pt idx="152">
                        <c:v>16.714285714285715</c:v>
                      </c:pt>
                      <c:pt idx="153">
                        <c:v>16.285714285714285</c:v>
                      </c:pt>
                      <c:pt idx="154">
                        <c:v>15</c:v>
                      </c:pt>
                      <c:pt idx="155">
                        <c:v>14.714285714285714</c:v>
                      </c:pt>
                      <c:pt idx="156">
                        <c:v>16.428571428571427</c:v>
                      </c:pt>
                      <c:pt idx="157">
                        <c:v>14.714285714285714</c:v>
                      </c:pt>
                      <c:pt idx="158">
                        <c:v>14.285714285714286</c:v>
                      </c:pt>
                      <c:pt idx="159">
                        <c:v>14.571428571428571</c:v>
                      </c:pt>
                      <c:pt idx="160">
                        <c:v>14.285714285714286</c:v>
                      </c:pt>
                      <c:pt idx="161">
                        <c:v>14.285714285714286</c:v>
                      </c:pt>
                      <c:pt idx="162">
                        <c:v>13.714285714285714</c:v>
                      </c:pt>
                      <c:pt idx="163">
                        <c:v>11.714285714285714</c:v>
                      </c:pt>
                      <c:pt idx="164">
                        <c:v>12.714285714285714</c:v>
                      </c:pt>
                      <c:pt idx="165">
                        <c:v>12.571428571428571</c:v>
                      </c:pt>
                      <c:pt idx="166">
                        <c:v>12.571428571428571</c:v>
                      </c:pt>
                      <c:pt idx="167">
                        <c:v>12.285714285714286</c:v>
                      </c:pt>
                      <c:pt idx="168">
                        <c:v>12.571428571428571</c:v>
                      </c:pt>
                      <c:pt idx="169">
                        <c:v>12.857142857142858</c:v>
                      </c:pt>
                      <c:pt idx="170">
                        <c:v>14.857142857142858</c:v>
                      </c:pt>
                      <c:pt idx="171">
                        <c:v>14</c:v>
                      </c:pt>
                      <c:pt idx="172">
                        <c:v>15</c:v>
                      </c:pt>
                      <c:pt idx="173">
                        <c:v>14.428571428571429</c:v>
                      </c:pt>
                      <c:pt idx="174">
                        <c:v>14.285714285714286</c:v>
                      </c:pt>
                      <c:pt idx="175">
                        <c:v>14.857142857142858</c:v>
                      </c:pt>
                      <c:pt idx="176">
                        <c:v>15.428571428571429</c:v>
                      </c:pt>
                      <c:pt idx="177">
                        <c:v>14.857142857142858</c:v>
                      </c:pt>
                      <c:pt idx="178">
                        <c:v>15</c:v>
                      </c:pt>
                      <c:pt idx="179">
                        <c:v>13.857142857142858</c:v>
                      </c:pt>
                      <c:pt idx="180">
                        <c:v>14.714285714285714</c:v>
                      </c:pt>
                      <c:pt idx="181">
                        <c:v>15.571428571428571</c:v>
                      </c:pt>
                      <c:pt idx="182">
                        <c:v>15</c:v>
                      </c:pt>
                      <c:pt idx="183">
                        <c:v>14.571428571428571</c:v>
                      </c:pt>
                      <c:pt idx="184">
                        <c:v>13.714285714285714</c:v>
                      </c:pt>
                      <c:pt idx="185">
                        <c:v>14.428571428571429</c:v>
                      </c:pt>
                      <c:pt idx="186">
                        <c:v>16.571428571428573</c:v>
                      </c:pt>
                      <c:pt idx="187">
                        <c:v>16.428571428571427</c:v>
                      </c:pt>
                      <c:pt idx="188">
                        <c:v>15.714285714285714</c:v>
                      </c:pt>
                      <c:pt idx="189">
                        <c:v>15.714285714285714</c:v>
                      </c:pt>
                      <c:pt idx="190">
                        <c:v>14.857142857142858</c:v>
                      </c:pt>
                      <c:pt idx="191">
                        <c:v>17.285714285714285</c:v>
                      </c:pt>
                      <c:pt idx="192">
                        <c:v>16.714285714285715</c:v>
                      </c:pt>
                      <c:pt idx="193">
                        <c:v>15.285714285714286</c:v>
                      </c:pt>
                      <c:pt idx="194">
                        <c:v>16.285714285714285</c:v>
                      </c:pt>
                      <c:pt idx="195">
                        <c:v>16.857142857142858</c:v>
                      </c:pt>
                      <c:pt idx="196">
                        <c:v>17.285714285714285</c:v>
                      </c:pt>
                      <c:pt idx="197">
                        <c:v>17.571428571428573</c:v>
                      </c:pt>
                      <c:pt idx="198">
                        <c:v>15.142857142857142</c:v>
                      </c:pt>
                      <c:pt idx="199">
                        <c:v>15</c:v>
                      </c:pt>
                      <c:pt idx="200">
                        <c:v>14.428571428571429</c:v>
                      </c:pt>
                      <c:pt idx="201">
                        <c:v>13.285714285714286</c:v>
                      </c:pt>
                      <c:pt idx="202">
                        <c:v>13.142857142857142</c:v>
                      </c:pt>
                      <c:pt idx="203">
                        <c:v>14.142857142857142</c:v>
                      </c:pt>
                      <c:pt idx="204">
                        <c:v>15.428571428571429</c:v>
                      </c:pt>
                      <c:pt idx="205">
                        <c:v>15.714285714285714</c:v>
                      </c:pt>
                      <c:pt idx="206">
                        <c:v>16</c:v>
                      </c:pt>
                      <c:pt idx="207">
                        <c:v>17.142857142857142</c:v>
                      </c:pt>
                      <c:pt idx="208">
                        <c:v>16.428571428571427</c:v>
                      </c:pt>
                      <c:pt idx="209">
                        <c:v>16.142857142857142</c:v>
                      </c:pt>
                      <c:pt idx="210">
                        <c:v>14.857142857142858</c:v>
                      </c:pt>
                      <c:pt idx="211">
                        <c:v>14</c:v>
                      </c:pt>
                      <c:pt idx="212">
                        <c:v>14.714285714285714</c:v>
                      </c:pt>
                      <c:pt idx="213">
                        <c:v>14.285714285714286</c:v>
                      </c:pt>
                      <c:pt idx="214">
                        <c:v>15</c:v>
                      </c:pt>
                      <c:pt idx="215">
                        <c:v>16.142857142857142</c:v>
                      </c:pt>
                      <c:pt idx="216">
                        <c:v>16</c:v>
                      </c:pt>
                      <c:pt idx="217">
                        <c:v>16.571428571428573</c:v>
                      </c:pt>
                      <c:pt idx="218">
                        <c:v>15.857142857142858</c:v>
                      </c:pt>
                      <c:pt idx="219">
                        <c:v>15</c:v>
                      </c:pt>
                      <c:pt idx="220">
                        <c:v>15.428571428571429</c:v>
                      </c:pt>
                      <c:pt idx="221">
                        <c:v>14.714285714285714</c:v>
                      </c:pt>
                      <c:pt idx="222">
                        <c:v>14.285714285714286</c:v>
                      </c:pt>
                      <c:pt idx="223">
                        <c:v>14.428571428571429</c:v>
                      </c:pt>
                      <c:pt idx="224">
                        <c:v>14.142857142857142</c:v>
                      </c:pt>
                      <c:pt idx="225">
                        <c:v>14.714285714285714</c:v>
                      </c:pt>
                      <c:pt idx="226">
                        <c:v>14.142857142857142</c:v>
                      </c:pt>
                      <c:pt idx="227">
                        <c:v>14.428571428571429</c:v>
                      </c:pt>
                      <c:pt idx="228">
                        <c:v>14.142857142857142</c:v>
                      </c:pt>
                      <c:pt idx="229">
                        <c:v>14.285714285714286</c:v>
                      </c:pt>
                      <c:pt idx="230">
                        <c:v>14.857142857142858</c:v>
                      </c:pt>
                      <c:pt idx="231">
                        <c:v>14</c:v>
                      </c:pt>
                      <c:pt idx="232">
                        <c:v>13.714285714285714</c:v>
                      </c:pt>
                      <c:pt idx="233">
                        <c:v>13.857142857142858</c:v>
                      </c:pt>
                      <c:pt idx="234">
                        <c:v>13</c:v>
                      </c:pt>
                      <c:pt idx="235">
                        <c:v>13.142857142857142</c:v>
                      </c:pt>
                      <c:pt idx="236">
                        <c:v>13.857142857142858</c:v>
                      </c:pt>
                      <c:pt idx="237">
                        <c:v>14.571428571428571</c:v>
                      </c:pt>
                      <c:pt idx="238">
                        <c:v>14.428571428571429</c:v>
                      </c:pt>
                      <c:pt idx="239">
                        <c:v>14.857142857142858</c:v>
                      </c:pt>
                      <c:pt idx="240">
                        <c:v>17</c:v>
                      </c:pt>
                      <c:pt idx="241">
                        <c:v>17.428571428571427</c:v>
                      </c:pt>
                      <c:pt idx="242">
                        <c:v>16.142857142857142</c:v>
                      </c:pt>
                      <c:pt idx="243">
                        <c:v>14.285714285714286</c:v>
                      </c:pt>
                      <c:pt idx="244">
                        <c:v>12.714285714285714</c:v>
                      </c:pt>
                      <c:pt idx="245">
                        <c:v>13.571428571428571</c:v>
                      </c:pt>
                      <c:pt idx="246">
                        <c:v>14.142857142857142</c:v>
                      </c:pt>
                      <c:pt idx="247">
                        <c:v>11.857142857142858</c:v>
                      </c:pt>
                      <c:pt idx="248">
                        <c:v>12.428571428571429</c:v>
                      </c:pt>
                      <c:pt idx="249">
                        <c:v>13.142857142857142</c:v>
                      </c:pt>
                      <c:pt idx="250">
                        <c:v>13.285714285714286</c:v>
                      </c:pt>
                      <c:pt idx="251">
                        <c:v>14.142857142857142</c:v>
                      </c:pt>
                      <c:pt idx="252">
                        <c:v>14</c:v>
                      </c:pt>
                      <c:pt idx="253">
                        <c:v>13.142857142857142</c:v>
                      </c:pt>
                      <c:pt idx="254">
                        <c:v>14.571428571428571</c:v>
                      </c:pt>
                      <c:pt idx="255">
                        <c:v>14.142857142857142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661-41C8-BBE9-D65D8004256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Kahramanmaras!$K$2:$K$258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14.571428571428571</c:v>
                      </c:pt>
                      <c:pt idx="7">
                        <c:v>14.714285714285714</c:v>
                      </c:pt>
                      <c:pt idx="8">
                        <c:v>14.142857142857142</c:v>
                      </c:pt>
                      <c:pt idx="9">
                        <c:v>14.857142857142858</c:v>
                      </c:pt>
                      <c:pt idx="10">
                        <c:v>15.428571428571429</c:v>
                      </c:pt>
                      <c:pt idx="11">
                        <c:v>15.285714285714286</c:v>
                      </c:pt>
                      <c:pt idx="12">
                        <c:v>15</c:v>
                      </c:pt>
                      <c:pt idx="13">
                        <c:v>16.857142857142858</c:v>
                      </c:pt>
                      <c:pt idx="14">
                        <c:v>16.714285714285715</c:v>
                      </c:pt>
                      <c:pt idx="15">
                        <c:v>17</c:v>
                      </c:pt>
                      <c:pt idx="16">
                        <c:v>16</c:v>
                      </c:pt>
                      <c:pt idx="17">
                        <c:v>16.571428571428573</c:v>
                      </c:pt>
                      <c:pt idx="18">
                        <c:v>17.142857142857142</c:v>
                      </c:pt>
                      <c:pt idx="19">
                        <c:v>17.285714285714285</c:v>
                      </c:pt>
                      <c:pt idx="20">
                        <c:v>16.571428571428573</c:v>
                      </c:pt>
                      <c:pt idx="21">
                        <c:v>17.285714285714285</c:v>
                      </c:pt>
                      <c:pt idx="22">
                        <c:v>16.857142857142858</c:v>
                      </c:pt>
                      <c:pt idx="23">
                        <c:v>16.714285714285715</c:v>
                      </c:pt>
                      <c:pt idx="24">
                        <c:v>16.428571428571427</c:v>
                      </c:pt>
                      <c:pt idx="25">
                        <c:v>16.571428571428573</c:v>
                      </c:pt>
                      <c:pt idx="26">
                        <c:v>18.857142857142858</c:v>
                      </c:pt>
                      <c:pt idx="27">
                        <c:v>18.714285714285715</c:v>
                      </c:pt>
                      <c:pt idx="28">
                        <c:v>18.428571428571427</c:v>
                      </c:pt>
                      <c:pt idx="29">
                        <c:v>18.571428571428573</c:v>
                      </c:pt>
                      <c:pt idx="30">
                        <c:v>19.428571428571427</c:v>
                      </c:pt>
                      <c:pt idx="31">
                        <c:v>21</c:v>
                      </c:pt>
                      <c:pt idx="32">
                        <c:v>20.428571428571427</c:v>
                      </c:pt>
                      <c:pt idx="33">
                        <c:v>18.285714285714285</c:v>
                      </c:pt>
                      <c:pt idx="34">
                        <c:v>18.285714285714285</c:v>
                      </c:pt>
                      <c:pt idx="35">
                        <c:v>20.571428571428573</c:v>
                      </c:pt>
                      <c:pt idx="36">
                        <c:v>20.428571428571427</c:v>
                      </c:pt>
                      <c:pt idx="37">
                        <c:v>20.571428571428573</c:v>
                      </c:pt>
                      <c:pt idx="38">
                        <c:v>18.428571428571427</c:v>
                      </c:pt>
                      <c:pt idx="39">
                        <c:v>18.285714285714285</c:v>
                      </c:pt>
                      <c:pt idx="40">
                        <c:v>19.714285714285715</c:v>
                      </c:pt>
                      <c:pt idx="41">
                        <c:v>20</c:v>
                      </c:pt>
                      <c:pt idx="42">
                        <c:v>17.142857142857142</c:v>
                      </c:pt>
                      <c:pt idx="43">
                        <c:v>18</c:v>
                      </c:pt>
                      <c:pt idx="44">
                        <c:v>18.428571428571427</c:v>
                      </c:pt>
                      <c:pt idx="45">
                        <c:v>19</c:v>
                      </c:pt>
                      <c:pt idx="46">
                        <c:v>18.142857142857142</c:v>
                      </c:pt>
                      <c:pt idx="47">
                        <c:v>17</c:v>
                      </c:pt>
                      <c:pt idx="48">
                        <c:v>17.571428571428573</c:v>
                      </c:pt>
                      <c:pt idx="49">
                        <c:v>18.428571428571427</c:v>
                      </c:pt>
                      <c:pt idx="50">
                        <c:v>17.571428571428573</c:v>
                      </c:pt>
                      <c:pt idx="51">
                        <c:v>15.857142857142858</c:v>
                      </c:pt>
                      <c:pt idx="52">
                        <c:v>15.428571428571429</c:v>
                      </c:pt>
                      <c:pt idx="53">
                        <c:v>15.285714285714286</c:v>
                      </c:pt>
                      <c:pt idx="54">
                        <c:v>16.571428571428573</c:v>
                      </c:pt>
                      <c:pt idx="55">
                        <c:v>14.714285714285714</c:v>
                      </c:pt>
                      <c:pt idx="56">
                        <c:v>14.285714285714286</c:v>
                      </c:pt>
                      <c:pt idx="57">
                        <c:v>14.857142857142858</c:v>
                      </c:pt>
                      <c:pt idx="58">
                        <c:v>16</c:v>
                      </c:pt>
                      <c:pt idx="59">
                        <c:v>15.714285714285714</c:v>
                      </c:pt>
                      <c:pt idx="60">
                        <c:v>16.571428571428573</c:v>
                      </c:pt>
                      <c:pt idx="61">
                        <c:v>14.428571428571429</c:v>
                      </c:pt>
                      <c:pt idx="62">
                        <c:v>15.142857142857142</c:v>
                      </c:pt>
                      <c:pt idx="63">
                        <c:v>13.857142857142858</c:v>
                      </c:pt>
                      <c:pt idx="64">
                        <c:v>14.142857142857142</c:v>
                      </c:pt>
                      <c:pt idx="65">
                        <c:v>14</c:v>
                      </c:pt>
                      <c:pt idx="66">
                        <c:v>14.857142857142858</c:v>
                      </c:pt>
                      <c:pt idx="67">
                        <c:v>15.285714285714286</c:v>
                      </c:pt>
                      <c:pt idx="68">
                        <c:v>16.714285714285715</c:v>
                      </c:pt>
                      <c:pt idx="69">
                        <c:v>15.857142857142858</c:v>
                      </c:pt>
                      <c:pt idx="70">
                        <c:v>17</c:v>
                      </c:pt>
                      <c:pt idx="71">
                        <c:v>15.714285714285714</c:v>
                      </c:pt>
                      <c:pt idx="72">
                        <c:v>16.714285714285715</c:v>
                      </c:pt>
                      <c:pt idx="73">
                        <c:v>16.428571428571427</c:v>
                      </c:pt>
                      <c:pt idx="74">
                        <c:v>14.857142857142858</c:v>
                      </c:pt>
                      <c:pt idx="75">
                        <c:v>14</c:v>
                      </c:pt>
                      <c:pt idx="76">
                        <c:v>14.285714285714286</c:v>
                      </c:pt>
                      <c:pt idx="77">
                        <c:v>14</c:v>
                      </c:pt>
                      <c:pt idx="78">
                        <c:v>14.714285714285714</c:v>
                      </c:pt>
                      <c:pt idx="79">
                        <c:v>12.428571428571429</c:v>
                      </c:pt>
                      <c:pt idx="80">
                        <c:v>11.714285714285714</c:v>
                      </c:pt>
                      <c:pt idx="81">
                        <c:v>12</c:v>
                      </c:pt>
                      <c:pt idx="82">
                        <c:v>12.714285714285714</c:v>
                      </c:pt>
                      <c:pt idx="83">
                        <c:v>13.857142857142858</c:v>
                      </c:pt>
                      <c:pt idx="84">
                        <c:v>15.285714285714286</c:v>
                      </c:pt>
                      <c:pt idx="85">
                        <c:v>14.571428571428571</c:v>
                      </c:pt>
                      <c:pt idx="86">
                        <c:v>15.428571428571429</c:v>
                      </c:pt>
                      <c:pt idx="87">
                        <c:v>15.285714285714286</c:v>
                      </c:pt>
                      <c:pt idx="88">
                        <c:v>15.714285714285714</c:v>
                      </c:pt>
                      <c:pt idx="89">
                        <c:v>15.142857142857142</c:v>
                      </c:pt>
                      <c:pt idx="90">
                        <c:v>13.857142857142858</c:v>
                      </c:pt>
                      <c:pt idx="91">
                        <c:v>12.714285714285714</c:v>
                      </c:pt>
                      <c:pt idx="92">
                        <c:v>12.857142857142858</c:v>
                      </c:pt>
                      <c:pt idx="93">
                        <c:v>13.857142857142858</c:v>
                      </c:pt>
                      <c:pt idx="94">
                        <c:v>14.142857142857142</c:v>
                      </c:pt>
                      <c:pt idx="95">
                        <c:v>14.857142857142858</c:v>
                      </c:pt>
                      <c:pt idx="96">
                        <c:v>14.285714285714286</c:v>
                      </c:pt>
                      <c:pt idx="97">
                        <c:v>13.857142857142858</c:v>
                      </c:pt>
                      <c:pt idx="98">
                        <c:v>14</c:v>
                      </c:pt>
                      <c:pt idx="99">
                        <c:v>15.285714285714286</c:v>
                      </c:pt>
                      <c:pt idx="100">
                        <c:v>14.142857142857142</c:v>
                      </c:pt>
                      <c:pt idx="101">
                        <c:v>15</c:v>
                      </c:pt>
                      <c:pt idx="102">
                        <c:v>14.571428571428571</c:v>
                      </c:pt>
                      <c:pt idx="103">
                        <c:v>14.857142857142858</c:v>
                      </c:pt>
                      <c:pt idx="104">
                        <c:v>15.714285714285714</c:v>
                      </c:pt>
                      <c:pt idx="105">
                        <c:v>15</c:v>
                      </c:pt>
                      <c:pt idx="106">
                        <c:v>14.142857142857142</c:v>
                      </c:pt>
                      <c:pt idx="107">
                        <c:v>14</c:v>
                      </c:pt>
                      <c:pt idx="108">
                        <c:v>12.857142857142858</c:v>
                      </c:pt>
                      <c:pt idx="109">
                        <c:v>12.571428571428571</c:v>
                      </c:pt>
                      <c:pt idx="110">
                        <c:v>13.285714285714286</c:v>
                      </c:pt>
                      <c:pt idx="111">
                        <c:v>13.285714285714286</c:v>
                      </c:pt>
                      <c:pt idx="112">
                        <c:v>13.285714285714286</c:v>
                      </c:pt>
                      <c:pt idx="113">
                        <c:v>14.285714285714286</c:v>
                      </c:pt>
                      <c:pt idx="114">
                        <c:v>14</c:v>
                      </c:pt>
                      <c:pt idx="115">
                        <c:v>15</c:v>
                      </c:pt>
                      <c:pt idx="116">
                        <c:v>14.428571428571429</c:v>
                      </c:pt>
                      <c:pt idx="117">
                        <c:v>14.428571428571429</c:v>
                      </c:pt>
                      <c:pt idx="118">
                        <c:v>13.714285714285714</c:v>
                      </c:pt>
                      <c:pt idx="119">
                        <c:v>13.142857142857142</c:v>
                      </c:pt>
                      <c:pt idx="120">
                        <c:v>11.857142857142858</c:v>
                      </c:pt>
                      <c:pt idx="121">
                        <c:v>12.714285714285714</c:v>
                      </c:pt>
                      <c:pt idx="122">
                        <c:v>11.857142857142858</c:v>
                      </c:pt>
                      <c:pt idx="123">
                        <c:v>12.571428571428571</c:v>
                      </c:pt>
                      <c:pt idx="124">
                        <c:v>12.142857142857142</c:v>
                      </c:pt>
                      <c:pt idx="125">
                        <c:v>14</c:v>
                      </c:pt>
                      <c:pt idx="126">
                        <c:v>14.428571428571429</c:v>
                      </c:pt>
                      <c:pt idx="127">
                        <c:v>15</c:v>
                      </c:pt>
                      <c:pt idx="128">
                        <c:v>16</c:v>
                      </c:pt>
                      <c:pt idx="129">
                        <c:v>17.142857142857142</c:v>
                      </c:pt>
                      <c:pt idx="130">
                        <c:v>16.714285714285715</c:v>
                      </c:pt>
                      <c:pt idx="131">
                        <c:v>17.285714285714285</c:v>
                      </c:pt>
                      <c:pt idx="132">
                        <c:v>15.857142857142858</c:v>
                      </c:pt>
                      <c:pt idx="133">
                        <c:v>16.428571428571427</c:v>
                      </c:pt>
                      <c:pt idx="134">
                        <c:v>15.571428571428571</c:v>
                      </c:pt>
                      <c:pt idx="135">
                        <c:v>13.857142857142858</c:v>
                      </c:pt>
                      <c:pt idx="136">
                        <c:v>13.428571428571429</c:v>
                      </c:pt>
                      <c:pt idx="137">
                        <c:v>12.571428571428571</c:v>
                      </c:pt>
                      <c:pt idx="138">
                        <c:v>11.571428571428571</c:v>
                      </c:pt>
                      <c:pt idx="139">
                        <c:v>11.857142857142858</c:v>
                      </c:pt>
                      <c:pt idx="140">
                        <c:v>11.142857142857142</c:v>
                      </c:pt>
                      <c:pt idx="141">
                        <c:v>10.142857142857142</c:v>
                      </c:pt>
                      <c:pt idx="142">
                        <c:v>11</c:v>
                      </c:pt>
                      <c:pt idx="143">
                        <c:v>10.714285714285714</c:v>
                      </c:pt>
                      <c:pt idx="144">
                        <c:v>12.571428571428571</c:v>
                      </c:pt>
                      <c:pt idx="145">
                        <c:v>12.571428571428571</c:v>
                      </c:pt>
                      <c:pt idx="146">
                        <c:v>13.571428571428571</c:v>
                      </c:pt>
                      <c:pt idx="147">
                        <c:v>15.571428571428571</c:v>
                      </c:pt>
                      <c:pt idx="148">
                        <c:v>16.571428571428573</c:v>
                      </c:pt>
                      <c:pt idx="149">
                        <c:v>15.857142857142858</c:v>
                      </c:pt>
                      <c:pt idx="150">
                        <c:v>15.142857142857142</c:v>
                      </c:pt>
                      <c:pt idx="151">
                        <c:v>14.142857142857142</c:v>
                      </c:pt>
                      <c:pt idx="152">
                        <c:v>14.857142857142858</c:v>
                      </c:pt>
                      <c:pt idx="153">
                        <c:v>13.571428571428571</c:v>
                      </c:pt>
                      <c:pt idx="154">
                        <c:v>12.571428571428571</c:v>
                      </c:pt>
                      <c:pt idx="155">
                        <c:v>12</c:v>
                      </c:pt>
                      <c:pt idx="156">
                        <c:v>12.571428571428571</c:v>
                      </c:pt>
                      <c:pt idx="157">
                        <c:v>13</c:v>
                      </c:pt>
                      <c:pt idx="158">
                        <c:v>13.714285714285714</c:v>
                      </c:pt>
                      <c:pt idx="159">
                        <c:v>13.714285714285714</c:v>
                      </c:pt>
                      <c:pt idx="160">
                        <c:v>14</c:v>
                      </c:pt>
                      <c:pt idx="161">
                        <c:v>13.714285714285714</c:v>
                      </c:pt>
                      <c:pt idx="162">
                        <c:v>14.571428571428571</c:v>
                      </c:pt>
                      <c:pt idx="163">
                        <c:v>13.428571428571429</c:v>
                      </c:pt>
                      <c:pt idx="164">
                        <c:v>13</c:v>
                      </c:pt>
                      <c:pt idx="165">
                        <c:v>12.571428571428571</c:v>
                      </c:pt>
                      <c:pt idx="166">
                        <c:v>11.714285714285714</c:v>
                      </c:pt>
                      <c:pt idx="167">
                        <c:v>11.714285714285714</c:v>
                      </c:pt>
                      <c:pt idx="168">
                        <c:v>11.571428571428571</c:v>
                      </c:pt>
                      <c:pt idx="169">
                        <c:v>10.714285714285714</c:v>
                      </c:pt>
                      <c:pt idx="170">
                        <c:v>11.142857142857142</c:v>
                      </c:pt>
                      <c:pt idx="171">
                        <c:v>10.714285714285714</c:v>
                      </c:pt>
                      <c:pt idx="172">
                        <c:v>10.142857142857142</c:v>
                      </c:pt>
                      <c:pt idx="173">
                        <c:v>10</c:v>
                      </c:pt>
                      <c:pt idx="174">
                        <c:v>9.2857142857142865</c:v>
                      </c:pt>
                      <c:pt idx="175">
                        <c:v>10.428571428571429</c:v>
                      </c:pt>
                      <c:pt idx="176">
                        <c:v>11.142857142857142</c:v>
                      </c:pt>
                      <c:pt idx="177">
                        <c:v>13.428571428571429</c:v>
                      </c:pt>
                      <c:pt idx="178">
                        <c:v>15.428571428571429</c:v>
                      </c:pt>
                      <c:pt idx="179">
                        <c:v>16.142857142857142</c:v>
                      </c:pt>
                      <c:pt idx="180">
                        <c:v>17.142857142857142</c:v>
                      </c:pt>
                      <c:pt idx="181">
                        <c:v>18.714285714285715</c:v>
                      </c:pt>
                      <c:pt idx="182">
                        <c:v>17.857142857142858</c:v>
                      </c:pt>
                      <c:pt idx="183">
                        <c:v>19</c:v>
                      </c:pt>
                      <c:pt idx="184">
                        <c:v>18.571428571428573</c:v>
                      </c:pt>
                      <c:pt idx="185">
                        <c:v>18.571428571428573</c:v>
                      </c:pt>
                      <c:pt idx="186">
                        <c:v>19</c:v>
                      </c:pt>
                      <c:pt idx="187">
                        <c:v>19.285714285714285</c:v>
                      </c:pt>
                      <c:pt idx="188">
                        <c:v>18.571428571428573</c:v>
                      </c:pt>
                      <c:pt idx="189">
                        <c:v>20.285714285714285</c:v>
                      </c:pt>
                      <c:pt idx="190">
                        <c:v>19.857142857142858</c:v>
                      </c:pt>
                      <c:pt idx="191">
                        <c:v>17.857142857142858</c:v>
                      </c:pt>
                      <c:pt idx="192">
                        <c:v>17.571428571428573</c:v>
                      </c:pt>
                      <c:pt idx="193">
                        <c:v>17.285714285714285</c:v>
                      </c:pt>
                      <c:pt idx="194">
                        <c:v>17</c:v>
                      </c:pt>
                      <c:pt idx="195">
                        <c:v>17.285714285714285</c:v>
                      </c:pt>
                      <c:pt idx="196">
                        <c:v>15.857142857142858</c:v>
                      </c:pt>
                      <c:pt idx="197">
                        <c:v>14.857142857142858</c:v>
                      </c:pt>
                      <c:pt idx="198">
                        <c:v>15.571428571428571</c:v>
                      </c:pt>
                      <c:pt idx="199">
                        <c:v>14.857142857142858</c:v>
                      </c:pt>
                      <c:pt idx="200">
                        <c:v>15.571428571428571</c:v>
                      </c:pt>
                      <c:pt idx="201">
                        <c:v>15</c:v>
                      </c:pt>
                      <c:pt idx="202">
                        <c:v>15</c:v>
                      </c:pt>
                      <c:pt idx="203">
                        <c:v>14.285714285714286</c:v>
                      </c:pt>
                      <c:pt idx="204">
                        <c:v>14.142857142857142</c:v>
                      </c:pt>
                      <c:pt idx="205">
                        <c:v>13.285714285714286</c:v>
                      </c:pt>
                      <c:pt idx="206">
                        <c:v>13.714285714285714</c:v>
                      </c:pt>
                      <c:pt idx="207">
                        <c:v>12.857142857142858</c:v>
                      </c:pt>
                      <c:pt idx="208">
                        <c:v>14</c:v>
                      </c:pt>
                      <c:pt idx="209">
                        <c:v>13.142857142857142</c:v>
                      </c:pt>
                      <c:pt idx="210">
                        <c:v>13.857142857142858</c:v>
                      </c:pt>
                      <c:pt idx="211">
                        <c:v>15.428571428571429</c:v>
                      </c:pt>
                      <c:pt idx="212">
                        <c:v>16.428571428571427</c:v>
                      </c:pt>
                      <c:pt idx="213">
                        <c:v>16.428571428571427</c:v>
                      </c:pt>
                      <c:pt idx="214">
                        <c:v>16.571428571428573</c:v>
                      </c:pt>
                      <c:pt idx="215">
                        <c:v>16.142857142857142</c:v>
                      </c:pt>
                      <c:pt idx="216">
                        <c:v>16</c:v>
                      </c:pt>
                      <c:pt idx="217">
                        <c:v>14.714285714285714</c:v>
                      </c:pt>
                      <c:pt idx="218">
                        <c:v>14.285714285714286</c:v>
                      </c:pt>
                      <c:pt idx="219">
                        <c:v>13.714285714285714</c:v>
                      </c:pt>
                      <c:pt idx="220">
                        <c:v>12.857142857142858</c:v>
                      </c:pt>
                      <c:pt idx="221">
                        <c:v>12.714285714285714</c:v>
                      </c:pt>
                      <c:pt idx="222">
                        <c:v>12.571428571428571</c:v>
                      </c:pt>
                      <c:pt idx="223">
                        <c:v>13.285714285714286</c:v>
                      </c:pt>
                      <c:pt idx="224">
                        <c:v>13.285714285714286</c:v>
                      </c:pt>
                      <c:pt idx="225">
                        <c:v>13.571428571428571</c:v>
                      </c:pt>
                      <c:pt idx="226">
                        <c:v>13.428571428571429</c:v>
                      </c:pt>
                      <c:pt idx="227">
                        <c:v>14.142857142857142</c:v>
                      </c:pt>
                      <c:pt idx="228">
                        <c:v>14</c:v>
                      </c:pt>
                      <c:pt idx="229">
                        <c:v>13.285714285714286</c:v>
                      </c:pt>
                      <c:pt idx="230">
                        <c:v>13.285714285714286</c:v>
                      </c:pt>
                      <c:pt idx="231">
                        <c:v>14</c:v>
                      </c:pt>
                      <c:pt idx="232">
                        <c:v>12.714285714285714</c:v>
                      </c:pt>
                      <c:pt idx="233">
                        <c:v>13</c:v>
                      </c:pt>
                      <c:pt idx="234">
                        <c:v>12.714285714285714</c:v>
                      </c:pt>
                      <c:pt idx="235">
                        <c:v>12.285714285714286</c:v>
                      </c:pt>
                      <c:pt idx="236">
                        <c:v>13.285714285714286</c:v>
                      </c:pt>
                      <c:pt idx="237">
                        <c:v>13</c:v>
                      </c:pt>
                      <c:pt idx="238">
                        <c:v>13</c:v>
                      </c:pt>
                      <c:pt idx="239">
                        <c:v>13.714285714285714</c:v>
                      </c:pt>
                      <c:pt idx="240">
                        <c:v>12.857142857142858</c:v>
                      </c:pt>
                      <c:pt idx="241">
                        <c:v>13.714285714285714</c:v>
                      </c:pt>
                      <c:pt idx="242">
                        <c:v>14.714285714285714</c:v>
                      </c:pt>
                      <c:pt idx="243">
                        <c:v>14.142857142857142</c:v>
                      </c:pt>
                      <c:pt idx="244">
                        <c:v>15.714285714285714</c:v>
                      </c:pt>
                      <c:pt idx="245">
                        <c:v>16</c:v>
                      </c:pt>
                      <c:pt idx="246">
                        <c:v>16.142857142857142</c:v>
                      </c:pt>
                      <c:pt idx="247">
                        <c:v>17.142857142857142</c:v>
                      </c:pt>
                      <c:pt idx="248">
                        <c:v>17.571428571428573</c:v>
                      </c:pt>
                      <c:pt idx="249">
                        <c:v>16.571428571428573</c:v>
                      </c:pt>
                      <c:pt idx="250">
                        <c:v>16.857142857142858</c:v>
                      </c:pt>
                      <c:pt idx="251">
                        <c:v>15.285714285714286</c:v>
                      </c:pt>
                      <c:pt idx="252">
                        <c:v>16.285714285714285</c:v>
                      </c:pt>
                      <c:pt idx="253">
                        <c:v>16.285714285714285</c:v>
                      </c:pt>
                      <c:pt idx="254">
                        <c:v>16.428571428571427</c:v>
                      </c:pt>
                      <c:pt idx="255">
                        <c:v>15.142857142857142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661-41C8-BBE9-D65D8004256A}"/>
                  </c:ext>
                </c:extLst>
              </c15:ser>
            </c15:filteredLineSeries>
          </c:ext>
        </c:extLst>
      </c:lineChart>
      <c:catAx>
        <c:axId val="203117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95183"/>
        <c:crosses val="autoZero"/>
        <c:auto val="1"/>
        <c:lblAlgn val="ctr"/>
        <c:lblOffset val="100"/>
        <c:noMultiLvlLbl val="0"/>
      </c:catAx>
      <c:valAx>
        <c:axId val="199459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7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Erzurum</a:t>
            </a:r>
            <a:r>
              <a:rPr lang="tr-TR" baseline="0"/>
              <a:t>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Erzurum!$H$1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Erzurum!$A$2:$A$258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Erzurum!$H$2:$H$258</c:f>
              <c:numCache>
                <c:formatCode>General</c:formatCode>
                <c:ptCount val="257"/>
                <c:pt idx="6">
                  <c:v>13.142857142857142</c:v>
                </c:pt>
                <c:pt idx="7">
                  <c:v>13.428571428571429</c:v>
                </c:pt>
                <c:pt idx="8">
                  <c:v>12.428571428571429</c:v>
                </c:pt>
                <c:pt idx="9">
                  <c:v>12.857142857142858</c:v>
                </c:pt>
                <c:pt idx="10">
                  <c:v>12.857142857142858</c:v>
                </c:pt>
                <c:pt idx="11">
                  <c:v>13.428571428571429</c:v>
                </c:pt>
                <c:pt idx="12">
                  <c:v>11.857142857142858</c:v>
                </c:pt>
                <c:pt idx="13">
                  <c:v>12.857142857142858</c:v>
                </c:pt>
                <c:pt idx="14">
                  <c:v>12.428571428571429</c:v>
                </c:pt>
                <c:pt idx="15">
                  <c:v>13.428571428571429</c:v>
                </c:pt>
                <c:pt idx="16">
                  <c:v>13.285714285714286</c:v>
                </c:pt>
                <c:pt idx="17">
                  <c:v>14.285714285714286</c:v>
                </c:pt>
                <c:pt idx="18">
                  <c:v>13.857142857142858</c:v>
                </c:pt>
                <c:pt idx="19">
                  <c:v>14.428571428571429</c:v>
                </c:pt>
                <c:pt idx="20">
                  <c:v>15.142857142857142</c:v>
                </c:pt>
                <c:pt idx="21">
                  <c:v>15.142857142857142</c:v>
                </c:pt>
                <c:pt idx="22">
                  <c:v>16</c:v>
                </c:pt>
                <c:pt idx="23">
                  <c:v>16</c:v>
                </c:pt>
                <c:pt idx="24">
                  <c:v>15.428571428571429</c:v>
                </c:pt>
                <c:pt idx="25">
                  <c:v>16.714285714285715</c:v>
                </c:pt>
                <c:pt idx="26">
                  <c:v>16.285714285714285</c:v>
                </c:pt>
                <c:pt idx="27">
                  <c:v>16</c:v>
                </c:pt>
                <c:pt idx="28">
                  <c:v>16.285714285714285</c:v>
                </c:pt>
                <c:pt idx="29">
                  <c:v>15</c:v>
                </c:pt>
                <c:pt idx="30">
                  <c:v>14.285714285714286</c:v>
                </c:pt>
                <c:pt idx="31">
                  <c:v>14.142857142857142</c:v>
                </c:pt>
                <c:pt idx="32">
                  <c:v>12.857142857142858</c:v>
                </c:pt>
                <c:pt idx="33">
                  <c:v>13.285714285714286</c:v>
                </c:pt>
                <c:pt idx="34">
                  <c:v>12.285714285714286</c:v>
                </c:pt>
                <c:pt idx="35">
                  <c:v>11.428571428571429</c:v>
                </c:pt>
                <c:pt idx="36">
                  <c:v>12.142857142857142</c:v>
                </c:pt>
                <c:pt idx="37">
                  <c:v>12.857142857142858</c:v>
                </c:pt>
                <c:pt idx="38">
                  <c:v>13.714285714285714</c:v>
                </c:pt>
                <c:pt idx="39">
                  <c:v>13.428571428571429</c:v>
                </c:pt>
                <c:pt idx="40">
                  <c:v>13.857142857142858</c:v>
                </c:pt>
                <c:pt idx="41">
                  <c:v>14.285714285714286</c:v>
                </c:pt>
                <c:pt idx="42">
                  <c:v>14.857142857142858</c:v>
                </c:pt>
                <c:pt idx="43">
                  <c:v>14</c:v>
                </c:pt>
                <c:pt idx="44">
                  <c:v>13.142857142857142</c:v>
                </c:pt>
                <c:pt idx="45">
                  <c:v>12.571428571428571</c:v>
                </c:pt>
                <c:pt idx="46">
                  <c:v>12.142857142857142</c:v>
                </c:pt>
                <c:pt idx="47">
                  <c:v>12.285714285714286</c:v>
                </c:pt>
                <c:pt idx="48">
                  <c:v>11.714285714285714</c:v>
                </c:pt>
                <c:pt idx="49">
                  <c:v>11.714285714285714</c:v>
                </c:pt>
                <c:pt idx="50">
                  <c:v>11.428571428571429</c:v>
                </c:pt>
                <c:pt idx="51">
                  <c:v>11.571428571428571</c:v>
                </c:pt>
                <c:pt idx="52">
                  <c:v>11</c:v>
                </c:pt>
                <c:pt idx="53">
                  <c:v>11.857142857142858</c:v>
                </c:pt>
                <c:pt idx="54">
                  <c:v>11.428571428571429</c:v>
                </c:pt>
                <c:pt idx="55">
                  <c:v>12.428571428571429</c:v>
                </c:pt>
                <c:pt idx="56">
                  <c:v>11.714285714285714</c:v>
                </c:pt>
                <c:pt idx="57">
                  <c:v>12.714285714285714</c:v>
                </c:pt>
                <c:pt idx="58">
                  <c:v>12.428571428571429</c:v>
                </c:pt>
                <c:pt idx="59">
                  <c:v>13</c:v>
                </c:pt>
                <c:pt idx="60">
                  <c:v>12.428571428571429</c:v>
                </c:pt>
                <c:pt idx="61">
                  <c:v>11.142857142857142</c:v>
                </c:pt>
                <c:pt idx="62">
                  <c:v>10.857142857142858</c:v>
                </c:pt>
                <c:pt idx="63">
                  <c:v>10.285714285714286</c:v>
                </c:pt>
                <c:pt idx="64">
                  <c:v>9.8571428571428577</c:v>
                </c:pt>
                <c:pt idx="65">
                  <c:v>10.142857142857142</c:v>
                </c:pt>
                <c:pt idx="66">
                  <c:v>9.7142857142857135</c:v>
                </c:pt>
                <c:pt idx="67">
                  <c:v>9.7142857142857135</c:v>
                </c:pt>
                <c:pt idx="68">
                  <c:v>10.428571428571429</c:v>
                </c:pt>
                <c:pt idx="69">
                  <c:v>11.285714285714286</c:v>
                </c:pt>
                <c:pt idx="70">
                  <c:v>13</c:v>
                </c:pt>
                <c:pt idx="71">
                  <c:v>12.857142857142858</c:v>
                </c:pt>
                <c:pt idx="72">
                  <c:v>12.714285714285714</c:v>
                </c:pt>
                <c:pt idx="73">
                  <c:v>13.142857142857142</c:v>
                </c:pt>
                <c:pt idx="74">
                  <c:v>13.714285714285714</c:v>
                </c:pt>
                <c:pt idx="75">
                  <c:v>13</c:v>
                </c:pt>
                <c:pt idx="76">
                  <c:v>12</c:v>
                </c:pt>
                <c:pt idx="77">
                  <c:v>11</c:v>
                </c:pt>
                <c:pt idx="78">
                  <c:v>10.714285714285714</c:v>
                </c:pt>
                <c:pt idx="79">
                  <c:v>11.571428571428571</c:v>
                </c:pt>
                <c:pt idx="80">
                  <c:v>12.142857142857142</c:v>
                </c:pt>
                <c:pt idx="81">
                  <c:v>12.714285714285714</c:v>
                </c:pt>
                <c:pt idx="82">
                  <c:v>13.571428571428571</c:v>
                </c:pt>
                <c:pt idx="83">
                  <c:v>13.285714285714286</c:v>
                </c:pt>
                <c:pt idx="84">
                  <c:v>14.142857142857142</c:v>
                </c:pt>
                <c:pt idx="85">
                  <c:v>13.857142857142858</c:v>
                </c:pt>
                <c:pt idx="86">
                  <c:v>13</c:v>
                </c:pt>
                <c:pt idx="87">
                  <c:v>13</c:v>
                </c:pt>
                <c:pt idx="88">
                  <c:v>12.714285714285714</c:v>
                </c:pt>
                <c:pt idx="89">
                  <c:v>12.571428571428571</c:v>
                </c:pt>
                <c:pt idx="90">
                  <c:v>11.714285714285714</c:v>
                </c:pt>
                <c:pt idx="91">
                  <c:v>10.571428571428571</c:v>
                </c:pt>
                <c:pt idx="92">
                  <c:v>10.857142857142858</c:v>
                </c:pt>
                <c:pt idx="93">
                  <c:v>10.571428571428571</c:v>
                </c:pt>
                <c:pt idx="94">
                  <c:v>10.142857142857142</c:v>
                </c:pt>
                <c:pt idx="95">
                  <c:v>11.142857142857142</c:v>
                </c:pt>
                <c:pt idx="96">
                  <c:v>10.571428571428571</c:v>
                </c:pt>
                <c:pt idx="97">
                  <c:v>11.142857142857142</c:v>
                </c:pt>
                <c:pt idx="98">
                  <c:v>11.142857142857142</c:v>
                </c:pt>
                <c:pt idx="99">
                  <c:v>12.428571428571429</c:v>
                </c:pt>
                <c:pt idx="100">
                  <c:v>12.142857142857142</c:v>
                </c:pt>
                <c:pt idx="101">
                  <c:v>11.571428571428571</c:v>
                </c:pt>
                <c:pt idx="102">
                  <c:v>10.571428571428571</c:v>
                </c:pt>
                <c:pt idx="103">
                  <c:v>11.285714285714286</c:v>
                </c:pt>
                <c:pt idx="104">
                  <c:v>11.285714285714286</c:v>
                </c:pt>
                <c:pt idx="105">
                  <c:v>12</c:v>
                </c:pt>
                <c:pt idx="106">
                  <c:v>11</c:v>
                </c:pt>
                <c:pt idx="107">
                  <c:v>11.714285714285714</c:v>
                </c:pt>
                <c:pt idx="108">
                  <c:v>11.714285714285714</c:v>
                </c:pt>
                <c:pt idx="109">
                  <c:v>11.857142857142858</c:v>
                </c:pt>
                <c:pt idx="110">
                  <c:v>11.714285714285714</c:v>
                </c:pt>
                <c:pt idx="111">
                  <c:v>12.428571428571429</c:v>
                </c:pt>
                <c:pt idx="112">
                  <c:v>12.428571428571429</c:v>
                </c:pt>
                <c:pt idx="113">
                  <c:v>12.571428571428571</c:v>
                </c:pt>
                <c:pt idx="114">
                  <c:v>12.571428571428571</c:v>
                </c:pt>
                <c:pt idx="115">
                  <c:v>11.714285714285714</c:v>
                </c:pt>
                <c:pt idx="116">
                  <c:v>10.428571428571429</c:v>
                </c:pt>
                <c:pt idx="117">
                  <c:v>10.428571428571429</c:v>
                </c:pt>
                <c:pt idx="118">
                  <c:v>10.571428571428571</c:v>
                </c:pt>
                <c:pt idx="119">
                  <c:v>10.428571428571429</c:v>
                </c:pt>
                <c:pt idx="120">
                  <c:v>9.4285714285714288</c:v>
                </c:pt>
                <c:pt idx="121">
                  <c:v>8.5714285714285712</c:v>
                </c:pt>
                <c:pt idx="122">
                  <c:v>9.7142857142857135</c:v>
                </c:pt>
                <c:pt idx="123">
                  <c:v>10.857142857142858</c:v>
                </c:pt>
                <c:pt idx="124">
                  <c:v>10.428571428571429</c:v>
                </c:pt>
                <c:pt idx="125">
                  <c:v>10.285714285714286</c:v>
                </c:pt>
                <c:pt idx="126">
                  <c:v>9.5714285714285712</c:v>
                </c:pt>
                <c:pt idx="127">
                  <c:v>9.8571428571428577</c:v>
                </c:pt>
                <c:pt idx="128">
                  <c:v>11.142857142857142</c:v>
                </c:pt>
                <c:pt idx="129">
                  <c:v>12.285714285714286</c:v>
                </c:pt>
                <c:pt idx="130">
                  <c:v>11.714285714285714</c:v>
                </c:pt>
                <c:pt idx="131">
                  <c:v>11.428571428571429</c:v>
                </c:pt>
                <c:pt idx="132">
                  <c:v>10.857142857142858</c:v>
                </c:pt>
                <c:pt idx="133">
                  <c:v>11.285714285714286</c:v>
                </c:pt>
                <c:pt idx="134">
                  <c:v>11.571428571428571</c:v>
                </c:pt>
                <c:pt idx="135">
                  <c:v>11.571428571428571</c:v>
                </c:pt>
                <c:pt idx="136">
                  <c:v>9.7142857142857135</c:v>
                </c:pt>
                <c:pt idx="137">
                  <c:v>9.4285714285714288</c:v>
                </c:pt>
                <c:pt idx="138">
                  <c:v>9.7142857142857135</c:v>
                </c:pt>
                <c:pt idx="139">
                  <c:v>10.285714285714286</c:v>
                </c:pt>
                <c:pt idx="140">
                  <c:v>10.714285714285714</c:v>
                </c:pt>
                <c:pt idx="141">
                  <c:v>11.571428571428571</c:v>
                </c:pt>
                <c:pt idx="142">
                  <c:v>11.428571428571429</c:v>
                </c:pt>
                <c:pt idx="143">
                  <c:v>12</c:v>
                </c:pt>
                <c:pt idx="144">
                  <c:v>12.285714285714286</c:v>
                </c:pt>
                <c:pt idx="145">
                  <c:v>12.428571428571429</c:v>
                </c:pt>
                <c:pt idx="146">
                  <c:v>12.285714285714286</c:v>
                </c:pt>
                <c:pt idx="147">
                  <c:v>12.285714285714286</c:v>
                </c:pt>
                <c:pt idx="148">
                  <c:v>12.857142857142858</c:v>
                </c:pt>
                <c:pt idx="149">
                  <c:v>13</c:v>
                </c:pt>
                <c:pt idx="150">
                  <c:v>13.428571428571429</c:v>
                </c:pt>
                <c:pt idx="151">
                  <c:v>13.714285714285714</c:v>
                </c:pt>
                <c:pt idx="152">
                  <c:v>13.428571428571429</c:v>
                </c:pt>
                <c:pt idx="153">
                  <c:v>13.714285714285714</c:v>
                </c:pt>
                <c:pt idx="154">
                  <c:v>13.285714285714286</c:v>
                </c:pt>
                <c:pt idx="155">
                  <c:v>12.428571428571429</c:v>
                </c:pt>
                <c:pt idx="156">
                  <c:v>12.571428571428571</c:v>
                </c:pt>
                <c:pt idx="157">
                  <c:v>11.857142857142858</c:v>
                </c:pt>
                <c:pt idx="158">
                  <c:v>12.857142857142858</c:v>
                </c:pt>
                <c:pt idx="159">
                  <c:v>13.142857142857142</c:v>
                </c:pt>
                <c:pt idx="160">
                  <c:v>12.428571428571429</c:v>
                </c:pt>
                <c:pt idx="161">
                  <c:v>12.142857142857142</c:v>
                </c:pt>
                <c:pt idx="162">
                  <c:v>13.571428571428571</c:v>
                </c:pt>
                <c:pt idx="163">
                  <c:v>13.428571428571429</c:v>
                </c:pt>
                <c:pt idx="164">
                  <c:v>14.285714285714286</c:v>
                </c:pt>
                <c:pt idx="165">
                  <c:v>14.571428571428571</c:v>
                </c:pt>
                <c:pt idx="166">
                  <c:v>14.428571428571429</c:v>
                </c:pt>
                <c:pt idx="167">
                  <c:v>15</c:v>
                </c:pt>
                <c:pt idx="168">
                  <c:v>15.142857142857142</c:v>
                </c:pt>
                <c:pt idx="169">
                  <c:v>12.857142857142858</c:v>
                </c:pt>
                <c:pt idx="170">
                  <c:v>13</c:v>
                </c:pt>
                <c:pt idx="171">
                  <c:v>13.285714285714286</c:v>
                </c:pt>
                <c:pt idx="172">
                  <c:v>11.428571428571429</c:v>
                </c:pt>
                <c:pt idx="173">
                  <c:v>12</c:v>
                </c:pt>
                <c:pt idx="174">
                  <c:v>11.428571428571429</c:v>
                </c:pt>
                <c:pt idx="175">
                  <c:v>13.428571428571429</c:v>
                </c:pt>
                <c:pt idx="176">
                  <c:v>14</c:v>
                </c:pt>
                <c:pt idx="177">
                  <c:v>13.857142857142858</c:v>
                </c:pt>
                <c:pt idx="178">
                  <c:v>12.714285714285714</c:v>
                </c:pt>
                <c:pt idx="179">
                  <c:v>13.714285714285714</c:v>
                </c:pt>
                <c:pt idx="180">
                  <c:v>13.428571428571429</c:v>
                </c:pt>
                <c:pt idx="181">
                  <c:v>13.857142857142858</c:v>
                </c:pt>
                <c:pt idx="182">
                  <c:v>12.285714285714286</c:v>
                </c:pt>
                <c:pt idx="183">
                  <c:v>12.428571428571429</c:v>
                </c:pt>
                <c:pt idx="184">
                  <c:v>12.428571428571429</c:v>
                </c:pt>
                <c:pt idx="185">
                  <c:v>12.571428571428571</c:v>
                </c:pt>
                <c:pt idx="186">
                  <c:v>12.285714285714286</c:v>
                </c:pt>
                <c:pt idx="187">
                  <c:v>12.857142857142858</c:v>
                </c:pt>
                <c:pt idx="188">
                  <c:v>14.285714285714286</c:v>
                </c:pt>
                <c:pt idx="189">
                  <c:v>15.571428571428571</c:v>
                </c:pt>
                <c:pt idx="190">
                  <c:v>16.142857142857142</c:v>
                </c:pt>
                <c:pt idx="191">
                  <c:v>15.714285714285714</c:v>
                </c:pt>
                <c:pt idx="192">
                  <c:v>15.714285714285714</c:v>
                </c:pt>
                <c:pt idx="193">
                  <c:v>14.714285714285714</c:v>
                </c:pt>
                <c:pt idx="194">
                  <c:v>14.428571428571429</c:v>
                </c:pt>
                <c:pt idx="195">
                  <c:v>12.714285714285714</c:v>
                </c:pt>
                <c:pt idx="196">
                  <c:v>11.571428571428571</c:v>
                </c:pt>
                <c:pt idx="197">
                  <c:v>11.571428571428571</c:v>
                </c:pt>
                <c:pt idx="198">
                  <c:v>11.428571428571429</c:v>
                </c:pt>
                <c:pt idx="199">
                  <c:v>11.428571428571429</c:v>
                </c:pt>
                <c:pt idx="200">
                  <c:v>12.857142857142858</c:v>
                </c:pt>
                <c:pt idx="201">
                  <c:v>13.714285714285714</c:v>
                </c:pt>
                <c:pt idx="202">
                  <c:v>14.428571428571429</c:v>
                </c:pt>
                <c:pt idx="203">
                  <c:v>15.142857142857142</c:v>
                </c:pt>
                <c:pt idx="204">
                  <c:v>14.285714285714286</c:v>
                </c:pt>
                <c:pt idx="205">
                  <c:v>14.857142857142858</c:v>
                </c:pt>
                <c:pt idx="206">
                  <c:v>15</c:v>
                </c:pt>
                <c:pt idx="207">
                  <c:v>15.142857142857142</c:v>
                </c:pt>
                <c:pt idx="208">
                  <c:v>15.428571428571429</c:v>
                </c:pt>
                <c:pt idx="209">
                  <c:v>15.857142857142858</c:v>
                </c:pt>
                <c:pt idx="210">
                  <c:v>15</c:v>
                </c:pt>
                <c:pt idx="211">
                  <c:v>17.285714285714285</c:v>
                </c:pt>
                <c:pt idx="212">
                  <c:v>18.142857142857142</c:v>
                </c:pt>
                <c:pt idx="213">
                  <c:v>19.142857142857142</c:v>
                </c:pt>
                <c:pt idx="214">
                  <c:v>19</c:v>
                </c:pt>
                <c:pt idx="215">
                  <c:v>18</c:v>
                </c:pt>
                <c:pt idx="216">
                  <c:v>18.142857142857142</c:v>
                </c:pt>
                <c:pt idx="217">
                  <c:v>19</c:v>
                </c:pt>
                <c:pt idx="218">
                  <c:v>17.714285714285715</c:v>
                </c:pt>
                <c:pt idx="219">
                  <c:v>17.142857142857142</c:v>
                </c:pt>
                <c:pt idx="220">
                  <c:v>16.857142857142858</c:v>
                </c:pt>
                <c:pt idx="221">
                  <c:v>18.428571428571427</c:v>
                </c:pt>
                <c:pt idx="222">
                  <c:v>19.571428571428573</c:v>
                </c:pt>
                <c:pt idx="223">
                  <c:v>19.571428571428573</c:v>
                </c:pt>
                <c:pt idx="224">
                  <c:v>20.428571428571427</c:v>
                </c:pt>
                <c:pt idx="225">
                  <c:v>20.714285714285715</c:v>
                </c:pt>
                <c:pt idx="226">
                  <c:v>21.142857142857142</c:v>
                </c:pt>
                <c:pt idx="227">
                  <c:v>21.857142857142858</c:v>
                </c:pt>
                <c:pt idx="228">
                  <c:v>21.428571428571427</c:v>
                </c:pt>
                <c:pt idx="229">
                  <c:v>21.166666666666668</c:v>
                </c:pt>
                <c:pt idx="230">
                  <c:v>21.4</c:v>
                </c:pt>
                <c:pt idx="231">
                  <c:v>22</c:v>
                </c:pt>
                <c:pt idx="232">
                  <c:v>22.6</c:v>
                </c:pt>
                <c:pt idx="233">
                  <c:v>22.8</c:v>
                </c:pt>
                <c:pt idx="234">
                  <c:v>23.8</c:v>
                </c:pt>
                <c:pt idx="235">
                  <c:v>24.2</c:v>
                </c:pt>
                <c:pt idx="236">
                  <c:v>22.833333333333332</c:v>
                </c:pt>
                <c:pt idx="237">
                  <c:v>23</c:v>
                </c:pt>
                <c:pt idx="238">
                  <c:v>23.571428571428573</c:v>
                </c:pt>
                <c:pt idx="239">
                  <c:v>23.714285714285715</c:v>
                </c:pt>
                <c:pt idx="240">
                  <c:v>24.857142857142858</c:v>
                </c:pt>
                <c:pt idx="241">
                  <c:v>25.142857142857142</c:v>
                </c:pt>
                <c:pt idx="242">
                  <c:v>24.857142857142858</c:v>
                </c:pt>
                <c:pt idx="243">
                  <c:v>26.571428571428573</c:v>
                </c:pt>
                <c:pt idx="244">
                  <c:v>28.142857142857142</c:v>
                </c:pt>
                <c:pt idx="245">
                  <c:v>27.833333333333332</c:v>
                </c:pt>
                <c:pt idx="246">
                  <c:v>27.166666666666668</c:v>
                </c:pt>
                <c:pt idx="247">
                  <c:v>26.333333333333332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48-4F8A-A56F-A89F638133C8}"/>
            </c:ext>
          </c:extLst>
        </c:ser>
        <c:ser>
          <c:idx val="8"/>
          <c:order val="8"/>
          <c:tx>
            <c:strRef>
              <c:f>Erzurum!$L$1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Erzurum!$A$2:$A$258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Erzurum!$L$2:$L$258</c:f>
              <c:numCache>
                <c:formatCode>General</c:formatCode>
                <c:ptCount val="257"/>
                <c:pt idx="6">
                  <c:v>13.333333333333334</c:v>
                </c:pt>
                <c:pt idx="7">
                  <c:v>13.61904761904762</c:v>
                </c:pt>
                <c:pt idx="8">
                  <c:v>13.38095238095238</c:v>
                </c:pt>
                <c:pt idx="9">
                  <c:v>13.523809523809524</c:v>
                </c:pt>
                <c:pt idx="10">
                  <c:v>13.571428571428571</c:v>
                </c:pt>
                <c:pt idx="11">
                  <c:v>13.761904761904763</c:v>
                </c:pt>
                <c:pt idx="12">
                  <c:v>14.523809523809522</c:v>
                </c:pt>
                <c:pt idx="13">
                  <c:v>14.333333333333332</c:v>
                </c:pt>
                <c:pt idx="14">
                  <c:v>14.952380952380951</c:v>
                </c:pt>
                <c:pt idx="15">
                  <c:v>14.714285714285712</c:v>
                </c:pt>
                <c:pt idx="16">
                  <c:v>14.809523809523808</c:v>
                </c:pt>
                <c:pt idx="17">
                  <c:v>14.38095238095238</c:v>
                </c:pt>
                <c:pt idx="18">
                  <c:v>14.238095238095239</c:v>
                </c:pt>
                <c:pt idx="19">
                  <c:v>13.476190476190478</c:v>
                </c:pt>
                <c:pt idx="20">
                  <c:v>13.952380952380951</c:v>
                </c:pt>
                <c:pt idx="21">
                  <c:v>13.61904761904762</c:v>
                </c:pt>
                <c:pt idx="22">
                  <c:v>14</c:v>
                </c:pt>
                <c:pt idx="23">
                  <c:v>14.809523809523808</c:v>
                </c:pt>
                <c:pt idx="24">
                  <c:v>15.523809523809524</c:v>
                </c:pt>
                <c:pt idx="25">
                  <c:v>16</c:v>
                </c:pt>
                <c:pt idx="26">
                  <c:v>16.285714285714285</c:v>
                </c:pt>
                <c:pt idx="27">
                  <c:v>16.047619047619047</c:v>
                </c:pt>
                <c:pt idx="28">
                  <c:v>15.904761904761903</c:v>
                </c:pt>
                <c:pt idx="29">
                  <c:v>15.904761904761903</c:v>
                </c:pt>
                <c:pt idx="30">
                  <c:v>15.095238095238097</c:v>
                </c:pt>
                <c:pt idx="31">
                  <c:v>14.571428571428569</c:v>
                </c:pt>
                <c:pt idx="32">
                  <c:v>14.047619047619049</c:v>
                </c:pt>
                <c:pt idx="33">
                  <c:v>14.047619047619049</c:v>
                </c:pt>
                <c:pt idx="34">
                  <c:v>13.666666666666668</c:v>
                </c:pt>
                <c:pt idx="35">
                  <c:v>13.523809523809524</c:v>
                </c:pt>
                <c:pt idx="36">
                  <c:v>13.904761904761907</c:v>
                </c:pt>
                <c:pt idx="37">
                  <c:v>13.333333333333332</c:v>
                </c:pt>
                <c:pt idx="38">
                  <c:v>13.619047619047619</c:v>
                </c:pt>
                <c:pt idx="39">
                  <c:v>13.19047619047619</c:v>
                </c:pt>
                <c:pt idx="40">
                  <c:v>13</c:v>
                </c:pt>
                <c:pt idx="41">
                  <c:v>13.380952380952381</c:v>
                </c:pt>
                <c:pt idx="42">
                  <c:v>13.857142857142856</c:v>
                </c:pt>
                <c:pt idx="43">
                  <c:v>12.761904761904761</c:v>
                </c:pt>
                <c:pt idx="44">
                  <c:v>13.142857142857142</c:v>
                </c:pt>
                <c:pt idx="45">
                  <c:v>12.523809523809524</c:v>
                </c:pt>
                <c:pt idx="46">
                  <c:v>12.714285714285714</c:v>
                </c:pt>
                <c:pt idx="47">
                  <c:v>12.238095238095237</c:v>
                </c:pt>
                <c:pt idx="48">
                  <c:v>12.19047619047619</c:v>
                </c:pt>
                <c:pt idx="49">
                  <c:v>11.761904761904761</c:v>
                </c:pt>
                <c:pt idx="50">
                  <c:v>11.904761904761903</c:v>
                </c:pt>
                <c:pt idx="51">
                  <c:v>11.523809523809524</c:v>
                </c:pt>
                <c:pt idx="52">
                  <c:v>11.761904761904761</c:v>
                </c:pt>
                <c:pt idx="53">
                  <c:v>11.80952380952381</c:v>
                </c:pt>
                <c:pt idx="54">
                  <c:v>11.61904761904762</c:v>
                </c:pt>
                <c:pt idx="55">
                  <c:v>11.380952380952381</c:v>
                </c:pt>
                <c:pt idx="56">
                  <c:v>10.714285714285717</c:v>
                </c:pt>
                <c:pt idx="57">
                  <c:v>10.571428571428571</c:v>
                </c:pt>
                <c:pt idx="58">
                  <c:v>11.047619047619049</c:v>
                </c:pt>
                <c:pt idx="59">
                  <c:v>10.714285714285714</c:v>
                </c:pt>
                <c:pt idx="60">
                  <c:v>10.857142857142858</c:v>
                </c:pt>
                <c:pt idx="61">
                  <c:v>10.857142857142858</c:v>
                </c:pt>
                <c:pt idx="62">
                  <c:v>10.999999999999998</c:v>
                </c:pt>
                <c:pt idx="63">
                  <c:v>11.952380952380951</c:v>
                </c:pt>
                <c:pt idx="64">
                  <c:v>11.857142857142858</c:v>
                </c:pt>
                <c:pt idx="65">
                  <c:v>11.904761904761907</c:v>
                </c:pt>
                <c:pt idx="66">
                  <c:v>12.000000000000002</c:v>
                </c:pt>
                <c:pt idx="67">
                  <c:v>11.904761904761907</c:v>
                </c:pt>
                <c:pt idx="68">
                  <c:v>12.476190476190476</c:v>
                </c:pt>
                <c:pt idx="69">
                  <c:v>12.19047619047619</c:v>
                </c:pt>
                <c:pt idx="70">
                  <c:v>11.714285714285714</c:v>
                </c:pt>
                <c:pt idx="71">
                  <c:v>12.238095238095237</c:v>
                </c:pt>
                <c:pt idx="72">
                  <c:v>12.19047619047619</c:v>
                </c:pt>
                <c:pt idx="73">
                  <c:v>12.714285714285714</c:v>
                </c:pt>
                <c:pt idx="74">
                  <c:v>12.761904761904761</c:v>
                </c:pt>
                <c:pt idx="75">
                  <c:v>12.238095238095237</c:v>
                </c:pt>
                <c:pt idx="76">
                  <c:v>12.523809523809522</c:v>
                </c:pt>
                <c:pt idx="77">
                  <c:v>12.238095238095239</c:v>
                </c:pt>
                <c:pt idx="78">
                  <c:v>11.238095238095239</c:v>
                </c:pt>
                <c:pt idx="79">
                  <c:v>10.619047619047619</c:v>
                </c:pt>
                <c:pt idx="80">
                  <c:v>10.571428571428571</c:v>
                </c:pt>
                <c:pt idx="81">
                  <c:v>10.238095238095239</c:v>
                </c:pt>
                <c:pt idx="82">
                  <c:v>10.857142857142858</c:v>
                </c:pt>
                <c:pt idx="83">
                  <c:v>10.952380952380951</c:v>
                </c:pt>
                <c:pt idx="84">
                  <c:v>11.38095238095238</c:v>
                </c:pt>
                <c:pt idx="85">
                  <c:v>12.19047619047619</c:v>
                </c:pt>
                <c:pt idx="86">
                  <c:v>12.619047619047619</c:v>
                </c:pt>
                <c:pt idx="87">
                  <c:v>12.952380952380951</c:v>
                </c:pt>
                <c:pt idx="88">
                  <c:v>13.38095238095238</c:v>
                </c:pt>
                <c:pt idx="89">
                  <c:v>13.095238095238097</c:v>
                </c:pt>
                <c:pt idx="90">
                  <c:v>12.666666666666668</c:v>
                </c:pt>
                <c:pt idx="91">
                  <c:v>12.666666666666666</c:v>
                </c:pt>
                <c:pt idx="92">
                  <c:v>12.428571428571429</c:v>
                </c:pt>
                <c:pt idx="93">
                  <c:v>12.238095238095237</c:v>
                </c:pt>
                <c:pt idx="94">
                  <c:v>11.761904761904761</c:v>
                </c:pt>
                <c:pt idx="95">
                  <c:v>12.142857142857141</c:v>
                </c:pt>
                <c:pt idx="96">
                  <c:v>12.095238095238093</c:v>
                </c:pt>
                <c:pt idx="97">
                  <c:v>12.80952380952381</c:v>
                </c:pt>
                <c:pt idx="98">
                  <c:v>12.571428571428571</c:v>
                </c:pt>
                <c:pt idx="99">
                  <c:v>13.19047619047619</c:v>
                </c:pt>
                <c:pt idx="100">
                  <c:v>13.714285714285714</c:v>
                </c:pt>
                <c:pt idx="101">
                  <c:v>13.428571428571431</c:v>
                </c:pt>
                <c:pt idx="102">
                  <c:v>12.857142857142858</c:v>
                </c:pt>
                <c:pt idx="103">
                  <c:v>12.904761904761907</c:v>
                </c:pt>
                <c:pt idx="104">
                  <c:v>12.238095238095239</c:v>
                </c:pt>
                <c:pt idx="105">
                  <c:v>12.047619047619047</c:v>
                </c:pt>
                <c:pt idx="106">
                  <c:v>11.80952380952381</c:v>
                </c:pt>
                <c:pt idx="107">
                  <c:v>11.476190476190476</c:v>
                </c:pt>
                <c:pt idx="108">
                  <c:v>11.809523809523808</c:v>
                </c:pt>
                <c:pt idx="109">
                  <c:v>12.238095238095237</c:v>
                </c:pt>
                <c:pt idx="110">
                  <c:v>12.523809523809524</c:v>
                </c:pt>
                <c:pt idx="111">
                  <c:v>13.095238095238097</c:v>
                </c:pt>
                <c:pt idx="112">
                  <c:v>13.238095238095239</c:v>
                </c:pt>
                <c:pt idx="113">
                  <c:v>13</c:v>
                </c:pt>
                <c:pt idx="114">
                  <c:v>12.904761904761907</c:v>
                </c:pt>
                <c:pt idx="115">
                  <c:v>12.238095238095241</c:v>
                </c:pt>
                <c:pt idx="116">
                  <c:v>11.38095238095238</c:v>
                </c:pt>
                <c:pt idx="117">
                  <c:v>11.19047619047619</c:v>
                </c:pt>
                <c:pt idx="118">
                  <c:v>11</c:v>
                </c:pt>
                <c:pt idx="119">
                  <c:v>12.19047619047619</c:v>
                </c:pt>
                <c:pt idx="120">
                  <c:v>12.238095238095237</c:v>
                </c:pt>
                <c:pt idx="121">
                  <c:v>12.571428571428571</c:v>
                </c:pt>
                <c:pt idx="122">
                  <c:v>13.238095238095237</c:v>
                </c:pt>
                <c:pt idx="123">
                  <c:v>13.714285714285714</c:v>
                </c:pt>
                <c:pt idx="124">
                  <c:v>13.333333333333334</c:v>
                </c:pt>
                <c:pt idx="125">
                  <c:v>13.238095238095239</c:v>
                </c:pt>
                <c:pt idx="126">
                  <c:v>12.476190476190476</c:v>
                </c:pt>
                <c:pt idx="127">
                  <c:v>13.095238095238097</c:v>
                </c:pt>
                <c:pt idx="128">
                  <c:v>12.904761904761907</c:v>
                </c:pt>
                <c:pt idx="129">
                  <c:v>12.904761904761903</c:v>
                </c:pt>
                <c:pt idx="130">
                  <c:v>13.238095238095239</c:v>
                </c:pt>
                <c:pt idx="131">
                  <c:v>13.095238095238097</c:v>
                </c:pt>
                <c:pt idx="132">
                  <c:v>13.142857142857144</c:v>
                </c:pt>
                <c:pt idx="133">
                  <c:v>12.809523809523812</c:v>
                </c:pt>
                <c:pt idx="134">
                  <c:v>12.238095238095239</c:v>
                </c:pt>
                <c:pt idx="135">
                  <c:v>12.285714285714286</c:v>
                </c:pt>
                <c:pt idx="136">
                  <c:v>12.047619047619047</c:v>
                </c:pt>
                <c:pt idx="137">
                  <c:v>11.809523809523808</c:v>
                </c:pt>
                <c:pt idx="138">
                  <c:v>11.904761904761903</c:v>
                </c:pt>
                <c:pt idx="139">
                  <c:v>11.952380952380951</c:v>
                </c:pt>
                <c:pt idx="140">
                  <c:v>12.666666666666668</c:v>
                </c:pt>
                <c:pt idx="141">
                  <c:v>13.666666666666668</c:v>
                </c:pt>
                <c:pt idx="142">
                  <c:v>13.714285714285714</c:v>
                </c:pt>
                <c:pt idx="143">
                  <c:v>13.952380952380953</c:v>
                </c:pt>
                <c:pt idx="144">
                  <c:v>14.523809523809522</c:v>
                </c:pt>
                <c:pt idx="145">
                  <c:v>14.666666666666666</c:v>
                </c:pt>
                <c:pt idx="146">
                  <c:v>14.333333333333334</c:v>
                </c:pt>
                <c:pt idx="147">
                  <c:v>14.095238095238097</c:v>
                </c:pt>
                <c:pt idx="148">
                  <c:v>13.380952380952381</c:v>
                </c:pt>
                <c:pt idx="149">
                  <c:v>13.047619047619047</c:v>
                </c:pt>
                <c:pt idx="150">
                  <c:v>13.142857142857142</c:v>
                </c:pt>
                <c:pt idx="151">
                  <c:v>13.095238095238093</c:v>
                </c:pt>
                <c:pt idx="152">
                  <c:v>13.714285714285714</c:v>
                </c:pt>
                <c:pt idx="153">
                  <c:v>14.571428571428571</c:v>
                </c:pt>
                <c:pt idx="154">
                  <c:v>14.238095238095239</c:v>
                </c:pt>
                <c:pt idx="155">
                  <c:v>14.19047619047619</c:v>
                </c:pt>
                <c:pt idx="156">
                  <c:v>14.333333333333332</c:v>
                </c:pt>
                <c:pt idx="157">
                  <c:v>14.333333333333332</c:v>
                </c:pt>
                <c:pt idx="158">
                  <c:v>13.952380952380953</c:v>
                </c:pt>
                <c:pt idx="159">
                  <c:v>13.952380952380953</c:v>
                </c:pt>
                <c:pt idx="160">
                  <c:v>13.238095238095239</c:v>
                </c:pt>
                <c:pt idx="161">
                  <c:v>12.857142857142859</c:v>
                </c:pt>
                <c:pt idx="162">
                  <c:v>13.285714285714286</c:v>
                </c:pt>
                <c:pt idx="163">
                  <c:v>13.666666666666668</c:v>
                </c:pt>
                <c:pt idx="164">
                  <c:v>13.190476190476192</c:v>
                </c:pt>
                <c:pt idx="165">
                  <c:v>13.285714285714286</c:v>
                </c:pt>
                <c:pt idx="166">
                  <c:v>13.38095238095238</c:v>
                </c:pt>
                <c:pt idx="167">
                  <c:v>13.666666666666666</c:v>
                </c:pt>
                <c:pt idx="168">
                  <c:v>14</c:v>
                </c:pt>
                <c:pt idx="169">
                  <c:v>14.238095238095237</c:v>
                </c:pt>
                <c:pt idx="170">
                  <c:v>13.666666666666668</c:v>
                </c:pt>
                <c:pt idx="171">
                  <c:v>14.333333333333334</c:v>
                </c:pt>
                <c:pt idx="172">
                  <c:v>14.571428571428571</c:v>
                </c:pt>
                <c:pt idx="173">
                  <c:v>14.142857142857142</c:v>
                </c:pt>
                <c:pt idx="174">
                  <c:v>14.047619047619047</c:v>
                </c:pt>
                <c:pt idx="175">
                  <c:v>14.428571428571429</c:v>
                </c:pt>
                <c:pt idx="176">
                  <c:v>13.571428571428571</c:v>
                </c:pt>
                <c:pt idx="177">
                  <c:v>14.047619047619049</c:v>
                </c:pt>
                <c:pt idx="178">
                  <c:v>14.380952380952381</c:v>
                </c:pt>
                <c:pt idx="179">
                  <c:v>14.285714285714288</c:v>
                </c:pt>
                <c:pt idx="180">
                  <c:v>14.80952380952381</c:v>
                </c:pt>
                <c:pt idx="181">
                  <c:v>14.857142857142858</c:v>
                </c:pt>
                <c:pt idx="182">
                  <c:v>14.666666666666668</c:v>
                </c:pt>
                <c:pt idx="183">
                  <c:v>15.142857142857142</c:v>
                </c:pt>
                <c:pt idx="184">
                  <c:v>14.952380952380953</c:v>
                </c:pt>
                <c:pt idx="185">
                  <c:v>14.619047619047619</c:v>
                </c:pt>
                <c:pt idx="186">
                  <c:v>14.619047619047619</c:v>
                </c:pt>
                <c:pt idx="187">
                  <c:v>13.857142857142858</c:v>
                </c:pt>
                <c:pt idx="188">
                  <c:v>14.238095238095239</c:v>
                </c:pt>
                <c:pt idx="189">
                  <c:v>14</c:v>
                </c:pt>
                <c:pt idx="190">
                  <c:v>13.333333333333332</c:v>
                </c:pt>
                <c:pt idx="191">
                  <c:v>13.857142857142858</c:v>
                </c:pt>
                <c:pt idx="192">
                  <c:v>13.571428571428569</c:v>
                </c:pt>
                <c:pt idx="193">
                  <c:v>13.857142857142856</c:v>
                </c:pt>
                <c:pt idx="194">
                  <c:v>14.476190476190476</c:v>
                </c:pt>
                <c:pt idx="195">
                  <c:v>14.333333333333334</c:v>
                </c:pt>
                <c:pt idx="196">
                  <c:v>14.047619047619049</c:v>
                </c:pt>
                <c:pt idx="197">
                  <c:v>14.809523809523808</c:v>
                </c:pt>
                <c:pt idx="198">
                  <c:v>14.428571428571431</c:v>
                </c:pt>
                <c:pt idx="199">
                  <c:v>13.857142857142858</c:v>
                </c:pt>
                <c:pt idx="200">
                  <c:v>13.380952380952381</c:v>
                </c:pt>
                <c:pt idx="201">
                  <c:v>13.333333333333334</c:v>
                </c:pt>
                <c:pt idx="202">
                  <c:v>13.38095238095238</c:v>
                </c:pt>
                <c:pt idx="203">
                  <c:v>13.809523809523808</c:v>
                </c:pt>
                <c:pt idx="204">
                  <c:v>13.333333333333332</c:v>
                </c:pt>
                <c:pt idx="205">
                  <c:v>13.142857142857142</c:v>
                </c:pt>
                <c:pt idx="206">
                  <c:v>13.761904761904761</c:v>
                </c:pt>
                <c:pt idx="207">
                  <c:v>13.952380952380953</c:v>
                </c:pt>
                <c:pt idx="208">
                  <c:v>13.380952380952381</c:v>
                </c:pt>
                <c:pt idx="209">
                  <c:v>13.571428571428571</c:v>
                </c:pt>
                <c:pt idx="210">
                  <c:v>13.80952380952381</c:v>
                </c:pt>
                <c:pt idx="211">
                  <c:v>13.80952380952381</c:v>
                </c:pt>
                <c:pt idx="212">
                  <c:v>14.61904761904762</c:v>
                </c:pt>
                <c:pt idx="213">
                  <c:v>14.904761904761903</c:v>
                </c:pt>
                <c:pt idx="214">
                  <c:v>14.761904761904761</c:v>
                </c:pt>
                <c:pt idx="215">
                  <c:v>14.952380952380953</c:v>
                </c:pt>
                <c:pt idx="216">
                  <c:v>14.476190476190476</c:v>
                </c:pt>
                <c:pt idx="217">
                  <c:v>13.761904761904761</c:v>
                </c:pt>
                <c:pt idx="218">
                  <c:v>13.80952380952381</c:v>
                </c:pt>
                <c:pt idx="219">
                  <c:v>13.476190476190478</c:v>
                </c:pt>
                <c:pt idx="220">
                  <c:v>13.380952380952381</c:v>
                </c:pt>
                <c:pt idx="221">
                  <c:v>13.61904761904762</c:v>
                </c:pt>
                <c:pt idx="222">
                  <c:v>13.619047619047619</c:v>
                </c:pt>
                <c:pt idx="223">
                  <c:v>13.523809523809524</c:v>
                </c:pt>
                <c:pt idx="224">
                  <c:v>14.666666666666668</c:v>
                </c:pt>
                <c:pt idx="225">
                  <c:v>15.095238095238097</c:v>
                </c:pt>
                <c:pt idx="226">
                  <c:v>15.619047619047619</c:v>
                </c:pt>
                <c:pt idx="227">
                  <c:v>15.619047619047619</c:v>
                </c:pt>
                <c:pt idx="228">
                  <c:v>15.761904761904761</c:v>
                </c:pt>
                <c:pt idx="229">
                  <c:v>16.476190476190478</c:v>
                </c:pt>
                <c:pt idx="230">
                  <c:v>16.761904761904763</c:v>
                </c:pt>
                <c:pt idx="231">
                  <c:v>16.61904761904762</c:v>
                </c:pt>
                <c:pt idx="232">
                  <c:v>16.61904761904762</c:v>
                </c:pt>
                <c:pt idx="233">
                  <c:v>16.476190476190474</c:v>
                </c:pt>
                <c:pt idx="234">
                  <c:v>16.333333333333332</c:v>
                </c:pt>
                <c:pt idx="235">
                  <c:v>16.047619047619047</c:v>
                </c:pt>
                <c:pt idx="236">
                  <c:v>15.523809523809524</c:v>
                </c:pt>
                <c:pt idx="237">
                  <c:v>15.571428571428571</c:v>
                </c:pt>
                <c:pt idx="238">
                  <c:v>15.714285714285714</c:v>
                </c:pt>
                <c:pt idx="239">
                  <c:v>14.80952380952381</c:v>
                </c:pt>
                <c:pt idx="240">
                  <c:v>14.61904761904762</c:v>
                </c:pt>
                <c:pt idx="241">
                  <c:v>14.285714285714288</c:v>
                </c:pt>
                <c:pt idx="242">
                  <c:v>13.857142857142858</c:v>
                </c:pt>
                <c:pt idx="243">
                  <c:v>13.523809523809524</c:v>
                </c:pt>
                <c:pt idx="244">
                  <c:v>13.666666666666668</c:v>
                </c:pt>
                <c:pt idx="245">
                  <c:v>13.142857142857142</c:v>
                </c:pt>
                <c:pt idx="246">
                  <c:v>13.238095238095237</c:v>
                </c:pt>
                <c:pt idx="247">
                  <c:v>12.952380952380951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48-4F8A-A56F-A89F63813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173999"/>
        <c:axId val="1994595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Erzurum!$B$1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Erzurum!$A$2:$A$258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Erzurum!$B$2:$B$257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13</c:v>
                      </c:pt>
                      <c:pt idx="3">
                        <c:v>9</c:v>
                      </c:pt>
                      <c:pt idx="4">
                        <c:v>11</c:v>
                      </c:pt>
                      <c:pt idx="5">
                        <c:v>23</c:v>
                      </c:pt>
                      <c:pt idx="6">
                        <c:v>7</c:v>
                      </c:pt>
                      <c:pt idx="7">
                        <c:v>16</c:v>
                      </c:pt>
                      <c:pt idx="8">
                        <c:v>8</c:v>
                      </c:pt>
                      <c:pt idx="9">
                        <c:v>16</c:v>
                      </c:pt>
                      <c:pt idx="10">
                        <c:v>9</c:v>
                      </c:pt>
                      <c:pt idx="11">
                        <c:v>15</c:v>
                      </c:pt>
                      <c:pt idx="12">
                        <c:v>12</c:v>
                      </c:pt>
                      <c:pt idx="13">
                        <c:v>14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15</c:v>
                      </c:pt>
                      <c:pt idx="17">
                        <c:v>16</c:v>
                      </c:pt>
                      <c:pt idx="18">
                        <c:v>12</c:v>
                      </c:pt>
                      <c:pt idx="19">
                        <c:v>16</c:v>
                      </c:pt>
                      <c:pt idx="20">
                        <c:v>19</c:v>
                      </c:pt>
                      <c:pt idx="21">
                        <c:v>13</c:v>
                      </c:pt>
                      <c:pt idx="22">
                        <c:v>21</c:v>
                      </c:pt>
                      <c:pt idx="23">
                        <c:v>15</c:v>
                      </c:pt>
                      <c:pt idx="24">
                        <c:v>12</c:v>
                      </c:pt>
                      <c:pt idx="25">
                        <c:v>21</c:v>
                      </c:pt>
                      <c:pt idx="26">
                        <c:v>13</c:v>
                      </c:pt>
                      <c:pt idx="27">
                        <c:v>17</c:v>
                      </c:pt>
                      <c:pt idx="28">
                        <c:v>15</c:v>
                      </c:pt>
                      <c:pt idx="29">
                        <c:v>12</c:v>
                      </c:pt>
                      <c:pt idx="30">
                        <c:v>10</c:v>
                      </c:pt>
                      <c:pt idx="31">
                        <c:v>11</c:v>
                      </c:pt>
                      <c:pt idx="32">
                        <c:v>12</c:v>
                      </c:pt>
                      <c:pt idx="33">
                        <c:v>16</c:v>
                      </c:pt>
                      <c:pt idx="34">
                        <c:v>10</c:v>
                      </c:pt>
                      <c:pt idx="35">
                        <c:v>9</c:v>
                      </c:pt>
                      <c:pt idx="36">
                        <c:v>17</c:v>
                      </c:pt>
                      <c:pt idx="37">
                        <c:v>15</c:v>
                      </c:pt>
                      <c:pt idx="38">
                        <c:v>17</c:v>
                      </c:pt>
                      <c:pt idx="39">
                        <c:v>10</c:v>
                      </c:pt>
                      <c:pt idx="40">
                        <c:v>19</c:v>
                      </c:pt>
                      <c:pt idx="41">
                        <c:v>13</c:v>
                      </c:pt>
                      <c:pt idx="42">
                        <c:v>13</c:v>
                      </c:pt>
                      <c:pt idx="43">
                        <c:v>11</c:v>
                      </c:pt>
                      <c:pt idx="44">
                        <c:v>9</c:v>
                      </c:pt>
                      <c:pt idx="45">
                        <c:v>13</c:v>
                      </c:pt>
                      <c:pt idx="46">
                        <c:v>7</c:v>
                      </c:pt>
                      <c:pt idx="47">
                        <c:v>20</c:v>
                      </c:pt>
                      <c:pt idx="48">
                        <c:v>9</c:v>
                      </c:pt>
                      <c:pt idx="49">
                        <c:v>13</c:v>
                      </c:pt>
                      <c:pt idx="50">
                        <c:v>9</c:v>
                      </c:pt>
                      <c:pt idx="51">
                        <c:v>10</c:v>
                      </c:pt>
                      <c:pt idx="52">
                        <c:v>9</c:v>
                      </c:pt>
                      <c:pt idx="53">
                        <c:v>13</c:v>
                      </c:pt>
                      <c:pt idx="54">
                        <c:v>17</c:v>
                      </c:pt>
                      <c:pt idx="55">
                        <c:v>16</c:v>
                      </c:pt>
                      <c:pt idx="56">
                        <c:v>8</c:v>
                      </c:pt>
                      <c:pt idx="57">
                        <c:v>16</c:v>
                      </c:pt>
                      <c:pt idx="58">
                        <c:v>8</c:v>
                      </c:pt>
                      <c:pt idx="59">
                        <c:v>13</c:v>
                      </c:pt>
                      <c:pt idx="60">
                        <c:v>9</c:v>
                      </c:pt>
                      <c:pt idx="61">
                        <c:v>8</c:v>
                      </c:pt>
                      <c:pt idx="62">
                        <c:v>14</c:v>
                      </c:pt>
                      <c:pt idx="63">
                        <c:v>4</c:v>
                      </c:pt>
                      <c:pt idx="64">
                        <c:v>13</c:v>
                      </c:pt>
                      <c:pt idx="65">
                        <c:v>10</c:v>
                      </c:pt>
                      <c:pt idx="66">
                        <c:v>10</c:v>
                      </c:pt>
                      <c:pt idx="67">
                        <c:v>9</c:v>
                      </c:pt>
                      <c:pt idx="68">
                        <c:v>13</c:v>
                      </c:pt>
                      <c:pt idx="69">
                        <c:v>20</c:v>
                      </c:pt>
                      <c:pt idx="70">
                        <c:v>16</c:v>
                      </c:pt>
                      <c:pt idx="71">
                        <c:v>12</c:v>
                      </c:pt>
                      <c:pt idx="72">
                        <c:v>9</c:v>
                      </c:pt>
                      <c:pt idx="73">
                        <c:v>13</c:v>
                      </c:pt>
                      <c:pt idx="74">
                        <c:v>13</c:v>
                      </c:pt>
                      <c:pt idx="75">
                        <c:v>8</c:v>
                      </c:pt>
                      <c:pt idx="76">
                        <c:v>13</c:v>
                      </c:pt>
                      <c:pt idx="77">
                        <c:v>9</c:v>
                      </c:pt>
                      <c:pt idx="78">
                        <c:v>10</c:v>
                      </c:pt>
                      <c:pt idx="79">
                        <c:v>15</c:v>
                      </c:pt>
                      <c:pt idx="80">
                        <c:v>17</c:v>
                      </c:pt>
                      <c:pt idx="81">
                        <c:v>17</c:v>
                      </c:pt>
                      <c:pt idx="82">
                        <c:v>14</c:v>
                      </c:pt>
                      <c:pt idx="83">
                        <c:v>11</c:v>
                      </c:pt>
                      <c:pt idx="84">
                        <c:v>15</c:v>
                      </c:pt>
                      <c:pt idx="85">
                        <c:v>8</c:v>
                      </c:pt>
                      <c:pt idx="86">
                        <c:v>9</c:v>
                      </c:pt>
                      <c:pt idx="87">
                        <c:v>17</c:v>
                      </c:pt>
                      <c:pt idx="88">
                        <c:v>15</c:v>
                      </c:pt>
                      <c:pt idx="89">
                        <c:v>13</c:v>
                      </c:pt>
                      <c:pt idx="90">
                        <c:v>5</c:v>
                      </c:pt>
                      <c:pt idx="91">
                        <c:v>7</c:v>
                      </c:pt>
                      <c:pt idx="92">
                        <c:v>10</c:v>
                      </c:pt>
                      <c:pt idx="93">
                        <c:v>7</c:v>
                      </c:pt>
                      <c:pt idx="94">
                        <c:v>14</c:v>
                      </c:pt>
                      <c:pt idx="95">
                        <c:v>22</c:v>
                      </c:pt>
                      <c:pt idx="96">
                        <c:v>9</c:v>
                      </c:pt>
                      <c:pt idx="97">
                        <c:v>9</c:v>
                      </c:pt>
                      <c:pt idx="98">
                        <c:v>7</c:v>
                      </c:pt>
                      <c:pt idx="99">
                        <c:v>19</c:v>
                      </c:pt>
                      <c:pt idx="100">
                        <c:v>5</c:v>
                      </c:pt>
                      <c:pt idx="101">
                        <c:v>10</c:v>
                      </c:pt>
                      <c:pt idx="102">
                        <c:v>15</c:v>
                      </c:pt>
                      <c:pt idx="103">
                        <c:v>14</c:v>
                      </c:pt>
                      <c:pt idx="104">
                        <c:v>9</c:v>
                      </c:pt>
                      <c:pt idx="105">
                        <c:v>12</c:v>
                      </c:pt>
                      <c:pt idx="106">
                        <c:v>12</c:v>
                      </c:pt>
                      <c:pt idx="107">
                        <c:v>10</c:v>
                      </c:pt>
                      <c:pt idx="108">
                        <c:v>10</c:v>
                      </c:pt>
                      <c:pt idx="109">
                        <c:v>16</c:v>
                      </c:pt>
                      <c:pt idx="110">
                        <c:v>13</c:v>
                      </c:pt>
                      <c:pt idx="111">
                        <c:v>14</c:v>
                      </c:pt>
                      <c:pt idx="112">
                        <c:v>12</c:v>
                      </c:pt>
                      <c:pt idx="113">
                        <c:v>13</c:v>
                      </c:pt>
                      <c:pt idx="114">
                        <c:v>10</c:v>
                      </c:pt>
                      <c:pt idx="115">
                        <c:v>4</c:v>
                      </c:pt>
                      <c:pt idx="116">
                        <c:v>7</c:v>
                      </c:pt>
                      <c:pt idx="117">
                        <c:v>13</c:v>
                      </c:pt>
                      <c:pt idx="118">
                        <c:v>15</c:v>
                      </c:pt>
                      <c:pt idx="119">
                        <c:v>11</c:v>
                      </c:pt>
                      <c:pt idx="120">
                        <c:v>6</c:v>
                      </c:pt>
                      <c:pt idx="121">
                        <c:v>4</c:v>
                      </c:pt>
                      <c:pt idx="122">
                        <c:v>12</c:v>
                      </c:pt>
                      <c:pt idx="123">
                        <c:v>15</c:v>
                      </c:pt>
                      <c:pt idx="124">
                        <c:v>10</c:v>
                      </c:pt>
                      <c:pt idx="125">
                        <c:v>14</c:v>
                      </c:pt>
                      <c:pt idx="126">
                        <c:v>6</c:v>
                      </c:pt>
                      <c:pt idx="127">
                        <c:v>8</c:v>
                      </c:pt>
                      <c:pt idx="128">
                        <c:v>13</c:v>
                      </c:pt>
                      <c:pt idx="129">
                        <c:v>20</c:v>
                      </c:pt>
                      <c:pt idx="130">
                        <c:v>11</c:v>
                      </c:pt>
                      <c:pt idx="131">
                        <c:v>8</c:v>
                      </c:pt>
                      <c:pt idx="132">
                        <c:v>10</c:v>
                      </c:pt>
                      <c:pt idx="133">
                        <c:v>9</c:v>
                      </c:pt>
                      <c:pt idx="134">
                        <c:v>10</c:v>
                      </c:pt>
                      <c:pt idx="135">
                        <c:v>13</c:v>
                      </c:pt>
                      <c:pt idx="136">
                        <c:v>7</c:v>
                      </c:pt>
                      <c:pt idx="137">
                        <c:v>9</c:v>
                      </c:pt>
                      <c:pt idx="138">
                        <c:v>10</c:v>
                      </c:pt>
                      <c:pt idx="139">
                        <c:v>14</c:v>
                      </c:pt>
                      <c:pt idx="140">
                        <c:v>12</c:v>
                      </c:pt>
                      <c:pt idx="141">
                        <c:v>16</c:v>
                      </c:pt>
                      <c:pt idx="142">
                        <c:v>12</c:v>
                      </c:pt>
                      <c:pt idx="143">
                        <c:v>11</c:v>
                      </c:pt>
                      <c:pt idx="144">
                        <c:v>11</c:v>
                      </c:pt>
                      <c:pt idx="145">
                        <c:v>11</c:v>
                      </c:pt>
                      <c:pt idx="146">
                        <c:v>13</c:v>
                      </c:pt>
                      <c:pt idx="147">
                        <c:v>12</c:v>
                      </c:pt>
                      <c:pt idx="148">
                        <c:v>20</c:v>
                      </c:pt>
                      <c:pt idx="149">
                        <c:v>13</c:v>
                      </c:pt>
                      <c:pt idx="150">
                        <c:v>14</c:v>
                      </c:pt>
                      <c:pt idx="151">
                        <c:v>13</c:v>
                      </c:pt>
                      <c:pt idx="152">
                        <c:v>9</c:v>
                      </c:pt>
                      <c:pt idx="153">
                        <c:v>15</c:v>
                      </c:pt>
                      <c:pt idx="154">
                        <c:v>9</c:v>
                      </c:pt>
                      <c:pt idx="155">
                        <c:v>14</c:v>
                      </c:pt>
                      <c:pt idx="156">
                        <c:v>14</c:v>
                      </c:pt>
                      <c:pt idx="157">
                        <c:v>9</c:v>
                      </c:pt>
                      <c:pt idx="158">
                        <c:v>20</c:v>
                      </c:pt>
                      <c:pt idx="159">
                        <c:v>11</c:v>
                      </c:pt>
                      <c:pt idx="160">
                        <c:v>10</c:v>
                      </c:pt>
                      <c:pt idx="161">
                        <c:v>7</c:v>
                      </c:pt>
                      <c:pt idx="162">
                        <c:v>24</c:v>
                      </c:pt>
                      <c:pt idx="163">
                        <c:v>13</c:v>
                      </c:pt>
                      <c:pt idx="164">
                        <c:v>15</c:v>
                      </c:pt>
                      <c:pt idx="165">
                        <c:v>22</c:v>
                      </c:pt>
                      <c:pt idx="166">
                        <c:v>10</c:v>
                      </c:pt>
                      <c:pt idx="167">
                        <c:v>14</c:v>
                      </c:pt>
                      <c:pt idx="168">
                        <c:v>8</c:v>
                      </c:pt>
                      <c:pt idx="169">
                        <c:v>8</c:v>
                      </c:pt>
                      <c:pt idx="170">
                        <c:v>14</c:v>
                      </c:pt>
                      <c:pt idx="171">
                        <c:v>17</c:v>
                      </c:pt>
                      <c:pt idx="172">
                        <c:v>9</c:v>
                      </c:pt>
                      <c:pt idx="173">
                        <c:v>14</c:v>
                      </c:pt>
                      <c:pt idx="174">
                        <c:v>10</c:v>
                      </c:pt>
                      <c:pt idx="175">
                        <c:v>22</c:v>
                      </c:pt>
                      <c:pt idx="176">
                        <c:v>12</c:v>
                      </c:pt>
                      <c:pt idx="177">
                        <c:v>13</c:v>
                      </c:pt>
                      <c:pt idx="178">
                        <c:v>9</c:v>
                      </c:pt>
                      <c:pt idx="179">
                        <c:v>16</c:v>
                      </c:pt>
                      <c:pt idx="180">
                        <c:v>12</c:v>
                      </c:pt>
                      <c:pt idx="181">
                        <c:v>13</c:v>
                      </c:pt>
                      <c:pt idx="182">
                        <c:v>11</c:v>
                      </c:pt>
                      <c:pt idx="183">
                        <c:v>13</c:v>
                      </c:pt>
                      <c:pt idx="184">
                        <c:v>13</c:v>
                      </c:pt>
                      <c:pt idx="185">
                        <c:v>10</c:v>
                      </c:pt>
                      <c:pt idx="186">
                        <c:v>14</c:v>
                      </c:pt>
                      <c:pt idx="187">
                        <c:v>16</c:v>
                      </c:pt>
                      <c:pt idx="188">
                        <c:v>23</c:v>
                      </c:pt>
                      <c:pt idx="189">
                        <c:v>20</c:v>
                      </c:pt>
                      <c:pt idx="190">
                        <c:v>17</c:v>
                      </c:pt>
                      <c:pt idx="191">
                        <c:v>10</c:v>
                      </c:pt>
                      <c:pt idx="192">
                        <c:v>10</c:v>
                      </c:pt>
                      <c:pt idx="193">
                        <c:v>7</c:v>
                      </c:pt>
                      <c:pt idx="194">
                        <c:v>14</c:v>
                      </c:pt>
                      <c:pt idx="195">
                        <c:v>11</c:v>
                      </c:pt>
                      <c:pt idx="196">
                        <c:v>12</c:v>
                      </c:pt>
                      <c:pt idx="197">
                        <c:v>17</c:v>
                      </c:pt>
                      <c:pt idx="198">
                        <c:v>9</c:v>
                      </c:pt>
                      <c:pt idx="199">
                        <c:v>10</c:v>
                      </c:pt>
                      <c:pt idx="200">
                        <c:v>17</c:v>
                      </c:pt>
                      <c:pt idx="201">
                        <c:v>20</c:v>
                      </c:pt>
                      <c:pt idx="202">
                        <c:v>16</c:v>
                      </c:pt>
                      <c:pt idx="203">
                        <c:v>17</c:v>
                      </c:pt>
                      <c:pt idx="204">
                        <c:v>11</c:v>
                      </c:pt>
                      <c:pt idx="205">
                        <c:v>13</c:v>
                      </c:pt>
                      <c:pt idx="206">
                        <c:v>11</c:v>
                      </c:pt>
                      <c:pt idx="207">
                        <c:v>18</c:v>
                      </c:pt>
                      <c:pt idx="208">
                        <c:v>22</c:v>
                      </c:pt>
                      <c:pt idx="209">
                        <c:v>19</c:v>
                      </c:pt>
                      <c:pt idx="210">
                        <c:v>11</c:v>
                      </c:pt>
                      <c:pt idx="211">
                        <c:v>27</c:v>
                      </c:pt>
                      <c:pt idx="212">
                        <c:v>19</c:v>
                      </c:pt>
                      <c:pt idx="213">
                        <c:v>18</c:v>
                      </c:pt>
                      <c:pt idx="214">
                        <c:v>17</c:v>
                      </c:pt>
                      <c:pt idx="215">
                        <c:v>15</c:v>
                      </c:pt>
                      <c:pt idx="216">
                        <c:v>20</c:v>
                      </c:pt>
                      <c:pt idx="217">
                        <c:v>17</c:v>
                      </c:pt>
                      <c:pt idx="218">
                        <c:v>18</c:v>
                      </c:pt>
                      <c:pt idx="219">
                        <c:v>15</c:v>
                      </c:pt>
                      <c:pt idx="220">
                        <c:v>16</c:v>
                      </c:pt>
                      <c:pt idx="221">
                        <c:v>28</c:v>
                      </c:pt>
                      <c:pt idx="222">
                        <c:v>23</c:v>
                      </c:pt>
                      <c:pt idx="223">
                        <c:v>20</c:v>
                      </c:pt>
                      <c:pt idx="224">
                        <c:v>23</c:v>
                      </c:pt>
                      <c:pt idx="225">
                        <c:v>20</c:v>
                      </c:pt>
                      <c:pt idx="226">
                        <c:v>18</c:v>
                      </c:pt>
                      <c:pt idx="227">
                        <c:v>21</c:v>
                      </c:pt>
                      <c:pt idx="228">
                        <c:v>25</c:v>
                      </c:pt>
                      <c:pt idx="229">
                        <c:v>-1</c:v>
                      </c:pt>
                      <c:pt idx="230">
                        <c:v>-1</c:v>
                      </c:pt>
                      <c:pt idx="231">
                        <c:v>26</c:v>
                      </c:pt>
                      <c:pt idx="232">
                        <c:v>23</c:v>
                      </c:pt>
                      <c:pt idx="233">
                        <c:v>19</c:v>
                      </c:pt>
                      <c:pt idx="234">
                        <c:v>26</c:v>
                      </c:pt>
                      <c:pt idx="235">
                        <c:v>27</c:v>
                      </c:pt>
                      <c:pt idx="236">
                        <c:v>16</c:v>
                      </c:pt>
                      <c:pt idx="237">
                        <c:v>24</c:v>
                      </c:pt>
                      <c:pt idx="238">
                        <c:v>30</c:v>
                      </c:pt>
                      <c:pt idx="239">
                        <c:v>24</c:v>
                      </c:pt>
                      <c:pt idx="240">
                        <c:v>27</c:v>
                      </c:pt>
                      <c:pt idx="241">
                        <c:v>28</c:v>
                      </c:pt>
                      <c:pt idx="242">
                        <c:v>25</c:v>
                      </c:pt>
                      <c:pt idx="243">
                        <c:v>28</c:v>
                      </c:pt>
                      <c:pt idx="244">
                        <c:v>35</c:v>
                      </c:pt>
                      <c:pt idx="245">
                        <c:v>-1</c:v>
                      </c:pt>
                      <c:pt idx="246">
                        <c:v>20</c:v>
                      </c:pt>
                      <c:pt idx="247">
                        <c:v>22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-1</c:v>
                      </c:pt>
                      <c:pt idx="251">
                        <c:v>-1</c:v>
                      </c:pt>
                      <c:pt idx="252">
                        <c:v>-1</c:v>
                      </c:pt>
                      <c:pt idx="253">
                        <c:v>-1</c:v>
                      </c:pt>
                      <c:pt idx="254">
                        <c:v>-1</c:v>
                      </c:pt>
                      <c:pt idx="255">
                        <c:v>-1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648-4F8A-A56F-A89F638133C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15</c:v>
                      </c:pt>
                      <c:pt idx="1">
                        <c:v>20</c:v>
                      </c:pt>
                      <c:pt idx="2">
                        <c:v>15</c:v>
                      </c:pt>
                      <c:pt idx="3">
                        <c:v>14</c:v>
                      </c:pt>
                      <c:pt idx="4">
                        <c:v>14</c:v>
                      </c:pt>
                      <c:pt idx="5">
                        <c:v>16</c:v>
                      </c:pt>
                      <c:pt idx="6">
                        <c:v>20</c:v>
                      </c:pt>
                      <c:pt idx="7">
                        <c:v>11</c:v>
                      </c:pt>
                      <c:pt idx="8">
                        <c:v>16</c:v>
                      </c:pt>
                      <c:pt idx="9">
                        <c:v>12</c:v>
                      </c:pt>
                      <c:pt idx="10">
                        <c:v>14</c:v>
                      </c:pt>
                      <c:pt idx="11">
                        <c:v>17</c:v>
                      </c:pt>
                      <c:pt idx="12">
                        <c:v>16</c:v>
                      </c:pt>
                      <c:pt idx="13">
                        <c:v>13</c:v>
                      </c:pt>
                      <c:pt idx="14">
                        <c:v>17</c:v>
                      </c:pt>
                      <c:pt idx="15">
                        <c:v>17</c:v>
                      </c:pt>
                      <c:pt idx="16">
                        <c:v>17</c:v>
                      </c:pt>
                      <c:pt idx="17">
                        <c:v>12</c:v>
                      </c:pt>
                      <c:pt idx="18">
                        <c:v>17</c:v>
                      </c:pt>
                      <c:pt idx="19">
                        <c:v>12</c:v>
                      </c:pt>
                      <c:pt idx="20">
                        <c:v>24</c:v>
                      </c:pt>
                      <c:pt idx="21">
                        <c:v>14</c:v>
                      </c:pt>
                      <c:pt idx="22">
                        <c:v>16</c:v>
                      </c:pt>
                      <c:pt idx="23">
                        <c:v>24</c:v>
                      </c:pt>
                      <c:pt idx="24">
                        <c:v>10</c:v>
                      </c:pt>
                      <c:pt idx="25">
                        <c:v>17</c:v>
                      </c:pt>
                      <c:pt idx="26">
                        <c:v>16</c:v>
                      </c:pt>
                      <c:pt idx="27">
                        <c:v>12</c:v>
                      </c:pt>
                      <c:pt idx="28">
                        <c:v>15</c:v>
                      </c:pt>
                      <c:pt idx="29">
                        <c:v>12</c:v>
                      </c:pt>
                      <c:pt idx="30">
                        <c:v>9</c:v>
                      </c:pt>
                      <c:pt idx="31">
                        <c:v>17</c:v>
                      </c:pt>
                      <c:pt idx="32">
                        <c:v>12</c:v>
                      </c:pt>
                      <c:pt idx="33">
                        <c:v>13</c:v>
                      </c:pt>
                      <c:pt idx="34">
                        <c:v>15</c:v>
                      </c:pt>
                      <c:pt idx="35">
                        <c:v>15</c:v>
                      </c:pt>
                      <c:pt idx="36">
                        <c:v>20</c:v>
                      </c:pt>
                      <c:pt idx="37">
                        <c:v>11</c:v>
                      </c:pt>
                      <c:pt idx="38">
                        <c:v>16</c:v>
                      </c:pt>
                      <c:pt idx="39">
                        <c:v>11</c:v>
                      </c:pt>
                      <c:pt idx="40">
                        <c:v>12</c:v>
                      </c:pt>
                      <c:pt idx="41">
                        <c:v>18</c:v>
                      </c:pt>
                      <c:pt idx="42">
                        <c:v>13</c:v>
                      </c:pt>
                      <c:pt idx="43">
                        <c:v>6</c:v>
                      </c:pt>
                      <c:pt idx="44">
                        <c:v>13</c:v>
                      </c:pt>
                      <c:pt idx="45">
                        <c:v>10</c:v>
                      </c:pt>
                      <c:pt idx="46">
                        <c:v>13</c:v>
                      </c:pt>
                      <c:pt idx="47">
                        <c:v>12</c:v>
                      </c:pt>
                      <c:pt idx="48">
                        <c:v>18</c:v>
                      </c:pt>
                      <c:pt idx="49">
                        <c:v>15</c:v>
                      </c:pt>
                      <c:pt idx="50">
                        <c:v>8</c:v>
                      </c:pt>
                      <c:pt idx="51">
                        <c:v>11</c:v>
                      </c:pt>
                      <c:pt idx="52">
                        <c:v>12</c:v>
                      </c:pt>
                      <c:pt idx="53">
                        <c:v>11</c:v>
                      </c:pt>
                      <c:pt idx="54">
                        <c:v>9</c:v>
                      </c:pt>
                      <c:pt idx="55">
                        <c:v>13</c:v>
                      </c:pt>
                      <c:pt idx="56">
                        <c:v>8</c:v>
                      </c:pt>
                      <c:pt idx="57">
                        <c:v>14</c:v>
                      </c:pt>
                      <c:pt idx="58">
                        <c:v>18</c:v>
                      </c:pt>
                      <c:pt idx="59">
                        <c:v>11</c:v>
                      </c:pt>
                      <c:pt idx="60">
                        <c:v>13</c:v>
                      </c:pt>
                      <c:pt idx="61">
                        <c:v>8</c:v>
                      </c:pt>
                      <c:pt idx="62">
                        <c:v>15</c:v>
                      </c:pt>
                      <c:pt idx="63">
                        <c:v>18</c:v>
                      </c:pt>
                      <c:pt idx="64">
                        <c:v>11</c:v>
                      </c:pt>
                      <c:pt idx="65">
                        <c:v>15</c:v>
                      </c:pt>
                      <c:pt idx="66">
                        <c:v>10</c:v>
                      </c:pt>
                      <c:pt idx="67">
                        <c:v>11</c:v>
                      </c:pt>
                      <c:pt idx="68">
                        <c:v>14</c:v>
                      </c:pt>
                      <c:pt idx="69">
                        <c:v>14</c:v>
                      </c:pt>
                      <c:pt idx="70">
                        <c:v>24</c:v>
                      </c:pt>
                      <c:pt idx="71">
                        <c:v>12</c:v>
                      </c:pt>
                      <c:pt idx="72">
                        <c:v>11</c:v>
                      </c:pt>
                      <c:pt idx="73">
                        <c:v>18</c:v>
                      </c:pt>
                      <c:pt idx="74">
                        <c:v>10</c:v>
                      </c:pt>
                      <c:pt idx="75">
                        <c:v>9</c:v>
                      </c:pt>
                      <c:pt idx="76">
                        <c:v>12</c:v>
                      </c:pt>
                      <c:pt idx="77">
                        <c:v>9</c:v>
                      </c:pt>
                      <c:pt idx="78">
                        <c:v>8</c:v>
                      </c:pt>
                      <c:pt idx="79">
                        <c:v>10</c:v>
                      </c:pt>
                      <c:pt idx="80">
                        <c:v>11</c:v>
                      </c:pt>
                      <c:pt idx="81">
                        <c:v>11</c:v>
                      </c:pt>
                      <c:pt idx="82">
                        <c:v>14</c:v>
                      </c:pt>
                      <c:pt idx="83">
                        <c:v>22</c:v>
                      </c:pt>
                      <c:pt idx="84">
                        <c:v>17</c:v>
                      </c:pt>
                      <c:pt idx="85">
                        <c:v>13</c:v>
                      </c:pt>
                      <c:pt idx="86">
                        <c:v>11</c:v>
                      </c:pt>
                      <c:pt idx="87">
                        <c:v>15</c:v>
                      </c:pt>
                      <c:pt idx="88">
                        <c:v>10</c:v>
                      </c:pt>
                      <c:pt idx="89">
                        <c:v>12</c:v>
                      </c:pt>
                      <c:pt idx="90">
                        <c:v>10</c:v>
                      </c:pt>
                      <c:pt idx="91">
                        <c:v>16</c:v>
                      </c:pt>
                      <c:pt idx="92">
                        <c:v>14</c:v>
                      </c:pt>
                      <c:pt idx="93">
                        <c:v>13</c:v>
                      </c:pt>
                      <c:pt idx="94">
                        <c:v>15</c:v>
                      </c:pt>
                      <c:pt idx="95">
                        <c:v>11</c:v>
                      </c:pt>
                      <c:pt idx="96">
                        <c:v>9</c:v>
                      </c:pt>
                      <c:pt idx="97">
                        <c:v>21</c:v>
                      </c:pt>
                      <c:pt idx="98">
                        <c:v>17</c:v>
                      </c:pt>
                      <c:pt idx="99">
                        <c:v>11</c:v>
                      </c:pt>
                      <c:pt idx="100">
                        <c:v>9</c:v>
                      </c:pt>
                      <c:pt idx="101">
                        <c:v>13</c:v>
                      </c:pt>
                      <c:pt idx="102">
                        <c:v>16</c:v>
                      </c:pt>
                      <c:pt idx="103">
                        <c:v>11</c:v>
                      </c:pt>
                      <c:pt idx="104">
                        <c:v>10</c:v>
                      </c:pt>
                      <c:pt idx="105">
                        <c:v>14</c:v>
                      </c:pt>
                      <c:pt idx="106">
                        <c:v>17</c:v>
                      </c:pt>
                      <c:pt idx="107">
                        <c:v>19</c:v>
                      </c:pt>
                      <c:pt idx="108">
                        <c:v>11</c:v>
                      </c:pt>
                      <c:pt idx="109">
                        <c:v>15</c:v>
                      </c:pt>
                      <c:pt idx="110">
                        <c:v>7</c:v>
                      </c:pt>
                      <c:pt idx="111">
                        <c:v>11</c:v>
                      </c:pt>
                      <c:pt idx="112">
                        <c:v>9</c:v>
                      </c:pt>
                      <c:pt idx="113">
                        <c:v>9</c:v>
                      </c:pt>
                      <c:pt idx="114">
                        <c:v>12</c:v>
                      </c:pt>
                      <c:pt idx="115">
                        <c:v>12</c:v>
                      </c:pt>
                      <c:pt idx="116">
                        <c:v>4</c:v>
                      </c:pt>
                      <c:pt idx="117">
                        <c:v>14</c:v>
                      </c:pt>
                      <c:pt idx="118">
                        <c:v>20</c:v>
                      </c:pt>
                      <c:pt idx="119">
                        <c:v>27</c:v>
                      </c:pt>
                      <c:pt idx="120">
                        <c:v>15</c:v>
                      </c:pt>
                      <c:pt idx="121">
                        <c:v>15</c:v>
                      </c:pt>
                      <c:pt idx="122">
                        <c:v>14</c:v>
                      </c:pt>
                      <c:pt idx="123">
                        <c:v>17</c:v>
                      </c:pt>
                      <c:pt idx="124">
                        <c:v>9</c:v>
                      </c:pt>
                      <c:pt idx="125">
                        <c:v>12</c:v>
                      </c:pt>
                      <c:pt idx="126">
                        <c:v>17</c:v>
                      </c:pt>
                      <c:pt idx="127">
                        <c:v>14</c:v>
                      </c:pt>
                      <c:pt idx="128">
                        <c:v>10</c:v>
                      </c:pt>
                      <c:pt idx="129">
                        <c:v>17</c:v>
                      </c:pt>
                      <c:pt idx="130">
                        <c:v>21</c:v>
                      </c:pt>
                      <c:pt idx="131">
                        <c:v>7</c:v>
                      </c:pt>
                      <c:pt idx="132">
                        <c:v>12</c:v>
                      </c:pt>
                      <c:pt idx="133">
                        <c:v>14</c:v>
                      </c:pt>
                      <c:pt idx="134">
                        <c:v>15</c:v>
                      </c:pt>
                      <c:pt idx="135">
                        <c:v>9</c:v>
                      </c:pt>
                      <c:pt idx="136">
                        <c:v>7</c:v>
                      </c:pt>
                      <c:pt idx="137">
                        <c:v>13</c:v>
                      </c:pt>
                      <c:pt idx="138">
                        <c:v>14</c:v>
                      </c:pt>
                      <c:pt idx="139">
                        <c:v>16</c:v>
                      </c:pt>
                      <c:pt idx="140">
                        <c:v>12</c:v>
                      </c:pt>
                      <c:pt idx="141">
                        <c:v>17</c:v>
                      </c:pt>
                      <c:pt idx="142">
                        <c:v>13</c:v>
                      </c:pt>
                      <c:pt idx="143">
                        <c:v>14</c:v>
                      </c:pt>
                      <c:pt idx="144">
                        <c:v>15</c:v>
                      </c:pt>
                      <c:pt idx="145">
                        <c:v>12</c:v>
                      </c:pt>
                      <c:pt idx="146">
                        <c:v>9</c:v>
                      </c:pt>
                      <c:pt idx="147">
                        <c:v>11</c:v>
                      </c:pt>
                      <c:pt idx="148">
                        <c:v>20</c:v>
                      </c:pt>
                      <c:pt idx="149">
                        <c:v>9</c:v>
                      </c:pt>
                      <c:pt idx="150">
                        <c:v>11</c:v>
                      </c:pt>
                      <c:pt idx="151">
                        <c:v>20</c:v>
                      </c:pt>
                      <c:pt idx="152">
                        <c:v>15</c:v>
                      </c:pt>
                      <c:pt idx="153">
                        <c:v>13</c:v>
                      </c:pt>
                      <c:pt idx="154">
                        <c:v>12</c:v>
                      </c:pt>
                      <c:pt idx="155">
                        <c:v>14</c:v>
                      </c:pt>
                      <c:pt idx="156">
                        <c:v>8</c:v>
                      </c:pt>
                      <c:pt idx="157">
                        <c:v>13</c:v>
                      </c:pt>
                      <c:pt idx="158">
                        <c:v>19</c:v>
                      </c:pt>
                      <c:pt idx="159">
                        <c:v>18</c:v>
                      </c:pt>
                      <c:pt idx="160">
                        <c:v>14</c:v>
                      </c:pt>
                      <c:pt idx="161">
                        <c:v>13</c:v>
                      </c:pt>
                      <c:pt idx="162">
                        <c:v>14</c:v>
                      </c:pt>
                      <c:pt idx="163">
                        <c:v>17</c:v>
                      </c:pt>
                      <c:pt idx="164">
                        <c:v>14</c:v>
                      </c:pt>
                      <c:pt idx="165">
                        <c:v>13</c:v>
                      </c:pt>
                      <c:pt idx="166">
                        <c:v>14</c:v>
                      </c:pt>
                      <c:pt idx="167">
                        <c:v>22</c:v>
                      </c:pt>
                      <c:pt idx="168">
                        <c:v>15</c:v>
                      </c:pt>
                      <c:pt idx="169">
                        <c:v>19</c:v>
                      </c:pt>
                      <c:pt idx="170">
                        <c:v>13</c:v>
                      </c:pt>
                      <c:pt idx="171">
                        <c:v>11</c:v>
                      </c:pt>
                      <c:pt idx="172">
                        <c:v>16</c:v>
                      </c:pt>
                      <c:pt idx="173">
                        <c:v>18</c:v>
                      </c:pt>
                      <c:pt idx="174">
                        <c:v>12</c:v>
                      </c:pt>
                      <c:pt idx="175">
                        <c:v>18</c:v>
                      </c:pt>
                      <c:pt idx="176">
                        <c:v>14</c:v>
                      </c:pt>
                      <c:pt idx="177">
                        <c:v>21</c:v>
                      </c:pt>
                      <c:pt idx="178">
                        <c:v>13</c:v>
                      </c:pt>
                      <c:pt idx="179">
                        <c:v>8</c:v>
                      </c:pt>
                      <c:pt idx="180">
                        <c:v>16</c:v>
                      </c:pt>
                      <c:pt idx="181">
                        <c:v>12</c:v>
                      </c:pt>
                      <c:pt idx="182">
                        <c:v>12</c:v>
                      </c:pt>
                      <c:pt idx="183">
                        <c:v>15</c:v>
                      </c:pt>
                      <c:pt idx="184">
                        <c:v>13</c:v>
                      </c:pt>
                      <c:pt idx="185">
                        <c:v>16</c:v>
                      </c:pt>
                      <c:pt idx="186">
                        <c:v>17</c:v>
                      </c:pt>
                      <c:pt idx="187">
                        <c:v>12</c:v>
                      </c:pt>
                      <c:pt idx="188">
                        <c:v>13</c:v>
                      </c:pt>
                      <c:pt idx="189">
                        <c:v>14</c:v>
                      </c:pt>
                      <c:pt idx="190">
                        <c:v>12</c:v>
                      </c:pt>
                      <c:pt idx="191">
                        <c:v>12</c:v>
                      </c:pt>
                      <c:pt idx="192">
                        <c:v>5</c:v>
                      </c:pt>
                      <c:pt idx="193">
                        <c:v>7</c:v>
                      </c:pt>
                      <c:pt idx="194">
                        <c:v>14</c:v>
                      </c:pt>
                      <c:pt idx="195">
                        <c:v>15</c:v>
                      </c:pt>
                      <c:pt idx="196">
                        <c:v>10</c:v>
                      </c:pt>
                      <c:pt idx="197">
                        <c:v>20</c:v>
                      </c:pt>
                      <c:pt idx="198">
                        <c:v>10</c:v>
                      </c:pt>
                      <c:pt idx="199">
                        <c:v>6</c:v>
                      </c:pt>
                      <c:pt idx="200">
                        <c:v>18</c:v>
                      </c:pt>
                      <c:pt idx="201">
                        <c:v>15</c:v>
                      </c:pt>
                      <c:pt idx="202">
                        <c:v>22</c:v>
                      </c:pt>
                      <c:pt idx="203">
                        <c:v>16</c:v>
                      </c:pt>
                      <c:pt idx="204">
                        <c:v>12</c:v>
                      </c:pt>
                      <c:pt idx="205">
                        <c:v>13</c:v>
                      </c:pt>
                      <c:pt idx="206">
                        <c:v>13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19</c:v>
                      </c:pt>
                      <c:pt idx="210">
                        <c:v>18</c:v>
                      </c:pt>
                      <c:pt idx="211">
                        <c:v>17</c:v>
                      </c:pt>
                      <c:pt idx="212">
                        <c:v>20</c:v>
                      </c:pt>
                      <c:pt idx="213">
                        <c:v>12</c:v>
                      </c:pt>
                      <c:pt idx="214">
                        <c:v>11</c:v>
                      </c:pt>
                      <c:pt idx="215">
                        <c:v>10</c:v>
                      </c:pt>
                      <c:pt idx="216">
                        <c:v>19</c:v>
                      </c:pt>
                      <c:pt idx="217">
                        <c:v>12</c:v>
                      </c:pt>
                      <c:pt idx="218">
                        <c:v>10</c:v>
                      </c:pt>
                      <c:pt idx="219">
                        <c:v>18</c:v>
                      </c:pt>
                      <c:pt idx="220">
                        <c:v>15</c:v>
                      </c:pt>
                      <c:pt idx="221">
                        <c:v>13</c:v>
                      </c:pt>
                      <c:pt idx="222">
                        <c:v>8</c:v>
                      </c:pt>
                      <c:pt idx="223">
                        <c:v>10</c:v>
                      </c:pt>
                      <c:pt idx="224">
                        <c:v>14</c:v>
                      </c:pt>
                      <c:pt idx="225">
                        <c:v>17</c:v>
                      </c:pt>
                      <c:pt idx="226">
                        <c:v>22</c:v>
                      </c:pt>
                      <c:pt idx="227">
                        <c:v>18</c:v>
                      </c:pt>
                      <c:pt idx="228">
                        <c:v>13</c:v>
                      </c:pt>
                      <c:pt idx="229">
                        <c:v>14</c:v>
                      </c:pt>
                      <c:pt idx="230">
                        <c:v>15</c:v>
                      </c:pt>
                      <c:pt idx="231">
                        <c:v>23</c:v>
                      </c:pt>
                      <c:pt idx="232">
                        <c:v>18</c:v>
                      </c:pt>
                      <c:pt idx="233">
                        <c:v>17</c:v>
                      </c:pt>
                      <c:pt idx="234">
                        <c:v>14</c:v>
                      </c:pt>
                      <c:pt idx="235">
                        <c:v>15</c:v>
                      </c:pt>
                      <c:pt idx="236">
                        <c:v>8</c:v>
                      </c:pt>
                      <c:pt idx="237">
                        <c:v>17</c:v>
                      </c:pt>
                      <c:pt idx="238">
                        <c:v>12</c:v>
                      </c:pt>
                      <c:pt idx="239">
                        <c:v>8</c:v>
                      </c:pt>
                      <c:pt idx="240">
                        <c:v>23</c:v>
                      </c:pt>
                      <c:pt idx="241">
                        <c:v>5</c:v>
                      </c:pt>
                      <c:pt idx="242">
                        <c:v>7</c:v>
                      </c:pt>
                      <c:pt idx="243">
                        <c:v>12</c:v>
                      </c:pt>
                      <c:pt idx="244">
                        <c:v>23</c:v>
                      </c:pt>
                      <c:pt idx="245">
                        <c:v>13</c:v>
                      </c:pt>
                      <c:pt idx="246">
                        <c:v>10</c:v>
                      </c:pt>
                      <c:pt idx="247">
                        <c:v>8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-1</c:v>
                      </c:pt>
                      <c:pt idx="251">
                        <c:v>-1</c:v>
                      </c:pt>
                      <c:pt idx="252">
                        <c:v>-1</c:v>
                      </c:pt>
                      <c:pt idx="253">
                        <c:v>-1</c:v>
                      </c:pt>
                      <c:pt idx="254">
                        <c:v>-1</c:v>
                      </c:pt>
                      <c:pt idx="255">
                        <c:v>-1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648-4F8A-A56F-A89F638133C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9</c:v>
                      </c:pt>
                      <c:pt idx="1">
                        <c:v>18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12</c:v>
                      </c:pt>
                      <c:pt idx="5">
                        <c:v>14</c:v>
                      </c:pt>
                      <c:pt idx="6">
                        <c:v>7</c:v>
                      </c:pt>
                      <c:pt idx="7">
                        <c:v>16</c:v>
                      </c:pt>
                      <c:pt idx="8">
                        <c:v>13</c:v>
                      </c:pt>
                      <c:pt idx="9">
                        <c:v>17</c:v>
                      </c:pt>
                      <c:pt idx="10">
                        <c:v>17</c:v>
                      </c:pt>
                      <c:pt idx="11">
                        <c:v>16</c:v>
                      </c:pt>
                      <c:pt idx="12">
                        <c:v>19</c:v>
                      </c:pt>
                      <c:pt idx="13">
                        <c:v>16</c:v>
                      </c:pt>
                      <c:pt idx="14">
                        <c:v>22</c:v>
                      </c:pt>
                      <c:pt idx="15">
                        <c:v>13</c:v>
                      </c:pt>
                      <c:pt idx="16">
                        <c:v>10</c:v>
                      </c:pt>
                      <c:pt idx="17">
                        <c:v>14</c:v>
                      </c:pt>
                      <c:pt idx="18">
                        <c:v>10</c:v>
                      </c:pt>
                      <c:pt idx="19">
                        <c:v>14</c:v>
                      </c:pt>
                      <c:pt idx="20">
                        <c:v>8</c:v>
                      </c:pt>
                      <c:pt idx="21">
                        <c:v>18</c:v>
                      </c:pt>
                      <c:pt idx="22">
                        <c:v>20</c:v>
                      </c:pt>
                      <c:pt idx="23">
                        <c:v>14</c:v>
                      </c:pt>
                      <c:pt idx="24">
                        <c:v>19</c:v>
                      </c:pt>
                      <c:pt idx="25">
                        <c:v>16</c:v>
                      </c:pt>
                      <c:pt idx="26">
                        <c:v>16</c:v>
                      </c:pt>
                      <c:pt idx="27">
                        <c:v>14</c:v>
                      </c:pt>
                      <c:pt idx="28">
                        <c:v>13</c:v>
                      </c:pt>
                      <c:pt idx="29">
                        <c:v>20</c:v>
                      </c:pt>
                      <c:pt idx="30">
                        <c:v>21</c:v>
                      </c:pt>
                      <c:pt idx="31">
                        <c:v>11</c:v>
                      </c:pt>
                      <c:pt idx="32">
                        <c:v>13</c:v>
                      </c:pt>
                      <c:pt idx="33">
                        <c:v>12</c:v>
                      </c:pt>
                      <c:pt idx="34">
                        <c:v>9</c:v>
                      </c:pt>
                      <c:pt idx="35">
                        <c:v>12</c:v>
                      </c:pt>
                      <c:pt idx="36">
                        <c:v>17</c:v>
                      </c:pt>
                      <c:pt idx="37">
                        <c:v>11</c:v>
                      </c:pt>
                      <c:pt idx="38">
                        <c:v>13</c:v>
                      </c:pt>
                      <c:pt idx="39">
                        <c:v>11</c:v>
                      </c:pt>
                      <c:pt idx="40">
                        <c:v>16</c:v>
                      </c:pt>
                      <c:pt idx="41">
                        <c:v>7</c:v>
                      </c:pt>
                      <c:pt idx="42">
                        <c:v>23</c:v>
                      </c:pt>
                      <c:pt idx="43">
                        <c:v>11</c:v>
                      </c:pt>
                      <c:pt idx="44">
                        <c:v>12</c:v>
                      </c:pt>
                      <c:pt idx="45">
                        <c:v>10</c:v>
                      </c:pt>
                      <c:pt idx="46">
                        <c:v>11</c:v>
                      </c:pt>
                      <c:pt idx="47">
                        <c:v>7</c:v>
                      </c:pt>
                      <c:pt idx="48">
                        <c:v>14</c:v>
                      </c:pt>
                      <c:pt idx="49">
                        <c:v>18</c:v>
                      </c:pt>
                      <c:pt idx="50">
                        <c:v>17</c:v>
                      </c:pt>
                      <c:pt idx="51">
                        <c:v>5</c:v>
                      </c:pt>
                      <c:pt idx="52">
                        <c:v>8</c:v>
                      </c:pt>
                      <c:pt idx="53">
                        <c:v>13</c:v>
                      </c:pt>
                      <c:pt idx="54">
                        <c:v>10</c:v>
                      </c:pt>
                      <c:pt idx="55">
                        <c:v>11</c:v>
                      </c:pt>
                      <c:pt idx="56">
                        <c:v>11</c:v>
                      </c:pt>
                      <c:pt idx="57">
                        <c:v>10</c:v>
                      </c:pt>
                      <c:pt idx="58">
                        <c:v>13</c:v>
                      </c:pt>
                      <c:pt idx="59">
                        <c:v>10</c:v>
                      </c:pt>
                      <c:pt idx="60">
                        <c:v>9</c:v>
                      </c:pt>
                      <c:pt idx="61">
                        <c:v>10</c:v>
                      </c:pt>
                      <c:pt idx="62">
                        <c:v>12</c:v>
                      </c:pt>
                      <c:pt idx="63">
                        <c:v>12</c:v>
                      </c:pt>
                      <c:pt idx="64">
                        <c:v>11</c:v>
                      </c:pt>
                      <c:pt idx="65">
                        <c:v>14</c:v>
                      </c:pt>
                      <c:pt idx="66">
                        <c:v>7</c:v>
                      </c:pt>
                      <c:pt idx="67">
                        <c:v>10</c:v>
                      </c:pt>
                      <c:pt idx="68">
                        <c:v>12</c:v>
                      </c:pt>
                      <c:pt idx="69">
                        <c:v>10</c:v>
                      </c:pt>
                      <c:pt idx="70">
                        <c:v>5</c:v>
                      </c:pt>
                      <c:pt idx="71">
                        <c:v>12</c:v>
                      </c:pt>
                      <c:pt idx="72">
                        <c:v>12</c:v>
                      </c:pt>
                      <c:pt idx="73">
                        <c:v>12</c:v>
                      </c:pt>
                      <c:pt idx="74">
                        <c:v>12</c:v>
                      </c:pt>
                      <c:pt idx="75">
                        <c:v>11</c:v>
                      </c:pt>
                      <c:pt idx="76">
                        <c:v>12</c:v>
                      </c:pt>
                      <c:pt idx="77">
                        <c:v>14</c:v>
                      </c:pt>
                      <c:pt idx="78">
                        <c:v>4</c:v>
                      </c:pt>
                      <c:pt idx="79">
                        <c:v>11</c:v>
                      </c:pt>
                      <c:pt idx="80">
                        <c:v>18</c:v>
                      </c:pt>
                      <c:pt idx="81">
                        <c:v>9</c:v>
                      </c:pt>
                      <c:pt idx="82">
                        <c:v>12</c:v>
                      </c:pt>
                      <c:pt idx="83">
                        <c:v>6</c:v>
                      </c:pt>
                      <c:pt idx="84">
                        <c:v>16</c:v>
                      </c:pt>
                      <c:pt idx="85">
                        <c:v>8</c:v>
                      </c:pt>
                      <c:pt idx="86">
                        <c:v>12</c:v>
                      </c:pt>
                      <c:pt idx="87">
                        <c:v>18</c:v>
                      </c:pt>
                      <c:pt idx="88">
                        <c:v>13</c:v>
                      </c:pt>
                      <c:pt idx="89">
                        <c:v>7</c:v>
                      </c:pt>
                      <c:pt idx="90">
                        <c:v>11</c:v>
                      </c:pt>
                      <c:pt idx="91">
                        <c:v>12</c:v>
                      </c:pt>
                      <c:pt idx="92">
                        <c:v>8</c:v>
                      </c:pt>
                      <c:pt idx="93">
                        <c:v>10</c:v>
                      </c:pt>
                      <c:pt idx="94">
                        <c:v>11</c:v>
                      </c:pt>
                      <c:pt idx="95">
                        <c:v>21</c:v>
                      </c:pt>
                      <c:pt idx="96">
                        <c:v>15</c:v>
                      </c:pt>
                      <c:pt idx="97">
                        <c:v>10</c:v>
                      </c:pt>
                      <c:pt idx="98">
                        <c:v>13</c:v>
                      </c:pt>
                      <c:pt idx="99">
                        <c:v>18</c:v>
                      </c:pt>
                      <c:pt idx="100">
                        <c:v>10</c:v>
                      </c:pt>
                      <c:pt idx="101">
                        <c:v>12</c:v>
                      </c:pt>
                      <c:pt idx="102">
                        <c:v>7</c:v>
                      </c:pt>
                      <c:pt idx="103">
                        <c:v>8</c:v>
                      </c:pt>
                      <c:pt idx="104">
                        <c:v>12</c:v>
                      </c:pt>
                      <c:pt idx="105">
                        <c:v>11</c:v>
                      </c:pt>
                      <c:pt idx="106">
                        <c:v>11</c:v>
                      </c:pt>
                      <c:pt idx="107">
                        <c:v>8</c:v>
                      </c:pt>
                      <c:pt idx="108">
                        <c:v>14</c:v>
                      </c:pt>
                      <c:pt idx="109">
                        <c:v>13</c:v>
                      </c:pt>
                      <c:pt idx="110">
                        <c:v>16</c:v>
                      </c:pt>
                      <c:pt idx="111">
                        <c:v>17</c:v>
                      </c:pt>
                      <c:pt idx="112">
                        <c:v>12</c:v>
                      </c:pt>
                      <c:pt idx="113">
                        <c:v>14</c:v>
                      </c:pt>
                      <c:pt idx="114">
                        <c:v>14</c:v>
                      </c:pt>
                      <c:pt idx="115">
                        <c:v>10</c:v>
                      </c:pt>
                      <c:pt idx="116">
                        <c:v>8</c:v>
                      </c:pt>
                      <c:pt idx="117">
                        <c:v>12</c:v>
                      </c:pt>
                      <c:pt idx="118">
                        <c:v>11</c:v>
                      </c:pt>
                      <c:pt idx="119">
                        <c:v>15</c:v>
                      </c:pt>
                      <c:pt idx="120">
                        <c:v>12</c:v>
                      </c:pt>
                      <c:pt idx="121">
                        <c:v>12</c:v>
                      </c:pt>
                      <c:pt idx="122">
                        <c:v>13</c:v>
                      </c:pt>
                      <c:pt idx="123">
                        <c:v>8</c:v>
                      </c:pt>
                      <c:pt idx="124">
                        <c:v>10</c:v>
                      </c:pt>
                      <c:pt idx="125">
                        <c:v>11</c:v>
                      </c:pt>
                      <c:pt idx="126">
                        <c:v>12</c:v>
                      </c:pt>
                      <c:pt idx="127">
                        <c:v>17</c:v>
                      </c:pt>
                      <c:pt idx="128">
                        <c:v>15</c:v>
                      </c:pt>
                      <c:pt idx="129">
                        <c:v>7</c:v>
                      </c:pt>
                      <c:pt idx="130">
                        <c:v>2</c:v>
                      </c:pt>
                      <c:pt idx="131">
                        <c:v>11</c:v>
                      </c:pt>
                      <c:pt idx="132">
                        <c:v>15</c:v>
                      </c:pt>
                      <c:pt idx="133">
                        <c:v>15</c:v>
                      </c:pt>
                      <c:pt idx="134">
                        <c:v>14</c:v>
                      </c:pt>
                      <c:pt idx="135">
                        <c:v>16</c:v>
                      </c:pt>
                      <c:pt idx="136">
                        <c:v>15</c:v>
                      </c:pt>
                      <c:pt idx="137">
                        <c:v>7</c:v>
                      </c:pt>
                      <c:pt idx="138">
                        <c:v>8</c:v>
                      </c:pt>
                      <c:pt idx="139">
                        <c:v>15</c:v>
                      </c:pt>
                      <c:pt idx="140">
                        <c:v>17</c:v>
                      </c:pt>
                      <c:pt idx="141">
                        <c:v>20</c:v>
                      </c:pt>
                      <c:pt idx="142">
                        <c:v>6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6</c:v>
                      </c:pt>
                      <c:pt idx="146">
                        <c:v>13</c:v>
                      </c:pt>
                      <c:pt idx="147">
                        <c:v>21</c:v>
                      </c:pt>
                      <c:pt idx="148">
                        <c:v>12</c:v>
                      </c:pt>
                      <c:pt idx="149">
                        <c:v>9</c:v>
                      </c:pt>
                      <c:pt idx="150">
                        <c:v>18</c:v>
                      </c:pt>
                      <c:pt idx="151">
                        <c:v>13</c:v>
                      </c:pt>
                      <c:pt idx="152">
                        <c:v>19</c:v>
                      </c:pt>
                      <c:pt idx="153">
                        <c:v>17</c:v>
                      </c:pt>
                      <c:pt idx="154">
                        <c:v>13</c:v>
                      </c:pt>
                      <c:pt idx="155">
                        <c:v>13</c:v>
                      </c:pt>
                      <c:pt idx="156">
                        <c:v>15</c:v>
                      </c:pt>
                      <c:pt idx="157">
                        <c:v>12</c:v>
                      </c:pt>
                      <c:pt idx="158">
                        <c:v>9</c:v>
                      </c:pt>
                      <c:pt idx="159">
                        <c:v>13</c:v>
                      </c:pt>
                      <c:pt idx="160">
                        <c:v>12</c:v>
                      </c:pt>
                      <c:pt idx="161">
                        <c:v>11</c:v>
                      </c:pt>
                      <c:pt idx="162">
                        <c:v>18</c:v>
                      </c:pt>
                      <c:pt idx="163">
                        <c:v>17</c:v>
                      </c:pt>
                      <c:pt idx="164">
                        <c:v>8</c:v>
                      </c:pt>
                      <c:pt idx="165">
                        <c:v>14</c:v>
                      </c:pt>
                      <c:pt idx="166">
                        <c:v>10</c:v>
                      </c:pt>
                      <c:pt idx="167">
                        <c:v>7</c:v>
                      </c:pt>
                      <c:pt idx="168">
                        <c:v>13</c:v>
                      </c:pt>
                      <c:pt idx="169">
                        <c:v>18</c:v>
                      </c:pt>
                      <c:pt idx="170">
                        <c:v>10</c:v>
                      </c:pt>
                      <c:pt idx="171">
                        <c:v>15</c:v>
                      </c:pt>
                      <c:pt idx="172">
                        <c:v>13</c:v>
                      </c:pt>
                      <c:pt idx="173">
                        <c:v>8</c:v>
                      </c:pt>
                      <c:pt idx="174">
                        <c:v>20</c:v>
                      </c:pt>
                      <c:pt idx="175">
                        <c:v>16</c:v>
                      </c:pt>
                      <c:pt idx="176">
                        <c:v>15</c:v>
                      </c:pt>
                      <c:pt idx="177">
                        <c:v>11</c:v>
                      </c:pt>
                      <c:pt idx="178">
                        <c:v>20</c:v>
                      </c:pt>
                      <c:pt idx="179">
                        <c:v>18</c:v>
                      </c:pt>
                      <c:pt idx="180">
                        <c:v>12</c:v>
                      </c:pt>
                      <c:pt idx="181">
                        <c:v>16</c:v>
                      </c:pt>
                      <c:pt idx="182">
                        <c:v>15</c:v>
                      </c:pt>
                      <c:pt idx="183">
                        <c:v>10</c:v>
                      </c:pt>
                      <c:pt idx="184">
                        <c:v>12</c:v>
                      </c:pt>
                      <c:pt idx="185">
                        <c:v>14</c:v>
                      </c:pt>
                      <c:pt idx="186">
                        <c:v>11</c:v>
                      </c:pt>
                      <c:pt idx="187">
                        <c:v>8</c:v>
                      </c:pt>
                      <c:pt idx="188">
                        <c:v>17</c:v>
                      </c:pt>
                      <c:pt idx="189">
                        <c:v>11</c:v>
                      </c:pt>
                      <c:pt idx="190">
                        <c:v>11</c:v>
                      </c:pt>
                      <c:pt idx="191">
                        <c:v>24</c:v>
                      </c:pt>
                      <c:pt idx="192">
                        <c:v>21</c:v>
                      </c:pt>
                      <c:pt idx="193">
                        <c:v>23</c:v>
                      </c:pt>
                      <c:pt idx="194">
                        <c:v>13</c:v>
                      </c:pt>
                      <c:pt idx="195">
                        <c:v>14</c:v>
                      </c:pt>
                      <c:pt idx="196">
                        <c:v>13</c:v>
                      </c:pt>
                      <c:pt idx="197">
                        <c:v>17</c:v>
                      </c:pt>
                      <c:pt idx="198">
                        <c:v>16</c:v>
                      </c:pt>
                      <c:pt idx="199">
                        <c:v>9</c:v>
                      </c:pt>
                      <c:pt idx="200">
                        <c:v>10</c:v>
                      </c:pt>
                      <c:pt idx="201">
                        <c:v>13</c:v>
                      </c:pt>
                      <c:pt idx="202">
                        <c:v>14</c:v>
                      </c:pt>
                      <c:pt idx="203">
                        <c:v>16</c:v>
                      </c:pt>
                      <c:pt idx="204">
                        <c:v>11</c:v>
                      </c:pt>
                      <c:pt idx="205">
                        <c:v>14</c:v>
                      </c:pt>
                      <c:pt idx="206">
                        <c:v>18</c:v>
                      </c:pt>
                      <c:pt idx="207">
                        <c:v>25</c:v>
                      </c:pt>
                      <c:pt idx="208">
                        <c:v>11</c:v>
                      </c:pt>
                      <c:pt idx="209">
                        <c:v>14</c:v>
                      </c:pt>
                      <c:pt idx="210">
                        <c:v>15</c:v>
                      </c:pt>
                      <c:pt idx="211">
                        <c:v>17</c:v>
                      </c:pt>
                      <c:pt idx="212">
                        <c:v>10</c:v>
                      </c:pt>
                      <c:pt idx="213">
                        <c:v>19</c:v>
                      </c:pt>
                      <c:pt idx="214">
                        <c:v>17</c:v>
                      </c:pt>
                      <c:pt idx="215">
                        <c:v>8</c:v>
                      </c:pt>
                      <c:pt idx="216">
                        <c:v>11</c:v>
                      </c:pt>
                      <c:pt idx="217">
                        <c:v>10</c:v>
                      </c:pt>
                      <c:pt idx="218">
                        <c:v>14</c:v>
                      </c:pt>
                      <c:pt idx="219">
                        <c:v>19</c:v>
                      </c:pt>
                      <c:pt idx="220">
                        <c:v>15</c:v>
                      </c:pt>
                      <c:pt idx="221">
                        <c:v>21</c:v>
                      </c:pt>
                      <c:pt idx="222">
                        <c:v>15</c:v>
                      </c:pt>
                      <c:pt idx="223">
                        <c:v>12</c:v>
                      </c:pt>
                      <c:pt idx="224">
                        <c:v>27</c:v>
                      </c:pt>
                      <c:pt idx="225">
                        <c:v>11</c:v>
                      </c:pt>
                      <c:pt idx="226">
                        <c:v>23</c:v>
                      </c:pt>
                      <c:pt idx="227">
                        <c:v>12</c:v>
                      </c:pt>
                      <c:pt idx="228">
                        <c:v>20</c:v>
                      </c:pt>
                      <c:pt idx="229">
                        <c:v>17</c:v>
                      </c:pt>
                      <c:pt idx="230">
                        <c:v>17</c:v>
                      </c:pt>
                      <c:pt idx="231">
                        <c:v>12</c:v>
                      </c:pt>
                      <c:pt idx="232">
                        <c:v>13</c:v>
                      </c:pt>
                      <c:pt idx="233">
                        <c:v>17</c:v>
                      </c:pt>
                      <c:pt idx="234">
                        <c:v>17</c:v>
                      </c:pt>
                      <c:pt idx="235">
                        <c:v>9</c:v>
                      </c:pt>
                      <c:pt idx="236">
                        <c:v>18</c:v>
                      </c:pt>
                      <c:pt idx="237">
                        <c:v>14</c:v>
                      </c:pt>
                      <c:pt idx="238">
                        <c:v>23</c:v>
                      </c:pt>
                      <c:pt idx="239">
                        <c:v>11</c:v>
                      </c:pt>
                      <c:pt idx="240">
                        <c:v>12</c:v>
                      </c:pt>
                      <c:pt idx="241">
                        <c:v>15</c:v>
                      </c:pt>
                      <c:pt idx="242">
                        <c:v>17</c:v>
                      </c:pt>
                      <c:pt idx="243">
                        <c:v>16</c:v>
                      </c:pt>
                      <c:pt idx="244">
                        <c:v>10</c:v>
                      </c:pt>
                      <c:pt idx="245">
                        <c:v>13</c:v>
                      </c:pt>
                      <c:pt idx="246">
                        <c:v>16</c:v>
                      </c:pt>
                      <c:pt idx="247">
                        <c:v>13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-1</c:v>
                      </c:pt>
                      <c:pt idx="251">
                        <c:v>-1</c:v>
                      </c:pt>
                      <c:pt idx="252">
                        <c:v>-1</c:v>
                      </c:pt>
                      <c:pt idx="253">
                        <c:v>-1</c:v>
                      </c:pt>
                      <c:pt idx="254">
                        <c:v>-1</c:v>
                      </c:pt>
                      <c:pt idx="255">
                        <c:v>-1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648-4F8A-A56F-A89F638133C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Erzurum!$E$2:$E$257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9</c:v>
                      </c:pt>
                      <c:pt idx="1">
                        <c:v>12</c:v>
                      </c:pt>
                      <c:pt idx="2">
                        <c:v>13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9</c:v>
                      </c:pt>
                      <c:pt idx="6">
                        <c:v>12</c:v>
                      </c:pt>
                      <c:pt idx="7">
                        <c:v>12</c:v>
                      </c:pt>
                      <c:pt idx="8">
                        <c:v>16</c:v>
                      </c:pt>
                      <c:pt idx="9">
                        <c:v>12</c:v>
                      </c:pt>
                      <c:pt idx="10">
                        <c:v>13</c:v>
                      </c:pt>
                      <c:pt idx="11">
                        <c:v>9</c:v>
                      </c:pt>
                      <c:pt idx="12">
                        <c:v>20</c:v>
                      </c:pt>
                      <c:pt idx="13">
                        <c:v>6</c:v>
                      </c:pt>
                      <c:pt idx="14">
                        <c:v>13</c:v>
                      </c:pt>
                      <c:pt idx="15">
                        <c:v>10</c:v>
                      </c:pt>
                      <c:pt idx="16">
                        <c:v>16</c:v>
                      </c:pt>
                      <c:pt idx="17">
                        <c:v>9</c:v>
                      </c:pt>
                      <c:pt idx="18">
                        <c:v>12</c:v>
                      </c:pt>
                      <c:pt idx="19">
                        <c:v>13</c:v>
                      </c:pt>
                      <c:pt idx="20">
                        <c:v>13</c:v>
                      </c:pt>
                      <c:pt idx="21">
                        <c:v>13</c:v>
                      </c:pt>
                      <c:pt idx="22">
                        <c:v>12</c:v>
                      </c:pt>
                      <c:pt idx="23">
                        <c:v>22</c:v>
                      </c:pt>
                      <c:pt idx="24">
                        <c:v>21</c:v>
                      </c:pt>
                      <c:pt idx="25">
                        <c:v>16</c:v>
                      </c:pt>
                      <c:pt idx="26">
                        <c:v>13</c:v>
                      </c:pt>
                      <c:pt idx="27">
                        <c:v>14</c:v>
                      </c:pt>
                      <c:pt idx="28">
                        <c:v>14</c:v>
                      </c:pt>
                      <c:pt idx="29">
                        <c:v>16</c:v>
                      </c:pt>
                      <c:pt idx="30">
                        <c:v>13</c:v>
                      </c:pt>
                      <c:pt idx="31">
                        <c:v>11</c:v>
                      </c:pt>
                      <c:pt idx="32">
                        <c:v>13</c:v>
                      </c:pt>
                      <c:pt idx="33">
                        <c:v>20</c:v>
                      </c:pt>
                      <c:pt idx="34">
                        <c:v>8</c:v>
                      </c:pt>
                      <c:pt idx="35">
                        <c:v>12</c:v>
                      </c:pt>
                      <c:pt idx="36">
                        <c:v>19</c:v>
                      </c:pt>
                      <c:pt idx="37">
                        <c:v>9</c:v>
                      </c:pt>
                      <c:pt idx="38">
                        <c:v>16</c:v>
                      </c:pt>
                      <c:pt idx="39">
                        <c:v>7</c:v>
                      </c:pt>
                      <c:pt idx="40">
                        <c:v>13</c:v>
                      </c:pt>
                      <c:pt idx="41">
                        <c:v>15</c:v>
                      </c:pt>
                      <c:pt idx="42">
                        <c:v>13</c:v>
                      </c:pt>
                      <c:pt idx="43">
                        <c:v>16</c:v>
                      </c:pt>
                      <c:pt idx="44">
                        <c:v>14</c:v>
                      </c:pt>
                      <c:pt idx="45">
                        <c:v>12</c:v>
                      </c:pt>
                      <c:pt idx="46">
                        <c:v>9</c:v>
                      </c:pt>
                      <c:pt idx="47">
                        <c:v>12</c:v>
                      </c:pt>
                      <c:pt idx="48">
                        <c:v>7</c:v>
                      </c:pt>
                      <c:pt idx="49">
                        <c:v>7</c:v>
                      </c:pt>
                      <c:pt idx="50">
                        <c:v>11</c:v>
                      </c:pt>
                      <c:pt idx="51">
                        <c:v>15</c:v>
                      </c:pt>
                      <c:pt idx="52">
                        <c:v>17</c:v>
                      </c:pt>
                      <c:pt idx="53">
                        <c:v>10</c:v>
                      </c:pt>
                      <c:pt idx="54">
                        <c:v>8</c:v>
                      </c:pt>
                      <c:pt idx="55">
                        <c:v>10</c:v>
                      </c:pt>
                      <c:pt idx="56">
                        <c:v>7</c:v>
                      </c:pt>
                      <c:pt idx="57">
                        <c:v>9</c:v>
                      </c:pt>
                      <c:pt idx="58">
                        <c:v>10</c:v>
                      </c:pt>
                      <c:pt idx="59">
                        <c:v>9</c:v>
                      </c:pt>
                      <c:pt idx="60">
                        <c:v>15</c:v>
                      </c:pt>
                      <c:pt idx="61">
                        <c:v>9</c:v>
                      </c:pt>
                      <c:pt idx="62">
                        <c:v>10</c:v>
                      </c:pt>
                      <c:pt idx="63">
                        <c:v>16</c:v>
                      </c:pt>
                      <c:pt idx="64">
                        <c:v>9</c:v>
                      </c:pt>
                      <c:pt idx="65">
                        <c:v>13</c:v>
                      </c:pt>
                      <c:pt idx="66">
                        <c:v>15</c:v>
                      </c:pt>
                      <c:pt idx="67">
                        <c:v>14</c:v>
                      </c:pt>
                      <c:pt idx="68">
                        <c:v>13</c:v>
                      </c:pt>
                      <c:pt idx="69">
                        <c:v>7</c:v>
                      </c:pt>
                      <c:pt idx="70">
                        <c:v>7</c:v>
                      </c:pt>
                      <c:pt idx="71">
                        <c:v>18</c:v>
                      </c:pt>
                      <c:pt idx="72">
                        <c:v>18</c:v>
                      </c:pt>
                      <c:pt idx="73">
                        <c:v>13</c:v>
                      </c:pt>
                      <c:pt idx="74">
                        <c:v>14</c:v>
                      </c:pt>
                      <c:pt idx="75">
                        <c:v>8</c:v>
                      </c:pt>
                      <c:pt idx="76">
                        <c:v>13</c:v>
                      </c:pt>
                      <c:pt idx="77">
                        <c:v>7</c:v>
                      </c:pt>
                      <c:pt idx="78">
                        <c:v>9</c:v>
                      </c:pt>
                      <c:pt idx="79">
                        <c:v>7</c:v>
                      </c:pt>
                      <c:pt idx="80">
                        <c:v>13</c:v>
                      </c:pt>
                      <c:pt idx="81">
                        <c:v>9</c:v>
                      </c:pt>
                      <c:pt idx="82">
                        <c:v>15</c:v>
                      </c:pt>
                      <c:pt idx="83">
                        <c:v>11</c:v>
                      </c:pt>
                      <c:pt idx="84">
                        <c:v>6</c:v>
                      </c:pt>
                      <c:pt idx="85">
                        <c:v>17</c:v>
                      </c:pt>
                      <c:pt idx="86">
                        <c:v>14</c:v>
                      </c:pt>
                      <c:pt idx="87">
                        <c:v>16</c:v>
                      </c:pt>
                      <c:pt idx="88">
                        <c:v>15</c:v>
                      </c:pt>
                      <c:pt idx="89">
                        <c:v>16</c:v>
                      </c:pt>
                      <c:pt idx="90">
                        <c:v>9</c:v>
                      </c:pt>
                      <c:pt idx="91">
                        <c:v>11</c:v>
                      </c:pt>
                      <c:pt idx="92">
                        <c:v>11</c:v>
                      </c:pt>
                      <c:pt idx="93">
                        <c:v>10</c:v>
                      </c:pt>
                      <c:pt idx="94">
                        <c:v>13</c:v>
                      </c:pt>
                      <c:pt idx="95">
                        <c:v>14</c:v>
                      </c:pt>
                      <c:pt idx="96">
                        <c:v>10</c:v>
                      </c:pt>
                      <c:pt idx="97">
                        <c:v>14</c:v>
                      </c:pt>
                      <c:pt idx="98">
                        <c:v>4</c:v>
                      </c:pt>
                      <c:pt idx="99">
                        <c:v>17</c:v>
                      </c:pt>
                      <c:pt idx="100">
                        <c:v>25</c:v>
                      </c:pt>
                      <c:pt idx="101">
                        <c:v>8</c:v>
                      </c:pt>
                      <c:pt idx="102">
                        <c:v>11</c:v>
                      </c:pt>
                      <c:pt idx="103">
                        <c:v>16</c:v>
                      </c:pt>
                      <c:pt idx="104">
                        <c:v>9</c:v>
                      </c:pt>
                      <c:pt idx="105">
                        <c:v>5</c:v>
                      </c:pt>
                      <c:pt idx="106">
                        <c:v>13</c:v>
                      </c:pt>
                      <c:pt idx="107">
                        <c:v>10</c:v>
                      </c:pt>
                      <c:pt idx="108">
                        <c:v>15</c:v>
                      </c:pt>
                      <c:pt idx="109">
                        <c:v>15</c:v>
                      </c:pt>
                      <c:pt idx="110">
                        <c:v>18</c:v>
                      </c:pt>
                      <c:pt idx="111">
                        <c:v>15</c:v>
                      </c:pt>
                      <c:pt idx="112">
                        <c:v>12</c:v>
                      </c:pt>
                      <c:pt idx="113">
                        <c:v>13</c:v>
                      </c:pt>
                      <c:pt idx="114">
                        <c:v>9</c:v>
                      </c:pt>
                      <c:pt idx="115">
                        <c:v>4</c:v>
                      </c:pt>
                      <c:pt idx="116">
                        <c:v>13</c:v>
                      </c:pt>
                      <c:pt idx="117">
                        <c:v>11</c:v>
                      </c:pt>
                      <c:pt idx="118">
                        <c:v>8</c:v>
                      </c:pt>
                      <c:pt idx="119">
                        <c:v>16</c:v>
                      </c:pt>
                      <c:pt idx="120">
                        <c:v>10</c:v>
                      </c:pt>
                      <c:pt idx="121">
                        <c:v>15</c:v>
                      </c:pt>
                      <c:pt idx="122">
                        <c:v>13</c:v>
                      </c:pt>
                      <c:pt idx="123">
                        <c:v>10</c:v>
                      </c:pt>
                      <c:pt idx="124">
                        <c:v>10</c:v>
                      </c:pt>
                      <c:pt idx="125">
                        <c:v>14</c:v>
                      </c:pt>
                      <c:pt idx="126">
                        <c:v>13</c:v>
                      </c:pt>
                      <c:pt idx="127">
                        <c:v>19</c:v>
                      </c:pt>
                      <c:pt idx="128">
                        <c:v>13</c:v>
                      </c:pt>
                      <c:pt idx="129">
                        <c:v>16</c:v>
                      </c:pt>
                      <c:pt idx="130">
                        <c:v>19</c:v>
                      </c:pt>
                      <c:pt idx="131">
                        <c:v>8</c:v>
                      </c:pt>
                      <c:pt idx="132">
                        <c:v>11</c:v>
                      </c:pt>
                      <c:pt idx="133">
                        <c:v>6</c:v>
                      </c:pt>
                      <c:pt idx="134">
                        <c:v>9</c:v>
                      </c:pt>
                      <c:pt idx="135">
                        <c:v>14</c:v>
                      </c:pt>
                      <c:pt idx="136">
                        <c:v>13</c:v>
                      </c:pt>
                      <c:pt idx="137">
                        <c:v>17</c:v>
                      </c:pt>
                      <c:pt idx="138">
                        <c:v>6</c:v>
                      </c:pt>
                      <c:pt idx="139">
                        <c:v>8</c:v>
                      </c:pt>
                      <c:pt idx="140">
                        <c:v>21</c:v>
                      </c:pt>
                      <c:pt idx="141">
                        <c:v>22</c:v>
                      </c:pt>
                      <c:pt idx="142">
                        <c:v>21</c:v>
                      </c:pt>
                      <c:pt idx="143">
                        <c:v>17</c:v>
                      </c:pt>
                      <c:pt idx="144">
                        <c:v>25</c:v>
                      </c:pt>
                      <c:pt idx="145">
                        <c:v>13</c:v>
                      </c:pt>
                      <c:pt idx="146">
                        <c:v>10</c:v>
                      </c:pt>
                      <c:pt idx="147">
                        <c:v>13</c:v>
                      </c:pt>
                      <c:pt idx="148">
                        <c:v>12</c:v>
                      </c:pt>
                      <c:pt idx="149">
                        <c:v>15</c:v>
                      </c:pt>
                      <c:pt idx="150">
                        <c:v>13</c:v>
                      </c:pt>
                      <c:pt idx="151">
                        <c:v>15</c:v>
                      </c:pt>
                      <c:pt idx="152">
                        <c:v>10</c:v>
                      </c:pt>
                      <c:pt idx="153">
                        <c:v>20</c:v>
                      </c:pt>
                      <c:pt idx="154">
                        <c:v>13</c:v>
                      </c:pt>
                      <c:pt idx="155">
                        <c:v>16</c:v>
                      </c:pt>
                      <c:pt idx="156">
                        <c:v>13</c:v>
                      </c:pt>
                      <c:pt idx="157">
                        <c:v>17</c:v>
                      </c:pt>
                      <c:pt idx="158">
                        <c:v>12</c:v>
                      </c:pt>
                      <c:pt idx="159">
                        <c:v>13</c:v>
                      </c:pt>
                      <c:pt idx="160">
                        <c:v>9</c:v>
                      </c:pt>
                      <c:pt idx="161">
                        <c:v>6</c:v>
                      </c:pt>
                      <c:pt idx="162">
                        <c:v>20</c:v>
                      </c:pt>
                      <c:pt idx="163">
                        <c:v>10</c:v>
                      </c:pt>
                      <c:pt idx="164">
                        <c:v>10</c:v>
                      </c:pt>
                      <c:pt idx="165">
                        <c:v>15</c:v>
                      </c:pt>
                      <c:pt idx="166">
                        <c:v>22</c:v>
                      </c:pt>
                      <c:pt idx="167">
                        <c:v>12</c:v>
                      </c:pt>
                      <c:pt idx="168">
                        <c:v>9</c:v>
                      </c:pt>
                      <c:pt idx="169">
                        <c:v>20</c:v>
                      </c:pt>
                      <c:pt idx="170">
                        <c:v>9</c:v>
                      </c:pt>
                      <c:pt idx="171">
                        <c:v>20</c:v>
                      </c:pt>
                      <c:pt idx="172">
                        <c:v>18</c:v>
                      </c:pt>
                      <c:pt idx="173">
                        <c:v>11</c:v>
                      </c:pt>
                      <c:pt idx="174">
                        <c:v>7</c:v>
                      </c:pt>
                      <c:pt idx="175">
                        <c:v>11</c:v>
                      </c:pt>
                      <c:pt idx="176">
                        <c:v>10</c:v>
                      </c:pt>
                      <c:pt idx="177">
                        <c:v>10</c:v>
                      </c:pt>
                      <c:pt idx="178">
                        <c:v>20</c:v>
                      </c:pt>
                      <c:pt idx="179">
                        <c:v>19</c:v>
                      </c:pt>
                      <c:pt idx="180">
                        <c:v>20</c:v>
                      </c:pt>
                      <c:pt idx="181">
                        <c:v>12</c:v>
                      </c:pt>
                      <c:pt idx="182">
                        <c:v>14</c:v>
                      </c:pt>
                      <c:pt idx="183">
                        <c:v>24</c:v>
                      </c:pt>
                      <c:pt idx="184">
                        <c:v>13</c:v>
                      </c:pt>
                      <c:pt idx="185">
                        <c:v>16</c:v>
                      </c:pt>
                      <c:pt idx="186">
                        <c:v>17</c:v>
                      </c:pt>
                      <c:pt idx="187">
                        <c:v>12</c:v>
                      </c:pt>
                      <c:pt idx="188">
                        <c:v>18</c:v>
                      </c:pt>
                      <c:pt idx="189">
                        <c:v>11</c:v>
                      </c:pt>
                      <c:pt idx="190">
                        <c:v>12</c:v>
                      </c:pt>
                      <c:pt idx="191">
                        <c:v>13</c:v>
                      </c:pt>
                      <c:pt idx="192">
                        <c:v>14</c:v>
                      </c:pt>
                      <c:pt idx="193">
                        <c:v>21</c:v>
                      </c:pt>
                      <c:pt idx="194">
                        <c:v>18</c:v>
                      </c:pt>
                      <c:pt idx="195">
                        <c:v>16</c:v>
                      </c:pt>
                      <c:pt idx="196">
                        <c:v>7</c:v>
                      </c:pt>
                      <c:pt idx="197">
                        <c:v>14</c:v>
                      </c:pt>
                      <c:pt idx="198">
                        <c:v>15</c:v>
                      </c:pt>
                      <c:pt idx="199">
                        <c:v>13</c:v>
                      </c:pt>
                      <c:pt idx="200">
                        <c:v>13</c:v>
                      </c:pt>
                      <c:pt idx="201">
                        <c:v>16</c:v>
                      </c:pt>
                      <c:pt idx="202">
                        <c:v>10</c:v>
                      </c:pt>
                      <c:pt idx="203">
                        <c:v>7</c:v>
                      </c:pt>
                      <c:pt idx="204">
                        <c:v>18</c:v>
                      </c:pt>
                      <c:pt idx="205">
                        <c:v>10</c:v>
                      </c:pt>
                      <c:pt idx="206">
                        <c:v>10</c:v>
                      </c:pt>
                      <c:pt idx="207">
                        <c:v>11</c:v>
                      </c:pt>
                      <c:pt idx="208">
                        <c:v>12</c:v>
                      </c:pt>
                      <c:pt idx="209">
                        <c:v>17</c:v>
                      </c:pt>
                      <c:pt idx="210">
                        <c:v>11</c:v>
                      </c:pt>
                      <c:pt idx="211">
                        <c:v>7</c:v>
                      </c:pt>
                      <c:pt idx="212">
                        <c:v>24</c:v>
                      </c:pt>
                      <c:pt idx="213">
                        <c:v>16</c:v>
                      </c:pt>
                      <c:pt idx="214">
                        <c:v>14</c:v>
                      </c:pt>
                      <c:pt idx="215">
                        <c:v>18</c:v>
                      </c:pt>
                      <c:pt idx="216">
                        <c:v>10</c:v>
                      </c:pt>
                      <c:pt idx="217">
                        <c:v>7</c:v>
                      </c:pt>
                      <c:pt idx="218">
                        <c:v>18</c:v>
                      </c:pt>
                      <c:pt idx="219">
                        <c:v>10</c:v>
                      </c:pt>
                      <c:pt idx="220">
                        <c:v>15</c:v>
                      </c:pt>
                      <c:pt idx="221">
                        <c:v>13</c:v>
                      </c:pt>
                      <c:pt idx="222">
                        <c:v>13</c:v>
                      </c:pt>
                      <c:pt idx="223">
                        <c:v>16</c:v>
                      </c:pt>
                      <c:pt idx="224">
                        <c:v>12</c:v>
                      </c:pt>
                      <c:pt idx="225">
                        <c:v>23</c:v>
                      </c:pt>
                      <c:pt idx="226">
                        <c:v>13</c:v>
                      </c:pt>
                      <c:pt idx="227">
                        <c:v>15</c:v>
                      </c:pt>
                      <c:pt idx="228">
                        <c:v>17</c:v>
                      </c:pt>
                      <c:pt idx="229">
                        <c:v>20</c:v>
                      </c:pt>
                      <c:pt idx="230">
                        <c:v>12</c:v>
                      </c:pt>
                      <c:pt idx="231">
                        <c:v>15</c:v>
                      </c:pt>
                      <c:pt idx="232">
                        <c:v>20</c:v>
                      </c:pt>
                      <c:pt idx="233">
                        <c:v>21</c:v>
                      </c:pt>
                      <c:pt idx="234">
                        <c:v>11</c:v>
                      </c:pt>
                      <c:pt idx="235">
                        <c:v>20</c:v>
                      </c:pt>
                      <c:pt idx="236">
                        <c:v>14</c:v>
                      </c:pt>
                      <c:pt idx="237">
                        <c:v>14</c:v>
                      </c:pt>
                      <c:pt idx="238">
                        <c:v>18</c:v>
                      </c:pt>
                      <c:pt idx="239">
                        <c:v>13</c:v>
                      </c:pt>
                      <c:pt idx="240">
                        <c:v>16</c:v>
                      </c:pt>
                      <c:pt idx="241">
                        <c:v>15</c:v>
                      </c:pt>
                      <c:pt idx="242">
                        <c:v>11</c:v>
                      </c:pt>
                      <c:pt idx="243">
                        <c:v>5</c:v>
                      </c:pt>
                      <c:pt idx="244">
                        <c:v>15</c:v>
                      </c:pt>
                      <c:pt idx="245">
                        <c:v>16</c:v>
                      </c:pt>
                      <c:pt idx="246">
                        <c:v>8</c:v>
                      </c:pt>
                      <c:pt idx="247">
                        <c:v>24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-1</c:v>
                      </c:pt>
                      <c:pt idx="251">
                        <c:v>-1</c:v>
                      </c:pt>
                      <c:pt idx="252">
                        <c:v>-1</c:v>
                      </c:pt>
                      <c:pt idx="253">
                        <c:v>-1</c:v>
                      </c:pt>
                      <c:pt idx="254">
                        <c:v>-1</c:v>
                      </c:pt>
                      <c:pt idx="255">
                        <c:v>-1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648-4F8A-A56F-A89F638133C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Erzurum!$I$2:$I$258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16.285714285714285</c:v>
                      </c:pt>
                      <c:pt idx="7">
                        <c:v>15.714285714285714</c:v>
                      </c:pt>
                      <c:pt idx="8">
                        <c:v>15.142857142857142</c:v>
                      </c:pt>
                      <c:pt idx="9">
                        <c:v>14.714285714285714</c:v>
                      </c:pt>
                      <c:pt idx="10">
                        <c:v>14.714285714285714</c:v>
                      </c:pt>
                      <c:pt idx="11">
                        <c:v>15.142857142857142</c:v>
                      </c:pt>
                      <c:pt idx="12">
                        <c:v>15.142857142857142</c:v>
                      </c:pt>
                      <c:pt idx="13">
                        <c:v>14.142857142857142</c:v>
                      </c:pt>
                      <c:pt idx="14">
                        <c:v>15</c:v>
                      </c:pt>
                      <c:pt idx="15">
                        <c:v>15.142857142857142</c:v>
                      </c:pt>
                      <c:pt idx="16">
                        <c:v>15.857142857142858</c:v>
                      </c:pt>
                      <c:pt idx="17">
                        <c:v>15.571428571428571</c:v>
                      </c:pt>
                      <c:pt idx="18">
                        <c:v>15.571428571428571</c:v>
                      </c:pt>
                      <c:pt idx="19">
                        <c:v>15</c:v>
                      </c:pt>
                      <c:pt idx="20">
                        <c:v>16.571428571428573</c:v>
                      </c:pt>
                      <c:pt idx="21">
                        <c:v>16.142857142857142</c:v>
                      </c:pt>
                      <c:pt idx="22">
                        <c:v>16</c:v>
                      </c:pt>
                      <c:pt idx="23">
                        <c:v>17</c:v>
                      </c:pt>
                      <c:pt idx="24">
                        <c:v>16.714285714285715</c:v>
                      </c:pt>
                      <c:pt idx="25">
                        <c:v>16.714285714285715</c:v>
                      </c:pt>
                      <c:pt idx="26">
                        <c:v>17.285714285714285</c:v>
                      </c:pt>
                      <c:pt idx="27">
                        <c:v>15.571428571428571</c:v>
                      </c:pt>
                      <c:pt idx="28">
                        <c:v>15.714285714285714</c:v>
                      </c:pt>
                      <c:pt idx="29">
                        <c:v>15.142857142857142</c:v>
                      </c:pt>
                      <c:pt idx="30">
                        <c:v>13</c:v>
                      </c:pt>
                      <c:pt idx="31">
                        <c:v>14</c:v>
                      </c:pt>
                      <c:pt idx="32">
                        <c:v>13.285714285714286</c:v>
                      </c:pt>
                      <c:pt idx="33">
                        <c:v>12.857142857142858</c:v>
                      </c:pt>
                      <c:pt idx="34">
                        <c:v>13.285714285714286</c:v>
                      </c:pt>
                      <c:pt idx="35">
                        <c:v>13.285714285714286</c:v>
                      </c:pt>
                      <c:pt idx="36">
                        <c:v>14.428571428571429</c:v>
                      </c:pt>
                      <c:pt idx="37">
                        <c:v>14.714285714285714</c:v>
                      </c:pt>
                      <c:pt idx="38">
                        <c:v>14.571428571428571</c:v>
                      </c:pt>
                      <c:pt idx="39">
                        <c:v>14.428571428571429</c:v>
                      </c:pt>
                      <c:pt idx="40">
                        <c:v>14.285714285714286</c:v>
                      </c:pt>
                      <c:pt idx="41">
                        <c:v>14.714285714285714</c:v>
                      </c:pt>
                      <c:pt idx="42">
                        <c:v>14.428571428571429</c:v>
                      </c:pt>
                      <c:pt idx="43">
                        <c:v>12.428571428571429</c:v>
                      </c:pt>
                      <c:pt idx="44">
                        <c:v>12.714285714285714</c:v>
                      </c:pt>
                      <c:pt idx="45">
                        <c:v>11.857142857142858</c:v>
                      </c:pt>
                      <c:pt idx="46">
                        <c:v>12.142857142857142</c:v>
                      </c:pt>
                      <c:pt idx="47">
                        <c:v>12.142857142857142</c:v>
                      </c:pt>
                      <c:pt idx="48">
                        <c:v>12.142857142857142</c:v>
                      </c:pt>
                      <c:pt idx="49">
                        <c:v>12.428571428571429</c:v>
                      </c:pt>
                      <c:pt idx="50">
                        <c:v>12.714285714285714</c:v>
                      </c:pt>
                      <c:pt idx="51">
                        <c:v>12.428571428571429</c:v>
                      </c:pt>
                      <c:pt idx="52">
                        <c:v>12.714285714285714</c:v>
                      </c:pt>
                      <c:pt idx="53">
                        <c:v>12.428571428571429</c:v>
                      </c:pt>
                      <c:pt idx="54">
                        <c:v>12</c:v>
                      </c:pt>
                      <c:pt idx="55">
                        <c:v>11.285714285714286</c:v>
                      </c:pt>
                      <c:pt idx="56">
                        <c:v>10.285714285714286</c:v>
                      </c:pt>
                      <c:pt idx="57">
                        <c:v>11.142857142857142</c:v>
                      </c:pt>
                      <c:pt idx="58">
                        <c:v>12.142857142857142</c:v>
                      </c:pt>
                      <c:pt idx="59">
                        <c:v>12</c:v>
                      </c:pt>
                      <c:pt idx="60">
                        <c:v>12.285714285714286</c:v>
                      </c:pt>
                      <c:pt idx="61">
                        <c:v>12.142857142857142</c:v>
                      </c:pt>
                      <c:pt idx="62">
                        <c:v>12.428571428571429</c:v>
                      </c:pt>
                      <c:pt idx="63">
                        <c:v>13.857142857142858</c:v>
                      </c:pt>
                      <c:pt idx="64">
                        <c:v>13.428571428571429</c:v>
                      </c:pt>
                      <c:pt idx="65">
                        <c:v>13</c:v>
                      </c:pt>
                      <c:pt idx="66">
                        <c:v>12.857142857142858</c:v>
                      </c:pt>
                      <c:pt idx="67">
                        <c:v>12.571428571428571</c:v>
                      </c:pt>
                      <c:pt idx="68">
                        <c:v>13.428571428571429</c:v>
                      </c:pt>
                      <c:pt idx="69">
                        <c:v>13.285714285714286</c:v>
                      </c:pt>
                      <c:pt idx="70">
                        <c:v>14.142857142857142</c:v>
                      </c:pt>
                      <c:pt idx="71">
                        <c:v>14.285714285714286</c:v>
                      </c:pt>
                      <c:pt idx="72">
                        <c:v>13.714285714285714</c:v>
                      </c:pt>
                      <c:pt idx="73">
                        <c:v>14.857142857142858</c:v>
                      </c:pt>
                      <c:pt idx="74">
                        <c:v>14.714285714285714</c:v>
                      </c:pt>
                      <c:pt idx="75">
                        <c:v>14</c:v>
                      </c:pt>
                      <c:pt idx="76">
                        <c:v>13.714285714285714</c:v>
                      </c:pt>
                      <c:pt idx="77">
                        <c:v>11.571428571428571</c:v>
                      </c:pt>
                      <c:pt idx="78">
                        <c:v>11</c:v>
                      </c:pt>
                      <c:pt idx="79">
                        <c:v>10.857142857142858</c:v>
                      </c:pt>
                      <c:pt idx="80">
                        <c:v>9.8571428571428577</c:v>
                      </c:pt>
                      <c:pt idx="81">
                        <c:v>10</c:v>
                      </c:pt>
                      <c:pt idx="82">
                        <c:v>10.714285714285714</c:v>
                      </c:pt>
                      <c:pt idx="83">
                        <c:v>12.142857142857142</c:v>
                      </c:pt>
                      <c:pt idx="84">
                        <c:v>13.285714285714286</c:v>
                      </c:pt>
                      <c:pt idx="85">
                        <c:v>14</c:v>
                      </c:pt>
                      <c:pt idx="86">
                        <c:v>14.142857142857142</c:v>
                      </c:pt>
                      <c:pt idx="87">
                        <c:v>14.714285714285714</c:v>
                      </c:pt>
                      <c:pt idx="88">
                        <c:v>14.571428571428571</c:v>
                      </c:pt>
                      <c:pt idx="89">
                        <c:v>14.285714285714286</c:v>
                      </c:pt>
                      <c:pt idx="90">
                        <c:v>12.571428571428571</c:v>
                      </c:pt>
                      <c:pt idx="91">
                        <c:v>12.428571428571429</c:v>
                      </c:pt>
                      <c:pt idx="92">
                        <c:v>12.571428571428571</c:v>
                      </c:pt>
                      <c:pt idx="93">
                        <c:v>12.857142857142858</c:v>
                      </c:pt>
                      <c:pt idx="94">
                        <c:v>12.857142857142858</c:v>
                      </c:pt>
                      <c:pt idx="95">
                        <c:v>13</c:v>
                      </c:pt>
                      <c:pt idx="96">
                        <c:v>12.571428571428571</c:v>
                      </c:pt>
                      <c:pt idx="97">
                        <c:v>14.142857142857142</c:v>
                      </c:pt>
                      <c:pt idx="98">
                        <c:v>14.285714285714286</c:v>
                      </c:pt>
                      <c:pt idx="99">
                        <c:v>13.857142857142858</c:v>
                      </c:pt>
                      <c:pt idx="100">
                        <c:v>13.285714285714286</c:v>
                      </c:pt>
                      <c:pt idx="101">
                        <c:v>13</c:v>
                      </c:pt>
                      <c:pt idx="102">
                        <c:v>13.714285714285714</c:v>
                      </c:pt>
                      <c:pt idx="103">
                        <c:v>14</c:v>
                      </c:pt>
                      <c:pt idx="104">
                        <c:v>12.428571428571429</c:v>
                      </c:pt>
                      <c:pt idx="105">
                        <c:v>12</c:v>
                      </c:pt>
                      <c:pt idx="106">
                        <c:v>12.857142857142858</c:v>
                      </c:pt>
                      <c:pt idx="107">
                        <c:v>14.285714285714286</c:v>
                      </c:pt>
                      <c:pt idx="108">
                        <c:v>14</c:v>
                      </c:pt>
                      <c:pt idx="109">
                        <c:v>13.857142857142858</c:v>
                      </c:pt>
                      <c:pt idx="110">
                        <c:v>13.285714285714286</c:v>
                      </c:pt>
                      <c:pt idx="111">
                        <c:v>13.428571428571429</c:v>
                      </c:pt>
                      <c:pt idx="112">
                        <c:v>12.714285714285714</c:v>
                      </c:pt>
                      <c:pt idx="113">
                        <c:v>11.571428571428571</c:v>
                      </c:pt>
                      <c:pt idx="114">
                        <c:v>10.571428571428571</c:v>
                      </c:pt>
                      <c:pt idx="115">
                        <c:v>10.714285714285714</c:v>
                      </c:pt>
                      <c:pt idx="116">
                        <c:v>9.1428571428571423</c:v>
                      </c:pt>
                      <c:pt idx="117">
                        <c:v>10.142857142857142</c:v>
                      </c:pt>
                      <c:pt idx="118">
                        <c:v>11.428571428571429</c:v>
                      </c:pt>
                      <c:pt idx="119">
                        <c:v>14</c:v>
                      </c:pt>
                      <c:pt idx="120">
                        <c:v>14.857142857142858</c:v>
                      </c:pt>
                      <c:pt idx="121">
                        <c:v>15.285714285714286</c:v>
                      </c:pt>
                      <c:pt idx="122">
                        <c:v>15.571428571428571</c:v>
                      </c:pt>
                      <c:pt idx="123">
                        <c:v>17.428571428571427</c:v>
                      </c:pt>
                      <c:pt idx="124">
                        <c:v>16.714285714285715</c:v>
                      </c:pt>
                      <c:pt idx="125">
                        <c:v>15.571428571428571</c:v>
                      </c:pt>
                      <c:pt idx="126">
                        <c:v>14.142857142857142</c:v>
                      </c:pt>
                      <c:pt idx="127">
                        <c:v>14</c:v>
                      </c:pt>
                      <c:pt idx="128">
                        <c:v>13.285714285714286</c:v>
                      </c:pt>
                      <c:pt idx="129">
                        <c:v>13.714285714285714</c:v>
                      </c:pt>
                      <c:pt idx="130">
                        <c:v>14.285714285714286</c:v>
                      </c:pt>
                      <c:pt idx="131">
                        <c:v>14</c:v>
                      </c:pt>
                      <c:pt idx="132">
                        <c:v>14</c:v>
                      </c:pt>
                      <c:pt idx="133">
                        <c:v>13.571428571428571</c:v>
                      </c:pt>
                      <c:pt idx="134">
                        <c:v>13.714285714285714</c:v>
                      </c:pt>
                      <c:pt idx="135">
                        <c:v>13.571428571428571</c:v>
                      </c:pt>
                      <c:pt idx="136">
                        <c:v>12.142857142857142</c:v>
                      </c:pt>
                      <c:pt idx="137">
                        <c:v>11</c:v>
                      </c:pt>
                      <c:pt idx="138">
                        <c:v>12</c:v>
                      </c:pt>
                      <c:pt idx="139">
                        <c:v>12.571428571428571</c:v>
                      </c:pt>
                      <c:pt idx="140">
                        <c:v>12.285714285714286</c:v>
                      </c:pt>
                      <c:pt idx="141">
                        <c:v>12.571428571428571</c:v>
                      </c:pt>
                      <c:pt idx="142">
                        <c:v>13.142857142857142</c:v>
                      </c:pt>
                      <c:pt idx="143">
                        <c:v>14.142857142857142</c:v>
                      </c:pt>
                      <c:pt idx="144">
                        <c:v>14.428571428571429</c:v>
                      </c:pt>
                      <c:pt idx="145">
                        <c:v>14.142857142857142</c:v>
                      </c:pt>
                      <c:pt idx="146">
                        <c:v>13.142857142857142</c:v>
                      </c:pt>
                      <c:pt idx="147">
                        <c:v>13</c:v>
                      </c:pt>
                      <c:pt idx="148">
                        <c:v>13.428571428571429</c:v>
                      </c:pt>
                      <c:pt idx="149">
                        <c:v>12.857142857142858</c:v>
                      </c:pt>
                      <c:pt idx="150">
                        <c:v>12.428571428571429</c:v>
                      </c:pt>
                      <c:pt idx="151">
                        <c:v>13.142857142857142</c:v>
                      </c:pt>
                      <c:pt idx="152">
                        <c:v>13.571428571428571</c:v>
                      </c:pt>
                      <c:pt idx="153">
                        <c:v>14.142857142857142</c:v>
                      </c:pt>
                      <c:pt idx="154">
                        <c:v>14.285714285714286</c:v>
                      </c:pt>
                      <c:pt idx="155">
                        <c:v>13.428571428571429</c:v>
                      </c:pt>
                      <c:pt idx="156">
                        <c:v>13.285714285714286</c:v>
                      </c:pt>
                      <c:pt idx="157">
                        <c:v>13.571428571428571</c:v>
                      </c:pt>
                      <c:pt idx="158">
                        <c:v>13.428571428571429</c:v>
                      </c:pt>
                      <c:pt idx="159">
                        <c:v>13.857142857142858</c:v>
                      </c:pt>
                      <c:pt idx="160">
                        <c:v>14</c:v>
                      </c:pt>
                      <c:pt idx="161">
                        <c:v>14.142857142857142</c:v>
                      </c:pt>
                      <c:pt idx="162">
                        <c:v>14.142857142857142</c:v>
                      </c:pt>
                      <c:pt idx="163">
                        <c:v>15.428571428571429</c:v>
                      </c:pt>
                      <c:pt idx="164">
                        <c:v>15.571428571428571</c:v>
                      </c:pt>
                      <c:pt idx="165">
                        <c:v>14.714285714285714</c:v>
                      </c:pt>
                      <c:pt idx="166">
                        <c:v>14.142857142857142</c:v>
                      </c:pt>
                      <c:pt idx="167">
                        <c:v>15.285714285714286</c:v>
                      </c:pt>
                      <c:pt idx="168">
                        <c:v>15.571428571428571</c:v>
                      </c:pt>
                      <c:pt idx="169">
                        <c:v>16.285714285714285</c:v>
                      </c:pt>
                      <c:pt idx="170">
                        <c:v>15.714285714285714</c:v>
                      </c:pt>
                      <c:pt idx="171">
                        <c:v>15.285714285714286</c:v>
                      </c:pt>
                      <c:pt idx="172">
                        <c:v>15.714285714285714</c:v>
                      </c:pt>
                      <c:pt idx="173">
                        <c:v>16.285714285714285</c:v>
                      </c:pt>
                      <c:pt idx="174">
                        <c:v>14.857142857142858</c:v>
                      </c:pt>
                      <c:pt idx="175">
                        <c:v>15.285714285714286</c:v>
                      </c:pt>
                      <c:pt idx="176">
                        <c:v>14.571428571428571</c:v>
                      </c:pt>
                      <c:pt idx="177">
                        <c:v>15.714285714285714</c:v>
                      </c:pt>
                      <c:pt idx="178">
                        <c:v>16</c:v>
                      </c:pt>
                      <c:pt idx="179">
                        <c:v>14.857142857142858</c:v>
                      </c:pt>
                      <c:pt idx="180">
                        <c:v>14.571428571428571</c:v>
                      </c:pt>
                      <c:pt idx="181">
                        <c:v>14.571428571428571</c:v>
                      </c:pt>
                      <c:pt idx="182">
                        <c:v>13.714285714285714</c:v>
                      </c:pt>
                      <c:pt idx="183">
                        <c:v>13.857142857142858</c:v>
                      </c:pt>
                      <c:pt idx="184">
                        <c:v>12.714285714285714</c:v>
                      </c:pt>
                      <c:pt idx="185">
                        <c:v>13.142857142857142</c:v>
                      </c:pt>
                      <c:pt idx="186">
                        <c:v>14.428571428571429</c:v>
                      </c:pt>
                      <c:pt idx="187">
                        <c:v>13.857142857142858</c:v>
                      </c:pt>
                      <c:pt idx="188">
                        <c:v>14</c:v>
                      </c:pt>
                      <c:pt idx="189">
                        <c:v>14.285714285714286</c:v>
                      </c:pt>
                      <c:pt idx="190">
                        <c:v>13.857142857142858</c:v>
                      </c:pt>
                      <c:pt idx="191">
                        <c:v>13.714285714285714</c:v>
                      </c:pt>
                      <c:pt idx="192">
                        <c:v>12.142857142857142</c:v>
                      </c:pt>
                      <c:pt idx="193">
                        <c:v>10.714285714285714</c:v>
                      </c:pt>
                      <c:pt idx="194">
                        <c:v>11</c:v>
                      </c:pt>
                      <c:pt idx="195">
                        <c:v>11.285714285714286</c:v>
                      </c:pt>
                      <c:pt idx="196">
                        <c:v>10.714285714285714</c:v>
                      </c:pt>
                      <c:pt idx="197">
                        <c:v>11.857142857142858</c:v>
                      </c:pt>
                      <c:pt idx="198">
                        <c:v>11.571428571428571</c:v>
                      </c:pt>
                      <c:pt idx="199">
                        <c:v>11.714285714285714</c:v>
                      </c:pt>
                      <c:pt idx="200">
                        <c:v>13.285714285714286</c:v>
                      </c:pt>
                      <c:pt idx="201">
                        <c:v>13.428571428571429</c:v>
                      </c:pt>
                      <c:pt idx="202">
                        <c:v>14.428571428571429</c:v>
                      </c:pt>
                      <c:pt idx="203">
                        <c:v>15.285714285714286</c:v>
                      </c:pt>
                      <c:pt idx="204">
                        <c:v>14.142857142857142</c:v>
                      </c:pt>
                      <c:pt idx="205">
                        <c:v>14.571428571428571</c:v>
                      </c:pt>
                      <c:pt idx="206">
                        <c:v>15.571428571428571</c:v>
                      </c:pt>
                      <c:pt idx="207">
                        <c:v>14.285714285714286</c:v>
                      </c:pt>
                      <c:pt idx="208">
                        <c:v>13.428571428571429</c:v>
                      </c:pt>
                      <c:pt idx="209">
                        <c:v>13</c:v>
                      </c:pt>
                      <c:pt idx="210">
                        <c:v>13.285714285714286</c:v>
                      </c:pt>
                      <c:pt idx="211">
                        <c:v>14</c:v>
                      </c:pt>
                      <c:pt idx="212">
                        <c:v>15</c:v>
                      </c:pt>
                      <c:pt idx="213">
                        <c:v>14.857142857142858</c:v>
                      </c:pt>
                      <c:pt idx="214">
                        <c:v>15.142857142857142</c:v>
                      </c:pt>
                      <c:pt idx="215">
                        <c:v>15.285714285714286</c:v>
                      </c:pt>
                      <c:pt idx="216">
                        <c:v>15.285714285714286</c:v>
                      </c:pt>
                      <c:pt idx="217">
                        <c:v>14.428571428571429</c:v>
                      </c:pt>
                      <c:pt idx="218">
                        <c:v>13.428571428571429</c:v>
                      </c:pt>
                      <c:pt idx="219">
                        <c:v>13.142857142857142</c:v>
                      </c:pt>
                      <c:pt idx="220">
                        <c:v>13.571428571428571</c:v>
                      </c:pt>
                      <c:pt idx="221">
                        <c:v>13.857142857142858</c:v>
                      </c:pt>
                      <c:pt idx="222">
                        <c:v>13.571428571428571</c:v>
                      </c:pt>
                      <c:pt idx="223">
                        <c:v>12.285714285714286</c:v>
                      </c:pt>
                      <c:pt idx="224">
                        <c:v>12.571428571428571</c:v>
                      </c:pt>
                      <c:pt idx="225">
                        <c:v>13.571428571428571</c:v>
                      </c:pt>
                      <c:pt idx="226">
                        <c:v>14.142857142857142</c:v>
                      </c:pt>
                      <c:pt idx="227">
                        <c:v>14.571428571428571</c:v>
                      </c:pt>
                      <c:pt idx="228">
                        <c:v>14.571428571428571</c:v>
                      </c:pt>
                      <c:pt idx="229">
                        <c:v>15.428571428571429</c:v>
                      </c:pt>
                      <c:pt idx="230">
                        <c:v>16.142857142857142</c:v>
                      </c:pt>
                      <c:pt idx="231">
                        <c:v>17.428571428571427</c:v>
                      </c:pt>
                      <c:pt idx="232">
                        <c:v>17.571428571428573</c:v>
                      </c:pt>
                      <c:pt idx="233">
                        <c:v>16.857142857142858</c:v>
                      </c:pt>
                      <c:pt idx="234">
                        <c:v>16.285714285714285</c:v>
                      </c:pt>
                      <c:pt idx="235">
                        <c:v>16.571428571428573</c:v>
                      </c:pt>
                      <c:pt idx="236">
                        <c:v>15.714285714285714</c:v>
                      </c:pt>
                      <c:pt idx="237">
                        <c:v>16</c:v>
                      </c:pt>
                      <c:pt idx="238">
                        <c:v>14.428571428571429</c:v>
                      </c:pt>
                      <c:pt idx="239">
                        <c:v>13</c:v>
                      </c:pt>
                      <c:pt idx="240">
                        <c:v>13.857142857142858</c:v>
                      </c:pt>
                      <c:pt idx="241">
                        <c:v>12.571428571428571</c:v>
                      </c:pt>
                      <c:pt idx="242">
                        <c:v>11.428571428571429</c:v>
                      </c:pt>
                      <c:pt idx="243">
                        <c:v>12</c:v>
                      </c:pt>
                      <c:pt idx="244">
                        <c:v>12.857142857142858</c:v>
                      </c:pt>
                      <c:pt idx="245">
                        <c:v>13</c:v>
                      </c:pt>
                      <c:pt idx="246">
                        <c:v>13.285714285714286</c:v>
                      </c:pt>
                      <c:pt idx="247">
                        <c:v>11.142857142857142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648-4F8A-A56F-A89F638133C8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Erzurum!$J$2:$J$258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12.142857142857142</c:v>
                      </c:pt>
                      <c:pt idx="7">
                        <c:v>13.142857142857142</c:v>
                      </c:pt>
                      <c:pt idx="8">
                        <c:v>12.428571428571429</c:v>
                      </c:pt>
                      <c:pt idx="9">
                        <c:v>13.428571428571429</c:v>
                      </c:pt>
                      <c:pt idx="10">
                        <c:v>13.714285714285714</c:v>
                      </c:pt>
                      <c:pt idx="11">
                        <c:v>14.285714285714286</c:v>
                      </c:pt>
                      <c:pt idx="12">
                        <c:v>15</c:v>
                      </c:pt>
                      <c:pt idx="13">
                        <c:v>16.285714285714285</c:v>
                      </c:pt>
                      <c:pt idx="14">
                        <c:v>17.142857142857142</c:v>
                      </c:pt>
                      <c:pt idx="15">
                        <c:v>17.142857142857142</c:v>
                      </c:pt>
                      <c:pt idx="16">
                        <c:v>16.142857142857142</c:v>
                      </c:pt>
                      <c:pt idx="17">
                        <c:v>15.714285714285714</c:v>
                      </c:pt>
                      <c:pt idx="18">
                        <c:v>14.857142857142858</c:v>
                      </c:pt>
                      <c:pt idx="19">
                        <c:v>14.142857142857142</c:v>
                      </c:pt>
                      <c:pt idx="20">
                        <c:v>13</c:v>
                      </c:pt>
                      <c:pt idx="21">
                        <c:v>12.428571428571429</c:v>
                      </c:pt>
                      <c:pt idx="22">
                        <c:v>13.428571428571429</c:v>
                      </c:pt>
                      <c:pt idx="23">
                        <c:v>14</c:v>
                      </c:pt>
                      <c:pt idx="24">
                        <c:v>14.714285714285714</c:v>
                      </c:pt>
                      <c:pt idx="25">
                        <c:v>15.571428571428571</c:v>
                      </c:pt>
                      <c:pt idx="26">
                        <c:v>15.857142857142858</c:v>
                      </c:pt>
                      <c:pt idx="27">
                        <c:v>16.714285714285715</c:v>
                      </c:pt>
                      <c:pt idx="28">
                        <c:v>16</c:v>
                      </c:pt>
                      <c:pt idx="29">
                        <c:v>16</c:v>
                      </c:pt>
                      <c:pt idx="30">
                        <c:v>17</c:v>
                      </c:pt>
                      <c:pt idx="31">
                        <c:v>15.857142857142858</c:v>
                      </c:pt>
                      <c:pt idx="32">
                        <c:v>15.428571428571429</c:v>
                      </c:pt>
                      <c:pt idx="33">
                        <c:v>14.857142857142858</c:v>
                      </c:pt>
                      <c:pt idx="34">
                        <c:v>14.142857142857142</c:v>
                      </c:pt>
                      <c:pt idx="35">
                        <c:v>14</c:v>
                      </c:pt>
                      <c:pt idx="36">
                        <c:v>13.571428571428571</c:v>
                      </c:pt>
                      <c:pt idx="37">
                        <c:v>12.142857142857142</c:v>
                      </c:pt>
                      <c:pt idx="38">
                        <c:v>12.428571428571429</c:v>
                      </c:pt>
                      <c:pt idx="39">
                        <c:v>12.142857142857142</c:v>
                      </c:pt>
                      <c:pt idx="40">
                        <c:v>12.714285714285714</c:v>
                      </c:pt>
                      <c:pt idx="41">
                        <c:v>12.428571428571429</c:v>
                      </c:pt>
                      <c:pt idx="42">
                        <c:v>14</c:v>
                      </c:pt>
                      <c:pt idx="43">
                        <c:v>13.142857142857142</c:v>
                      </c:pt>
                      <c:pt idx="44">
                        <c:v>13.285714285714286</c:v>
                      </c:pt>
                      <c:pt idx="45">
                        <c:v>12.857142857142858</c:v>
                      </c:pt>
                      <c:pt idx="46">
                        <c:v>12.857142857142858</c:v>
                      </c:pt>
                      <c:pt idx="47">
                        <c:v>11.571428571428571</c:v>
                      </c:pt>
                      <c:pt idx="48">
                        <c:v>12.571428571428571</c:v>
                      </c:pt>
                      <c:pt idx="49">
                        <c:v>11.857142857142858</c:v>
                      </c:pt>
                      <c:pt idx="50">
                        <c:v>12.714285714285714</c:v>
                      </c:pt>
                      <c:pt idx="51">
                        <c:v>11.714285714285714</c:v>
                      </c:pt>
                      <c:pt idx="52">
                        <c:v>11.428571428571429</c:v>
                      </c:pt>
                      <c:pt idx="53">
                        <c:v>11.714285714285714</c:v>
                      </c:pt>
                      <c:pt idx="54">
                        <c:v>12.142857142857142</c:v>
                      </c:pt>
                      <c:pt idx="55">
                        <c:v>11.714285714285714</c:v>
                      </c:pt>
                      <c:pt idx="56">
                        <c:v>10.714285714285714</c:v>
                      </c:pt>
                      <c:pt idx="57">
                        <c:v>9.7142857142857135</c:v>
                      </c:pt>
                      <c:pt idx="58">
                        <c:v>10.857142857142858</c:v>
                      </c:pt>
                      <c:pt idx="59">
                        <c:v>11.142857142857142</c:v>
                      </c:pt>
                      <c:pt idx="60">
                        <c:v>10.571428571428571</c:v>
                      </c:pt>
                      <c:pt idx="61">
                        <c:v>10.571428571428571</c:v>
                      </c:pt>
                      <c:pt idx="62">
                        <c:v>10.714285714285714</c:v>
                      </c:pt>
                      <c:pt idx="63">
                        <c:v>10.857142857142858</c:v>
                      </c:pt>
                      <c:pt idx="64">
                        <c:v>11</c:v>
                      </c:pt>
                      <c:pt idx="65">
                        <c:v>11.142857142857142</c:v>
                      </c:pt>
                      <c:pt idx="66">
                        <c:v>10.714285714285714</c:v>
                      </c:pt>
                      <c:pt idx="67">
                        <c:v>10.857142857142858</c:v>
                      </c:pt>
                      <c:pt idx="68">
                        <c:v>11.142857142857142</c:v>
                      </c:pt>
                      <c:pt idx="69">
                        <c:v>10.857142857142858</c:v>
                      </c:pt>
                      <c:pt idx="70">
                        <c:v>9.8571428571428577</c:v>
                      </c:pt>
                      <c:pt idx="71">
                        <c:v>10</c:v>
                      </c:pt>
                      <c:pt idx="72">
                        <c:v>9.7142857142857135</c:v>
                      </c:pt>
                      <c:pt idx="73">
                        <c:v>10.428571428571429</c:v>
                      </c:pt>
                      <c:pt idx="74">
                        <c:v>10.714285714285714</c:v>
                      </c:pt>
                      <c:pt idx="75">
                        <c:v>10.571428571428571</c:v>
                      </c:pt>
                      <c:pt idx="76">
                        <c:v>10.857142857142858</c:v>
                      </c:pt>
                      <c:pt idx="77">
                        <c:v>12.142857142857142</c:v>
                      </c:pt>
                      <c:pt idx="78">
                        <c:v>11</c:v>
                      </c:pt>
                      <c:pt idx="79">
                        <c:v>10.857142857142858</c:v>
                      </c:pt>
                      <c:pt idx="80">
                        <c:v>11.714285714285714</c:v>
                      </c:pt>
                      <c:pt idx="81">
                        <c:v>11.285714285714286</c:v>
                      </c:pt>
                      <c:pt idx="82">
                        <c:v>11.428571428571429</c:v>
                      </c:pt>
                      <c:pt idx="83">
                        <c:v>10.571428571428571</c:v>
                      </c:pt>
                      <c:pt idx="84">
                        <c:v>10.857142857142858</c:v>
                      </c:pt>
                      <c:pt idx="85">
                        <c:v>11.428571428571429</c:v>
                      </c:pt>
                      <c:pt idx="86">
                        <c:v>11.571428571428571</c:v>
                      </c:pt>
                      <c:pt idx="87">
                        <c:v>11.571428571428571</c:v>
                      </c:pt>
                      <c:pt idx="88">
                        <c:v>12.142857142857142</c:v>
                      </c:pt>
                      <c:pt idx="89">
                        <c:v>11.428571428571429</c:v>
                      </c:pt>
                      <c:pt idx="90">
                        <c:v>12.142857142857142</c:v>
                      </c:pt>
                      <c:pt idx="91">
                        <c:v>11.571428571428571</c:v>
                      </c:pt>
                      <c:pt idx="92">
                        <c:v>11.571428571428571</c:v>
                      </c:pt>
                      <c:pt idx="93">
                        <c:v>11.285714285714286</c:v>
                      </c:pt>
                      <c:pt idx="94">
                        <c:v>10.285714285714286</c:v>
                      </c:pt>
                      <c:pt idx="95">
                        <c:v>11.428571428571429</c:v>
                      </c:pt>
                      <c:pt idx="96">
                        <c:v>12.571428571428571</c:v>
                      </c:pt>
                      <c:pt idx="97">
                        <c:v>12.428571428571429</c:v>
                      </c:pt>
                      <c:pt idx="98">
                        <c:v>12.571428571428571</c:v>
                      </c:pt>
                      <c:pt idx="99">
                        <c:v>14</c:v>
                      </c:pt>
                      <c:pt idx="100">
                        <c:v>14</c:v>
                      </c:pt>
                      <c:pt idx="101">
                        <c:v>14.142857142857142</c:v>
                      </c:pt>
                      <c:pt idx="102">
                        <c:v>12.142857142857142</c:v>
                      </c:pt>
                      <c:pt idx="103">
                        <c:v>11.142857142857142</c:v>
                      </c:pt>
                      <c:pt idx="104">
                        <c:v>11.428571428571429</c:v>
                      </c:pt>
                      <c:pt idx="105">
                        <c:v>11.142857142857142</c:v>
                      </c:pt>
                      <c:pt idx="106">
                        <c:v>10.142857142857142</c:v>
                      </c:pt>
                      <c:pt idx="107">
                        <c:v>9.8571428571428577</c:v>
                      </c:pt>
                      <c:pt idx="108">
                        <c:v>10.142857142857142</c:v>
                      </c:pt>
                      <c:pt idx="109">
                        <c:v>11</c:v>
                      </c:pt>
                      <c:pt idx="110">
                        <c:v>12.142857142857142</c:v>
                      </c:pt>
                      <c:pt idx="111">
                        <c:v>12.857142857142858</c:v>
                      </c:pt>
                      <c:pt idx="112">
                        <c:v>13</c:v>
                      </c:pt>
                      <c:pt idx="113">
                        <c:v>13.428571428571429</c:v>
                      </c:pt>
                      <c:pt idx="114">
                        <c:v>14.285714285714286</c:v>
                      </c:pt>
                      <c:pt idx="115">
                        <c:v>13.714285714285714</c:v>
                      </c:pt>
                      <c:pt idx="116">
                        <c:v>13</c:v>
                      </c:pt>
                      <c:pt idx="117">
                        <c:v>12.428571428571429</c:v>
                      </c:pt>
                      <c:pt idx="118">
                        <c:v>11.571428571428571</c:v>
                      </c:pt>
                      <c:pt idx="119">
                        <c:v>12</c:v>
                      </c:pt>
                      <c:pt idx="120">
                        <c:v>11.714285714285714</c:v>
                      </c:pt>
                      <c:pt idx="121">
                        <c:v>11.428571428571429</c:v>
                      </c:pt>
                      <c:pt idx="122">
                        <c:v>11.857142857142858</c:v>
                      </c:pt>
                      <c:pt idx="123">
                        <c:v>11.857142857142858</c:v>
                      </c:pt>
                      <c:pt idx="124">
                        <c:v>11.571428571428571</c:v>
                      </c:pt>
                      <c:pt idx="125">
                        <c:v>11.571428571428571</c:v>
                      </c:pt>
                      <c:pt idx="126">
                        <c:v>11.142857142857142</c:v>
                      </c:pt>
                      <c:pt idx="127">
                        <c:v>11.857142857142858</c:v>
                      </c:pt>
                      <c:pt idx="128">
                        <c:v>12.285714285714286</c:v>
                      </c:pt>
                      <c:pt idx="129">
                        <c:v>11.428571428571429</c:v>
                      </c:pt>
                      <c:pt idx="130">
                        <c:v>10.571428571428571</c:v>
                      </c:pt>
                      <c:pt idx="131">
                        <c:v>10.714285714285714</c:v>
                      </c:pt>
                      <c:pt idx="132">
                        <c:v>11.285714285714286</c:v>
                      </c:pt>
                      <c:pt idx="133">
                        <c:v>11.714285714285714</c:v>
                      </c:pt>
                      <c:pt idx="134">
                        <c:v>11.285714285714286</c:v>
                      </c:pt>
                      <c:pt idx="135">
                        <c:v>11.428571428571429</c:v>
                      </c:pt>
                      <c:pt idx="136">
                        <c:v>12.571428571428571</c:v>
                      </c:pt>
                      <c:pt idx="137">
                        <c:v>13.285714285714286</c:v>
                      </c:pt>
                      <c:pt idx="138">
                        <c:v>12.857142857142858</c:v>
                      </c:pt>
                      <c:pt idx="139">
                        <c:v>12.857142857142858</c:v>
                      </c:pt>
                      <c:pt idx="140">
                        <c:v>13.142857142857142</c:v>
                      </c:pt>
                      <c:pt idx="141">
                        <c:v>14</c:v>
                      </c:pt>
                      <c:pt idx="142">
                        <c:v>12.571428571428571</c:v>
                      </c:pt>
                      <c:pt idx="143">
                        <c:v>11.714285714285714</c:v>
                      </c:pt>
                      <c:pt idx="144">
                        <c:v>12</c:v>
                      </c:pt>
                      <c:pt idx="145">
                        <c:v>11.714285714285714</c:v>
                      </c:pt>
                      <c:pt idx="146">
                        <c:v>11.428571428571429</c:v>
                      </c:pt>
                      <c:pt idx="147">
                        <c:v>12</c:v>
                      </c:pt>
                      <c:pt idx="148">
                        <c:v>10.857142857142858</c:v>
                      </c:pt>
                      <c:pt idx="149">
                        <c:v>11.285714285714286</c:v>
                      </c:pt>
                      <c:pt idx="150">
                        <c:v>12.571428571428571</c:v>
                      </c:pt>
                      <c:pt idx="151">
                        <c:v>13.142857142857142</c:v>
                      </c:pt>
                      <c:pt idx="152">
                        <c:v>15</c:v>
                      </c:pt>
                      <c:pt idx="153">
                        <c:v>15.571428571428571</c:v>
                      </c:pt>
                      <c:pt idx="154">
                        <c:v>14.428571428571429</c:v>
                      </c:pt>
                      <c:pt idx="155">
                        <c:v>14.571428571428571</c:v>
                      </c:pt>
                      <c:pt idx="156">
                        <c:v>15.428571428571429</c:v>
                      </c:pt>
                      <c:pt idx="157">
                        <c:v>14.571428571428571</c:v>
                      </c:pt>
                      <c:pt idx="158">
                        <c:v>14</c:v>
                      </c:pt>
                      <c:pt idx="159">
                        <c:v>13.142857142857142</c:v>
                      </c:pt>
                      <c:pt idx="160">
                        <c:v>12.428571428571429</c:v>
                      </c:pt>
                      <c:pt idx="161">
                        <c:v>12.142857142857142</c:v>
                      </c:pt>
                      <c:pt idx="162">
                        <c:v>12.857142857142858</c:v>
                      </c:pt>
                      <c:pt idx="163">
                        <c:v>13.142857142857142</c:v>
                      </c:pt>
                      <c:pt idx="164">
                        <c:v>12.571428571428571</c:v>
                      </c:pt>
                      <c:pt idx="165">
                        <c:v>13.285714285714286</c:v>
                      </c:pt>
                      <c:pt idx="166">
                        <c:v>12.857142857142858</c:v>
                      </c:pt>
                      <c:pt idx="167">
                        <c:v>12.142857142857142</c:v>
                      </c:pt>
                      <c:pt idx="168">
                        <c:v>12.428571428571429</c:v>
                      </c:pt>
                      <c:pt idx="169">
                        <c:v>12.428571428571429</c:v>
                      </c:pt>
                      <c:pt idx="170">
                        <c:v>11.428571428571429</c:v>
                      </c:pt>
                      <c:pt idx="171">
                        <c:v>12.428571428571429</c:v>
                      </c:pt>
                      <c:pt idx="172">
                        <c:v>12.285714285714286</c:v>
                      </c:pt>
                      <c:pt idx="173">
                        <c:v>12</c:v>
                      </c:pt>
                      <c:pt idx="174">
                        <c:v>13.857142857142858</c:v>
                      </c:pt>
                      <c:pt idx="175">
                        <c:v>14.285714285714286</c:v>
                      </c:pt>
                      <c:pt idx="176">
                        <c:v>13.857142857142858</c:v>
                      </c:pt>
                      <c:pt idx="177">
                        <c:v>14</c:v>
                      </c:pt>
                      <c:pt idx="178">
                        <c:v>14.714285714285714</c:v>
                      </c:pt>
                      <c:pt idx="179">
                        <c:v>15.428571428571429</c:v>
                      </c:pt>
                      <c:pt idx="180">
                        <c:v>16</c:v>
                      </c:pt>
                      <c:pt idx="181">
                        <c:v>15.428571428571429</c:v>
                      </c:pt>
                      <c:pt idx="182">
                        <c:v>15.285714285714286</c:v>
                      </c:pt>
                      <c:pt idx="183">
                        <c:v>14.571428571428571</c:v>
                      </c:pt>
                      <c:pt idx="184">
                        <c:v>14.714285714285714</c:v>
                      </c:pt>
                      <c:pt idx="185">
                        <c:v>13.857142857142858</c:v>
                      </c:pt>
                      <c:pt idx="186">
                        <c:v>12.857142857142858</c:v>
                      </c:pt>
                      <c:pt idx="187">
                        <c:v>12.285714285714286</c:v>
                      </c:pt>
                      <c:pt idx="188">
                        <c:v>12.428571428571429</c:v>
                      </c:pt>
                      <c:pt idx="189">
                        <c:v>11.857142857142858</c:v>
                      </c:pt>
                      <c:pt idx="190">
                        <c:v>12</c:v>
                      </c:pt>
                      <c:pt idx="191">
                        <c:v>13.714285714285714</c:v>
                      </c:pt>
                      <c:pt idx="192">
                        <c:v>14.714285714285714</c:v>
                      </c:pt>
                      <c:pt idx="193">
                        <c:v>16.428571428571427</c:v>
                      </c:pt>
                      <c:pt idx="194">
                        <c:v>17.142857142857142</c:v>
                      </c:pt>
                      <c:pt idx="195">
                        <c:v>16.714285714285715</c:v>
                      </c:pt>
                      <c:pt idx="196">
                        <c:v>17</c:v>
                      </c:pt>
                      <c:pt idx="197">
                        <c:v>17.857142857142858</c:v>
                      </c:pt>
                      <c:pt idx="198">
                        <c:v>16.714285714285715</c:v>
                      </c:pt>
                      <c:pt idx="199">
                        <c:v>15</c:v>
                      </c:pt>
                      <c:pt idx="200">
                        <c:v>13.142857142857142</c:v>
                      </c:pt>
                      <c:pt idx="201">
                        <c:v>13.142857142857142</c:v>
                      </c:pt>
                      <c:pt idx="202">
                        <c:v>13.142857142857142</c:v>
                      </c:pt>
                      <c:pt idx="203">
                        <c:v>13.571428571428571</c:v>
                      </c:pt>
                      <c:pt idx="204">
                        <c:v>12.714285714285714</c:v>
                      </c:pt>
                      <c:pt idx="205">
                        <c:v>12.428571428571429</c:v>
                      </c:pt>
                      <c:pt idx="206">
                        <c:v>13.714285714285714</c:v>
                      </c:pt>
                      <c:pt idx="207">
                        <c:v>15.857142857142858</c:v>
                      </c:pt>
                      <c:pt idx="208">
                        <c:v>15.571428571428571</c:v>
                      </c:pt>
                      <c:pt idx="209">
                        <c:v>15.571428571428571</c:v>
                      </c:pt>
                      <c:pt idx="210">
                        <c:v>15.428571428571429</c:v>
                      </c:pt>
                      <c:pt idx="211">
                        <c:v>16.285714285714285</c:v>
                      </c:pt>
                      <c:pt idx="212">
                        <c:v>15.714285714285714</c:v>
                      </c:pt>
                      <c:pt idx="213">
                        <c:v>15.857142857142858</c:v>
                      </c:pt>
                      <c:pt idx="214">
                        <c:v>14.714285714285714</c:v>
                      </c:pt>
                      <c:pt idx="215">
                        <c:v>14.285714285714286</c:v>
                      </c:pt>
                      <c:pt idx="216">
                        <c:v>13.857142857142858</c:v>
                      </c:pt>
                      <c:pt idx="217">
                        <c:v>13.142857142857142</c:v>
                      </c:pt>
                      <c:pt idx="218">
                        <c:v>12.714285714285714</c:v>
                      </c:pt>
                      <c:pt idx="219">
                        <c:v>14</c:v>
                      </c:pt>
                      <c:pt idx="220">
                        <c:v>13.428571428571429</c:v>
                      </c:pt>
                      <c:pt idx="221">
                        <c:v>14</c:v>
                      </c:pt>
                      <c:pt idx="222">
                        <c:v>15</c:v>
                      </c:pt>
                      <c:pt idx="223">
                        <c:v>15.142857142857142</c:v>
                      </c:pt>
                      <c:pt idx="224">
                        <c:v>17.571428571428573</c:v>
                      </c:pt>
                      <c:pt idx="225">
                        <c:v>17.142857142857142</c:v>
                      </c:pt>
                      <c:pt idx="226">
                        <c:v>17.714285714285715</c:v>
                      </c:pt>
                      <c:pt idx="227">
                        <c:v>17.285714285714285</c:v>
                      </c:pt>
                      <c:pt idx="228">
                        <c:v>17.142857142857142</c:v>
                      </c:pt>
                      <c:pt idx="229">
                        <c:v>17.428571428571427</c:v>
                      </c:pt>
                      <c:pt idx="230">
                        <c:v>18.142857142857142</c:v>
                      </c:pt>
                      <c:pt idx="231">
                        <c:v>16</c:v>
                      </c:pt>
                      <c:pt idx="232">
                        <c:v>16.285714285714285</c:v>
                      </c:pt>
                      <c:pt idx="233">
                        <c:v>15.428571428571429</c:v>
                      </c:pt>
                      <c:pt idx="234">
                        <c:v>16.142857142857142</c:v>
                      </c:pt>
                      <c:pt idx="235">
                        <c:v>14.571428571428571</c:v>
                      </c:pt>
                      <c:pt idx="236">
                        <c:v>14.714285714285714</c:v>
                      </c:pt>
                      <c:pt idx="237">
                        <c:v>14.285714285714286</c:v>
                      </c:pt>
                      <c:pt idx="238">
                        <c:v>15.857142857142858</c:v>
                      </c:pt>
                      <c:pt idx="239">
                        <c:v>15.571428571428571</c:v>
                      </c:pt>
                      <c:pt idx="240">
                        <c:v>14.857142857142858</c:v>
                      </c:pt>
                      <c:pt idx="241">
                        <c:v>14.571428571428571</c:v>
                      </c:pt>
                      <c:pt idx="242">
                        <c:v>15.714285714285714</c:v>
                      </c:pt>
                      <c:pt idx="243">
                        <c:v>15.428571428571429</c:v>
                      </c:pt>
                      <c:pt idx="244">
                        <c:v>14.857142857142858</c:v>
                      </c:pt>
                      <c:pt idx="245">
                        <c:v>13.428571428571429</c:v>
                      </c:pt>
                      <c:pt idx="246">
                        <c:v>14.142857142857142</c:v>
                      </c:pt>
                      <c:pt idx="247">
                        <c:v>14.285714285714286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648-4F8A-A56F-A89F638133C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Erzurum!$K$2:$K$258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11.571428571428571</c:v>
                      </c:pt>
                      <c:pt idx="7">
                        <c:v>12</c:v>
                      </c:pt>
                      <c:pt idx="8">
                        <c:v>12.571428571428571</c:v>
                      </c:pt>
                      <c:pt idx="9">
                        <c:v>12.428571428571429</c:v>
                      </c:pt>
                      <c:pt idx="10">
                        <c:v>12.285714285714286</c:v>
                      </c:pt>
                      <c:pt idx="11">
                        <c:v>11.857142857142858</c:v>
                      </c:pt>
                      <c:pt idx="12">
                        <c:v>13.428571428571429</c:v>
                      </c:pt>
                      <c:pt idx="13">
                        <c:v>12.571428571428571</c:v>
                      </c:pt>
                      <c:pt idx="14">
                        <c:v>12.714285714285714</c:v>
                      </c:pt>
                      <c:pt idx="15">
                        <c:v>11.857142857142858</c:v>
                      </c:pt>
                      <c:pt idx="16">
                        <c:v>12.428571428571429</c:v>
                      </c:pt>
                      <c:pt idx="17">
                        <c:v>11.857142857142858</c:v>
                      </c:pt>
                      <c:pt idx="18">
                        <c:v>12.285714285714286</c:v>
                      </c:pt>
                      <c:pt idx="19">
                        <c:v>11.285714285714286</c:v>
                      </c:pt>
                      <c:pt idx="20">
                        <c:v>12.285714285714286</c:v>
                      </c:pt>
                      <c:pt idx="21">
                        <c:v>12.285714285714286</c:v>
                      </c:pt>
                      <c:pt idx="22">
                        <c:v>12.571428571428571</c:v>
                      </c:pt>
                      <c:pt idx="23">
                        <c:v>13.428571428571429</c:v>
                      </c:pt>
                      <c:pt idx="24">
                        <c:v>15.142857142857142</c:v>
                      </c:pt>
                      <c:pt idx="25">
                        <c:v>15.714285714285714</c:v>
                      </c:pt>
                      <c:pt idx="26">
                        <c:v>15.714285714285714</c:v>
                      </c:pt>
                      <c:pt idx="27">
                        <c:v>15.857142857142858</c:v>
                      </c:pt>
                      <c:pt idx="28">
                        <c:v>16</c:v>
                      </c:pt>
                      <c:pt idx="29">
                        <c:v>16.571428571428573</c:v>
                      </c:pt>
                      <c:pt idx="30">
                        <c:v>15.285714285714286</c:v>
                      </c:pt>
                      <c:pt idx="31">
                        <c:v>13.857142857142858</c:v>
                      </c:pt>
                      <c:pt idx="32">
                        <c:v>13.428571428571429</c:v>
                      </c:pt>
                      <c:pt idx="33">
                        <c:v>14.428571428571429</c:v>
                      </c:pt>
                      <c:pt idx="34">
                        <c:v>13.571428571428571</c:v>
                      </c:pt>
                      <c:pt idx="35">
                        <c:v>13.285714285714286</c:v>
                      </c:pt>
                      <c:pt idx="36">
                        <c:v>13.714285714285714</c:v>
                      </c:pt>
                      <c:pt idx="37">
                        <c:v>13.142857142857142</c:v>
                      </c:pt>
                      <c:pt idx="38">
                        <c:v>13.857142857142858</c:v>
                      </c:pt>
                      <c:pt idx="39">
                        <c:v>13</c:v>
                      </c:pt>
                      <c:pt idx="40">
                        <c:v>12</c:v>
                      </c:pt>
                      <c:pt idx="41">
                        <c:v>13</c:v>
                      </c:pt>
                      <c:pt idx="42">
                        <c:v>13.142857142857142</c:v>
                      </c:pt>
                      <c:pt idx="43">
                        <c:v>12.714285714285714</c:v>
                      </c:pt>
                      <c:pt idx="44">
                        <c:v>13.428571428571429</c:v>
                      </c:pt>
                      <c:pt idx="45">
                        <c:v>12.857142857142858</c:v>
                      </c:pt>
                      <c:pt idx="46">
                        <c:v>13.142857142857142</c:v>
                      </c:pt>
                      <c:pt idx="47">
                        <c:v>13</c:v>
                      </c:pt>
                      <c:pt idx="48">
                        <c:v>11.857142857142858</c:v>
                      </c:pt>
                      <c:pt idx="49">
                        <c:v>11</c:v>
                      </c:pt>
                      <c:pt idx="50">
                        <c:v>10.285714285714286</c:v>
                      </c:pt>
                      <c:pt idx="51">
                        <c:v>10.428571428571429</c:v>
                      </c:pt>
                      <c:pt idx="52">
                        <c:v>11.142857142857142</c:v>
                      </c:pt>
                      <c:pt idx="53">
                        <c:v>11.285714285714286</c:v>
                      </c:pt>
                      <c:pt idx="54">
                        <c:v>10.714285714285714</c:v>
                      </c:pt>
                      <c:pt idx="55">
                        <c:v>11.142857142857142</c:v>
                      </c:pt>
                      <c:pt idx="56">
                        <c:v>11.142857142857142</c:v>
                      </c:pt>
                      <c:pt idx="57">
                        <c:v>10.857142857142858</c:v>
                      </c:pt>
                      <c:pt idx="58">
                        <c:v>10.142857142857142</c:v>
                      </c:pt>
                      <c:pt idx="59">
                        <c:v>9</c:v>
                      </c:pt>
                      <c:pt idx="60">
                        <c:v>9.7142857142857135</c:v>
                      </c:pt>
                      <c:pt idx="61">
                        <c:v>9.8571428571428577</c:v>
                      </c:pt>
                      <c:pt idx="62">
                        <c:v>9.8571428571428577</c:v>
                      </c:pt>
                      <c:pt idx="63">
                        <c:v>11.142857142857142</c:v>
                      </c:pt>
                      <c:pt idx="64">
                        <c:v>11.142857142857142</c:v>
                      </c:pt>
                      <c:pt idx="65">
                        <c:v>11.571428571428571</c:v>
                      </c:pt>
                      <c:pt idx="66">
                        <c:v>12.428571428571429</c:v>
                      </c:pt>
                      <c:pt idx="67">
                        <c:v>12.285714285714286</c:v>
                      </c:pt>
                      <c:pt idx="68">
                        <c:v>12.857142857142858</c:v>
                      </c:pt>
                      <c:pt idx="69">
                        <c:v>12.428571428571429</c:v>
                      </c:pt>
                      <c:pt idx="70">
                        <c:v>11.142857142857142</c:v>
                      </c:pt>
                      <c:pt idx="71">
                        <c:v>12.428571428571429</c:v>
                      </c:pt>
                      <c:pt idx="72">
                        <c:v>13.142857142857142</c:v>
                      </c:pt>
                      <c:pt idx="73">
                        <c:v>12.857142857142858</c:v>
                      </c:pt>
                      <c:pt idx="74">
                        <c:v>12.857142857142858</c:v>
                      </c:pt>
                      <c:pt idx="75">
                        <c:v>12.142857142857142</c:v>
                      </c:pt>
                      <c:pt idx="76">
                        <c:v>13</c:v>
                      </c:pt>
                      <c:pt idx="77">
                        <c:v>13</c:v>
                      </c:pt>
                      <c:pt idx="78">
                        <c:v>11.714285714285714</c:v>
                      </c:pt>
                      <c:pt idx="79">
                        <c:v>10.142857142857142</c:v>
                      </c:pt>
                      <c:pt idx="80">
                        <c:v>10.142857142857142</c:v>
                      </c:pt>
                      <c:pt idx="81">
                        <c:v>9.4285714285714288</c:v>
                      </c:pt>
                      <c:pt idx="82">
                        <c:v>10.428571428571429</c:v>
                      </c:pt>
                      <c:pt idx="83">
                        <c:v>10.142857142857142</c:v>
                      </c:pt>
                      <c:pt idx="84">
                        <c:v>10</c:v>
                      </c:pt>
                      <c:pt idx="85">
                        <c:v>11.142857142857142</c:v>
                      </c:pt>
                      <c:pt idx="86">
                        <c:v>12.142857142857142</c:v>
                      </c:pt>
                      <c:pt idx="87">
                        <c:v>12.571428571428571</c:v>
                      </c:pt>
                      <c:pt idx="88">
                        <c:v>13.428571428571429</c:v>
                      </c:pt>
                      <c:pt idx="89">
                        <c:v>13.571428571428571</c:v>
                      </c:pt>
                      <c:pt idx="90">
                        <c:v>13.285714285714286</c:v>
                      </c:pt>
                      <c:pt idx="91">
                        <c:v>14</c:v>
                      </c:pt>
                      <c:pt idx="92">
                        <c:v>13.142857142857142</c:v>
                      </c:pt>
                      <c:pt idx="93">
                        <c:v>12.571428571428571</c:v>
                      </c:pt>
                      <c:pt idx="94">
                        <c:v>12.142857142857142</c:v>
                      </c:pt>
                      <c:pt idx="95">
                        <c:v>12</c:v>
                      </c:pt>
                      <c:pt idx="96">
                        <c:v>11.142857142857142</c:v>
                      </c:pt>
                      <c:pt idx="97">
                        <c:v>11.857142857142858</c:v>
                      </c:pt>
                      <c:pt idx="98">
                        <c:v>10.857142857142858</c:v>
                      </c:pt>
                      <c:pt idx="99">
                        <c:v>11.714285714285714</c:v>
                      </c:pt>
                      <c:pt idx="100">
                        <c:v>13.857142857142858</c:v>
                      </c:pt>
                      <c:pt idx="101">
                        <c:v>13.142857142857142</c:v>
                      </c:pt>
                      <c:pt idx="102">
                        <c:v>12.714285714285714</c:v>
                      </c:pt>
                      <c:pt idx="103">
                        <c:v>13.571428571428571</c:v>
                      </c:pt>
                      <c:pt idx="104">
                        <c:v>12.857142857142858</c:v>
                      </c:pt>
                      <c:pt idx="105">
                        <c:v>13</c:v>
                      </c:pt>
                      <c:pt idx="106">
                        <c:v>12.428571428571429</c:v>
                      </c:pt>
                      <c:pt idx="107">
                        <c:v>10.285714285714286</c:v>
                      </c:pt>
                      <c:pt idx="108">
                        <c:v>11.285714285714286</c:v>
                      </c:pt>
                      <c:pt idx="109">
                        <c:v>11.857142857142858</c:v>
                      </c:pt>
                      <c:pt idx="110">
                        <c:v>12.142857142857142</c:v>
                      </c:pt>
                      <c:pt idx="111">
                        <c:v>13</c:v>
                      </c:pt>
                      <c:pt idx="112">
                        <c:v>14</c:v>
                      </c:pt>
                      <c:pt idx="113">
                        <c:v>14</c:v>
                      </c:pt>
                      <c:pt idx="114">
                        <c:v>13.857142857142858</c:v>
                      </c:pt>
                      <c:pt idx="115">
                        <c:v>12.285714285714286</c:v>
                      </c:pt>
                      <c:pt idx="116">
                        <c:v>12</c:v>
                      </c:pt>
                      <c:pt idx="117">
                        <c:v>11</c:v>
                      </c:pt>
                      <c:pt idx="118">
                        <c:v>10</c:v>
                      </c:pt>
                      <c:pt idx="119">
                        <c:v>10.571428571428571</c:v>
                      </c:pt>
                      <c:pt idx="120">
                        <c:v>10.142857142857142</c:v>
                      </c:pt>
                      <c:pt idx="121">
                        <c:v>11</c:v>
                      </c:pt>
                      <c:pt idx="122">
                        <c:v>12.285714285714286</c:v>
                      </c:pt>
                      <c:pt idx="123">
                        <c:v>11.857142857142858</c:v>
                      </c:pt>
                      <c:pt idx="124">
                        <c:v>11.714285714285714</c:v>
                      </c:pt>
                      <c:pt idx="125">
                        <c:v>12.571428571428571</c:v>
                      </c:pt>
                      <c:pt idx="126">
                        <c:v>12.142857142857142</c:v>
                      </c:pt>
                      <c:pt idx="127">
                        <c:v>13.428571428571429</c:v>
                      </c:pt>
                      <c:pt idx="128">
                        <c:v>13.142857142857142</c:v>
                      </c:pt>
                      <c:pt idx="129">
                        <c:v>13.571428571428571</c:v>
                      </c:pt>
                      <c:pt idx="130">
                        <c:v>14.857142857142858</c:v>
                      </c:pt>
                      <c:pt idx="131">
                        <c:v>14.571428571428571</c:v>
                      </c:pt>
                      <c:pt idx="132">
                        <c:v>14.142857142857142</c:v>
                      </c:pt>
                      <c:pt idx="133">
                        <c:v>13.142857142857142</c:v>
                      </c:pt>
                      <c:pt idx="134">
                        <c:v>11.714285714285714</c:v>
                      </c:pt>
                      <c:pt idx="135">
                        <c:v>11.857142857142858</c:v>
                      </c:pt>
                      <c:pt idx="136">
                        <c:v>11.428571428571429</c:v>
                      </c:pt>
                      <c:pt idx="137">
                        <c:v>11.142857142857142</c:v>
                      </c:pt>
                      <c:pt idx="138">
                        <c:v>10.857142857142858</c:v>
                      </c:pt>
                      <c:pt idx="139">
                        <c:v>10.428571428571429</c:v>
                      </c:pt>
                      <c:pt idx="140">
                        <c:v>12.571428571428571</c:v>
                      </c:pt>
                      <c:pt idx="141">
                        <c:v>14.428571428571429</c:v>
                      </c:pt>
                      <c:pt idx="142">
                        <c:v>15.428571428571429</c:v>
                      </c:pt>
                      <c:pt idx="143">
                        <c:v>16</c:v>
                      </c:pt>
                      <c:pt idx="144">
                        <c:v>17.142857142857142</c:v>
                      </c:pt>
                      <c:pt idx="145">
                        <c:v>18.142857142857142</c:v>
                      </c:pt>
                      <c:pt idx="146">
                        <c:v>18.428571428571427</c:v>
                      </c:pt>
                      <c:pt idx="147">
                        <c:v>17.285714285714285</c:v>
                      </c:pt>
                      <c:pt idx="148">
                        <c:v>15.857142857142858</c:v>
                      </c:pt>
                      <c:pt idx="149">
                        <c:v>15</c:v>
                      </c:pt>
                      <c:pt idx="150">
                        <c:v>14.428571428571429</c:v>
                      </c:pt>
                      <c:pt idx="151">
                        <c:v>13</c:v>
                      </c:pt>
                      <c:pt idx="152">
                        <c:v>12.571428571428571</c:v>
                      </c:pt>
                      <c:pt idx="153">
                        <c:v>14</c:v>
                      </c:pt>
                      <c:pt idx="154">
                        <c:v>14</c:v>
                      </c:pt>
                      <c:pt idx="155">
                        <c:v>14.571428571428571</c:v>
                      </c:pt>
                      <c:pt idx="156">
                        <c:v>14.285714285714286</c:v>
                      </c:pt>
                      <c:pt idx="157">
                        <c:v>14.857142857142858</c:v>
                      </c:pt>
                      <c:pt idx="158">
                        <c:v>14.428571428571429</c:v>
                      </c:pt>
                      <c:pt idx="159">
                        <c:v>14.857142857142858</c:v>
                      </c:pt>
                      <c:pt idx="160">
                        <c:v>13.285714285714286</c:v>
                      </c:pt>
                      <c:pt idx="161">
                        <c:v>12.285714285714286</c:v>
                      </c:pt>
                      <c:pt idx="162">
                        <c:v>12.857142857142858</c:v>
                      </c:pt>
                      <c:pt idx="163">
                        <c:v>12.428571428571429</c:v>
                      </c:pt>
                      <c:pt idx="164">
                        <c:v>11.428571428571429</c:v>
                      </c:pt>
                      <c:pt idx="165">
                        <c:v>11.857142857142858</c:v>
                      </c:pt>
                      <c:pt idx="166">
                        <c:v>13.142857142857142</c:v>
                      </c:pt>
                      <c:pt idx="167">
                        <c:v>13.571428571428571</c:v>
                      </c:pt>
                      <c:pt idx="168">
                        <c:v>14</c:v>
                      </c:pt>
                      <c:pt idx="169">
                        <c:v>14</c:v>
                      </c:pt>
                      <c:pt idx="170">
                        <c:v>13.857142857142858</c:v>
                      </c:pt>
                      <c:pt idx="171">
                        <c:v>15.285714285714286</c:v>
                      </c:pt>
                      <c:pt idx="172">
                        <c:v>15.714285714285714</c:v>
                      </c:pt>
                      <c:pt idx="173">
                        <c:v>14.142857142857142</c:v>
                      </c:pt>
                      <c:pt idx="174">
                        <c:v>13.428571428571429</c:v>
                      </c:pt>
                      <c:pt idx="175">
                        <c:v>13.714285714285714</c:v>
                      </c:pt>
                      <c:pt idx="176">
                        <c:v>12.285714285714286</c:v>
                      </c:pt>
                      <c:pt idx="177">
                        <c:v>12.428571428571429</c:v>
                      </c:pt>
                      <c:pt idx="178">
                        <c:v>12.428571428571429</c:v>
                      </c:pt>
                      <c:pt idx="179">
                        <c:v>12.571428571428571</c:v>
                      </c:pt>
                      <c:pt idx="180">
                        <c:v>13.857142857142858</c:v>
                      </c:pt>
                      <c:pt idx="181">
                        <c:v>14.571428571428571</c:v>
                      </c:pt>
                      <c:pt idx="182">
                        <c:v>15</c:v>
                      </c:pt>
                      <c:pt idx="183">
                        <c:v>17</c:v>
                      </c:pt>
                      <c:pt idx="184">
                        <c:v>17.428571428571427</c:v>
                      </c:pt>
                      <c:pt idx="185">
                        <c:v>16.857142857142858</c:v>
                      </c:pt>
                      <c:pt idx="186">
                        <c:v>16.571428571428573</c:v>
                      </c:pt>
                      <c:pt idx="187">
                        <c:v>15.428571428571429</c:v>
                      </c:pt>
                      <c:pt idx="188">
                        <c:v>16.285714285714285</c:v>
                      </c:pt>
                      <c:pt idx="189">
                        <c:v>15.857142857142858</c:v>
                      </c:pt>
                      <c:pt idx="190">
                        <c:v>14.142857142857142</c:v>
                      </c:pt>
                      <c:pt idx="191">
                        <c:v>14.142857142857142</c:v>
                      </c:pt>
                      <c:pt idx="192">
                        <c:v>13.857142857142858</c:v>
                      </c:pt>
                      <c:pt idx="193">
                        <c:v>14.428571428571429</c:v>
                      </c:pt>
                      <c:pt idx="194">
                        <c:v>15.285714285714286</c:v>
                      </c:pt>
                      <c:pt idx="195">
                        <c:v>15</c:v>
                      </c:pt>
                      <c:pt idx="196">
                        <c:v>14.428571428571429</c:v>
                      </c:pt>
                      <c:pt idx="197">
                        <c:v>14.714285714285714</c:v>
                      </c:pt>
                      <c:pt idx="198">
                        <c:v>15</c:v>
                      </c:pt>
                      <c:pt idx="199">
                        <c:v>14.857142857142858</c:v>
                      </c:pt>
                      <c:pt idx="200">
                        <c:v>13.714285714285714</c:v>
                      </c:pt>
                      <c:pt idx="201">
                        <c:v>13.428571428571429</c:v>
                      </c:pt>
                      <c:pt idx="202">
                        <c:v>12.571428571428571</c:v>
                      </c:pt>
                      <c:pt idx="203">
                        <c:v>12.571428571428571</c:v>
                      </c:pt>
                      <c:pt idx="204">
                        <c:v>13.142857142857142</c:v>
                      </c:pt>
                      <c:pt idx="205">
                        <c:v>12.428571428571429</c:v>
                      </c:pt>
                      <c:pt idx="206">
                        <c:v>12</c:v>
                      </c:pt>
                      <c:pt idx="207">
                        <c:v>11.714285714285714</c:v>
                      </c:pt>
                      <c:pt idx="208">
                        <c:v>11.142857142857142</c:v>
                      </c:pt>
                      <c:pt idx="209">
                        <c:v>12.142857142857142</c:v>
                      </c:pt>
                      <c:pt idx="210">
                        <c:v>12.714285714285714</c:v>
                      </c:pt>
                      <c:pt idx="211">
                        <c:v>11.142857142857142</c:v>
                      </c:pt>
                      <c:pt idx="212">
                        <c:v>13.142857142857142</c:v>
                      </c:pt>
                      <c:pt idx="213">
                        <c:v>14</c:v>
                      </c:pt>
                      <c:pt idx="214">
                        <c:v>14.428571428571429</c:v>
                      </c:pt>
                      <c:pt idx="215">
                        <c:v>15.285714285714286</c:v>
                      </c:pt>
                      <c:pt idx="216">
                        <c:v>14.285714285714286</c:v>
                      </c:pt>
                      <c:pt idx="217">
                        <c:v>13.714285714285714</c:v>
                      </c:pt>
                      <c:pt idx="218">
                        <c:v>15.285714285714286</c:v>
                      </c:pt>
                      <c:pt idx="219">
                        <c:v>13.285714285714286</c:v>
                      </c:pt>
                      <c:pt idx="220">
                        <c:v>13.142857142857142</c:v>
                      </c:pt>
                      <c:pt idx="221">
                        <c:v>13</c:v>
                      </c:pt>
                      <c:pt idx="222">
                        <c:v>12.285714285714286</c:v>
                      </c:pt>
                      <c:pt idx="223">
                        <c:v>13.142857142857142</c:v>
                      </c:pt>
                      <c:pt idx="224">
                        <c:v>13.857142857142858</c:v>
                      </c:pt>
                      <c:pt idx="225">
                        <c:v>14.571428571428571</c:v>
                      </c:pt>
                      <c:pt idx="226">
                        <c:v>15</c:v>
                      </c:pt>
                      <c:pt idx="227">
                        <c:v>15</c:v>
                      </c:pt>
                      <c:pt idx="228">
                        <c:v>15.571428571428571</c:v>
                      </c:pt>
                      <c:pt idx="229">
                        <c:v>16.571428571428573</c:v>
                      </c:pt>
                      <c:pt idx="230">
                        <c:v>16</c:v>
                      </c:pt>
                      <c:pt idx="231">
                        <c:v>16.428571428571427</c:v>
                      </c:pt>
                      <c:pt idx="232">
                        <c:v>16</c:v>
                      </c:pt>
                      <c:pt idx="233">
                        <c:v>17.142857142857142</c:v>
                      </c:pt>
                      <c:pt idx="234">
                        <c:v>16.571428571428573</c:v>
                      </c:pt>
                      <c:pt idx="235">
                        <c:v>17</c:v>
                      </c:pt>
                      <c:pt idx="236">
                        <c:v>16.142857142857142</c:v>
                      </c:pt>
                      <c:pt idx="237">
                        <c:v>16.428571428571427</c:v>
                      </c:pt>
                      <c:pt idx="238">
                        <c:v>16.857142857142858</c:v>
                      </c:pt>
                      <c:pt idx="239">
                        <c:v>15.857142857142858</c:v>
                      </c:pt>
                      <c:pt idx="240">
                        <c:v>15.142857142857142</c:v>
                      </c:pt>
                      <c:pt idx="241">
                        <c:v>15.714285714285714</c:v>
                      </c:pt>
                      <c:pt idx="242">
                        <c:v>14.428571428571429</c:v>
                      </c:pt>
                      <c:pt idx="243">
                        <c:v>13.142857142857142</c:v>
                      </c:pt>
                      <c:pt idx="244">
                        <c:v>13.285714285714286</c:v>
                      </c:pt>
                      <c:pt idx="245">
                        <c:v>13</c:v>
                      </c:pt>
                      <c:pt idx="246">
                        <c:v>12.285714285714286</c:v>
                      </c:pt>
                      <c:pt idx="247">
                        <c:v>13.428571428571429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648-4F8A-A56F-A89F638133C8}"/>
                  </c:ext>
                </c:extLst>
              </c15:ser>
            </c15:filteredLineSeries>
          </c:ext>
        </c:extLst>
      </c:lineChart>
      <c:catAx>
        <c:axId val="203117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95183"/>
        <c:crosses val="autoZero"/>
        <c:auto val="1"/>
        <c:lblAlgn val="ctr"/>
        <c:lblOffset val="100"/>
        <c:noMultiLvlLbl val="0"/>
      </c:catAx>
      <c:valAx>
        <c:axId val="199459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7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Bursa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Bursa!$H$1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Bursa!$A$2:$A$258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Bursa!$H$2:$H$258</c:f>
              <c:numCache>
                <c:formatCode>General</c:formatCode>
                <c:ptCount val="257"/>
                <c:pt idx="6">
                  <c:v>45.428571428571431</c:v>
                </c:pt>
                <c:pt idx="7">
                  <c:v>44.285714285714285</c:v>
                </c:pt>
                <c:pt idx="8">
                  <c:v>43.142857142857146</c:v>
                </c:pt>
                <c:pt idx="9">
                  <c:v>45.285714285714285</c:v>
                </c:pt>
                <c:pt idx="10">
                  <c:v>45.714285714285715</c:v>
                </c:pt>
                <c:pt idx="11">
                  <c:v>45.714285714285715</c:v>
                </c:pt>
                <c:pt idx="12">
                  <c:v>46</c:v>
                </c:pt>
                <c:pt idx="13">
                  <c:v>48.857142857142854</c:v>
                </c:pt>
                <c:pt idx="14">
                  <c:v>50.571428571428569</c:v>
                </c:pt>
                <c:pt idx="15">
                  <c:v>54.428571428571431</c:v>
                </c:pt>
                <c:pt idx="16">
                  <c:v>53.142857142857146</c:v>
                </c:pt>
                <c:pt idx="17">
                  <c:v>54.142857142857146</c:v>
                </c:pt>
                <c:pt idx="18">
                  <c:v>53.571428571428569</c:v>
                </c:pt>
                <c:pt idx="19">
                  <c:v>55.285714285714285</c:v>
                </c:pt>
                <c:pt idx="20">
                  <c:v>54.285714285714285</c:v>
                </c:pt>
                <c:pt idx="21">
                  <c:v>54.142857142857146</c:v>
                </c:pt>
                <c:pt idx="22">
                  <c:v>52.714285714285715</c:v>
                </c:pt>
                <c:pt idx="23">
                  <c:v>53.428571428571431</c:v>
                </c:pt>
                <c:pt idx="24">
                  <c:v>53.428571428571431</c:v>
                </c:pt>
                <c:pt idx="25">
                  <c:v>54.428571428571431</c:v>
                </c:pt>
                <c:pt idx="26">
                  <c:v>54.857142857142854</c:v>
                </c:pt>
                <c:pt idx="27">
                  <c:v>56.571428571428569</c:v>
                </c:pt>
                <c:pt idx="28">
                  <c:v>56.857142857142854</c:v>
                </c:pt>
                <c:pt idx="29">
                  <c:v>54.285714285714285</c:v>
                </c:pt>
                <c:pt idx="30">
                  <c:v>51.285714285714285</c:v>
                </c:pt>
                <c:pt idx="31">
                  <c:v>50.714285714285715</c:v>
                </c:pt>
                <c:pt idx="32">
                  <c:v>49</c:v>
                </c:pt>
                <c:pt idx="33">
                  <c:v>51.142857142857146</c:v>
                </c:pt>
                <c:pt idx="34">
                  <c:v>50.714285714285715</c:v>
                </c:pt>
                <c:pt idx="35">
                  <c:v>50.428571428571431</c:v>
                </c:pt>
                <c:pt idx="36">
                  <c:v>51.428571428571431</c:v>
                </c:pt>
                <c:pt idx="37">
                  <c:v>55.142857142857146</c:v>
                </c:pt>
                <c:pt idx="38">
                  <c:v>52.714285714285715</c:v>
                </c:pt>
                <c:pt idx="39">
                  <c:v>52.285714285714285</c:v>
                </c:pt>
                <c:pt idx="40">
                  <c:v>49.285714285714285</c:v>
                </c:pt>
                <c:pt idx="41">
                  <c:v>49.285714285714285</c:v>
                </c:pt>
                <c:pt idx="42">
                  <c:v>48.714285714285715</c:v>
                </c:pt>
                <c:pt idx="43">
                  <c:v>47.571428571428569</c:v>
                </c:pt>
                <c:pt idx="44">
                  <c:v>46.285714285714285</c:v>
                </c:pt>
                <c:pt idx="45">
                  <c:v>48</c:v>
                </c:pt>
                <c:pt idx="46">
                  <c:v>49</c:v>
                </c:pt>
                <c:pt idx="47">
                  <c:v>47.857142857142854</c:v>
                </c:pt>
                <c:pt idx="48">
                  <c:v>45.714285714285715</c:v>
                </c:pt>
                <c:pt idx="49">
                  <c:v>47.571428571428569</c:v>
                </c:pt>
                <c:pt idx="50">
                  <c:v>48.857142857142854</c:v>
                </c:pt>
                <c:pt idx="51">
                  <c:v>47.857142857142854</c:v>
                </c:pt>
                <c:pt idx="52">
                  <c:v>47.285714285714285</c:v>
                </c:pt>
                <c:pt idx="53">
                  <c:v>47.285714285714285</c:v>
                </c:pt>
                <c:pt idx="54">
                  <c:v>47.714285714285715</c:v>
                </c:pt>
                <c:pt idx="55">
                  <c:v>47.714285714285715</c:v>
                </c:pt>
                <c:pt idx="56">
                  <c:v>47.714285714285715</c:v>
                </c:pt>
                <c:pt idx="57">
                  <c:v>47.571428571428569</c:v>
                </c:pt>
                <c:pt idx="58">
                  <c:v>48.571428571428569</c:v>
                </c:pt>
                <c:pt idx="59">
                  <c:v>47.571428571428569</c:v>
                </c:pt>
                <c:pt idx="60">
                  <c:v>48.285714285714285</c:v>
                </c:pt>
                <c:pt idx="61">
                  <c:v>47.857142857142854</c:v>
                </c:pt>
                <c:pt idx="62">
                  <c:v>51.285714285714285</c:v>
                </c:pt>
                <c:pt idx="63">
                  <c:v>49.714285714285715</c:v>
                </c:pt>
                <c:pt idx="64">
                  <c:v>49.714285714285715</c:v>
                </c:pt>
                <c:pt idx="65">
                  <c:v>48.714285714285715</c:v>
                </c:pt>
                <c:pt idx="66">
                  <c:v>50.714285714285715</c:v>
                </c:pt>
                <c:pt idx="67">
                  <c:v>49.714285714285715</c:v>
                </c:pt>
                <c:pt idx="68">
                  <c:v>49.142857142857146</c:v>
                </c:pt>
                <c:pt idx="69">
                  <c:v>46.714285714285715</c:v>
                </c:pt>
                <c:pt idx="70">
                  <c:v>47.142857142857146</c:v>
                </c:pt>
                <c:pt idx="71">
                  <c:v>47</c:v>
                </c:pt>
                <c:pt idx="72">
                  <c:v>46.857142857142854</c:v>
                </c:pt>
                <c:pt idx="73">
                  <c:v>46.857142857142854</c:v>
                </c:pt>
                <c:pt idx="74">
                  <c:v>48.571428571428569</c:v>
                </c:pt>
                <c:pt idx="75">
                  <c:v>50.428571428571431</c:v>
                </c:pt>
                <c:pt idx="76">
                  <c:v>49.142857142857146</c:v>
                </c:pt>
                <c:pt idx="77">
                  <c:v>49.571428571428569</c:v>
                </c:pt>
                <c:pt idx="78">
                  <c:v>50.571428571428569</c:v>
                </c:pt>
                <c:pt idx="79">
                  <c:v>53.428571428571431</c:v>
                </c:pt>
                <c:pt idx="80">
                  <c:v>54.571428571428569</c:v>
                </c:pt>
                <c:pt idx="81">
                  <c:v>53.142857142857146</c:v>
                </c:pt>
                <c:pt idx="82">
                  <c:v>50.285714285714285</c:v>
                </c:pt>
                <c:pt idx="83">
                  <c:v>49.857142857142854</c:v>
                </c:pt>
                <c:pt idx="84">
                  <c:v>50.857142857142854</c:v>
                </c:pt>
                <c:pt idx="85">
                  <c:v>48.285714285714285</c:v>
                </c:pt>
                <c:pt idx="86">
                  <c:v>47.285714285714285</c:v>
                </c:pt>
                <c:pt idx="87">
                  <c:v>46</c:v>
                </c:pt>
                <c:pt idx="88">
                  <c:v>47.857142857142854</c:v>
                </c:pt>
                <c:pt idx="89">
                  <c:v>50.428571428571431</c:v>
                </c:pt>
                <c:pt idx="90">
                  <c:v>53</c:v>
                </c:pt>
                <c:pt idx="91">
                  <c:v>51.714285714285715</c:v>
                </c:pt>
                <c:pt idx="92">
                  <c:v>53.428571428571431</c:v>
                </c:pt>
                <c:pt idx="93">
                  <c:v>53</c:v>
                </c:pt>
                <c:pt idx="94">
                  <c:v>52.857142857142854</c:v>
                </c:pt>
                <c:pt idx="95">
                  <c:v>51.714285714285715</c:v>
                </c:pt>
                <c:pt idx="96">
                  <c:v>52.142857142857146</c:v>
                </c:pt>
                <c:pt idx="97">
                  <c:v>50</c:v>
                </c:pt>
                <c:pt idx="98">
                  <c:v>49.428571428571431</c:v>
                </c:pt>
                <c:pt idx="99">
                  <c:v>49.571428571428569</c:v>
                </c:pt>
                <c:pt idx="100">
                  <c:v>50</c:v>
                </c:pt>
                <c:pt idx="101">
                  <c:v>51.571428571428569</c:v>
                </c:pt>
                <c:pt idx="102">
                  <c:v>52.571428571428569</c:v>
                </c:pt>
                <c:pt idx="103">
                  <c:v>50.142857142857146</c:v>
                </c:pt>
                <c:pt idx="104">
                  <c:v>53</c:v>
                </c:pt>
                <c:pt idx="105">
                  <c:v>53.571428571428569</c:v>
                </c:pt>
                <c:pt idx="106">
                  <c:v>52.857142857142854</c:v>
                </c:pt>
                <c:pt idx="107">
                  <c:v>50.571428571428569</c:v>
                </c:pt>
                <c:pt idx="108">
                  <c:v>50.714285714285715</c:v>
                </c:pt>
                <c:pt idx="109">
                  <c:v>47.428571428571431</c:v>
                </c:pt>
                <c:pt idx="110">
                  <c:v>47</c:v>
                </c:pt>
                <c:pt idx="111">
                  <c:v>43.428571428571431</c:v>
                </c:pt>
                <c:pt idx="112">
                  <c:v>42.428571428571431</c:v>
                </c:pt>
                <c:pt idx="113">
                  <c:v>41.142857142857146</c:v>
                </c:pt>
                <c:pt idx="114">
                  <c:v>43</c:v>
                </c:pt>
                <c:pt idx="115">
                  <c:v>41.714285714285715</c:v>
                </c:pt>
                <c:pt idx="116">
                  <c:v>43.571428571428569</c:v>
                </c:pt>
                <c:pt idx="117">
                  <c:v>45.857142857142854</c:v>
                </c:pt>
                <c:pt idx="118">
                  <c:v>46.285714285714285</c:v>
                </c:pt>
                <c:pt idx="119">
                  <c:v>45.428571428571431</c:v>
                </c:pt>
                <c:pt idx="120">
                  <c:v>48.142857142857146</c:v>
                </c:pt>
                <c:pt idx="121">
                  <c:v>46.571428571428569</c:v>
                </c:pt>
                <c:pt idx="122">
                  <c:v>45.714285714285715</c:v>
                </c:pt>
                <c:pt idx="123">
                  <c:v>44.428571428571431</c:v>
                </c:pt>
                <c:pt idx="124">
                  <c:v>43</c:v>
                </c:pt>
                <c:pt idx="125">
                  <c:v>42.142857142857146</c:v>
                </c:pt>
                <c:pt idx="126">
                  <c:v>44.714285714285715</c:v>
                </c:pt>
                <c:pt idx="127">
                  <c:v>42.857142857142854</c:v>
                </c:pt>
                <c:pt idx="128">
                  <c:v>42</c:v>
                </c:pt>
                <c:pt idx="129">
                  <c:v>42.714285714285715</c:v>
                </c:pt>
                <c:pt idx="130">
                  <c:v>41.571428571428569</c:v>
                </c:pt>
                <c:pt idx="131">
                  <c:v>42.142857142857146</c:v>
                </c:pt>
                <c:pt idx="132">
                  <c:v>45.714285714285715</c:v>
                </c:pt>
                <c:pt idx="133">
                  <c:v>45</c:v>
                </c:pt>
                <c:pt idx="134">
                  <c:v>44.571428571428569</c:v>
                </c:pt>
                <c:pt idx="135">
                  <c:v>46.571428571428569</c:v>
                </c:pt>
                <c:pt idx="136">
                  <c:v>46.142857142857146</c:v>
                </c:pt>
                <c:pt idx="137">
                  <c:v>48.428571428571431</c:v>
                </c:pt>
                <c:pt idx="138">
                  <c:v>50</c:v>
                </c:pt>
                <c:pt idx="139">
                  <c:v>47.857142857142854</c:v>
                </c:pt>
                <c:pt idx="140">
                  <c:v>47.571428571428569</c:v>
                </c:pt>
                <c:pt idx="141">
                  <c:v>48.428571428571431</c:v>
                </c:pt>
                <c:pt idx="142">
                  <c:v>47.428571428571431</c:v>
                </c:pt>
                <c:pt idx="143">
                  <c:v>47.714285714285715</c:v>
                </c:pt>
                <c:pt idx="144">
                  <c:v>46.142857142857146</c:v>
                </c:pt>
                <c:pt idx="145">
                  <c:v>43.285714285714285</c:v>
                </c:pt>
                <c:pt idx="146">
                  <c:v>42.571428571428569</c:v>
                </c:pt>
                <c:pt idx="147">
                  <c:v>43</c:v>
                </c:pt>
                <c:pt idx="148">
                  <c:v>41.857142857142854</c:v>
                </c:pt>
                <c:pt idx="149">
                  <c:v>41.428571428571431</c:v>
                </c:pt>
                <c:pt idx="150">
                  <c:v>42.428571428571431</c:v>
                </c:pt>
                <c:pt idx="151">
                  <c:v>42.857142857142854</c:v>
                </c:pt>
                <c:pt idx="152">
                  <c:v>42.714285714285715</c:v>
                </c:pt>
                <c:pt idx="153">
                  <c:v>44.285714285714285</c:v>
                </c:pt>
                <c:pt idx="154">
                  <c:v>44</c:v>
                </c:pt>
                <c:pt idx="155">
                  <c:v>44.285714285714285</c:v>
                </c:pt>
                <c:pt idx="156">
                  <c:v>43.571428571428569</c:v>
                </c:pt>
                <c:pt idx="157">
                  <c:v>41.285714285714285</c:v>
                </c:pt>
                <c:pt idx="158">
                  <c:v>43.571428571428569</c:v>
                </c:pt>
                <c:pt idx="159">
                  <c:v>44.285714285714285</c:v>
                </c:pt>
                <c:pt idx="160">
                  <c:v>44.142857142857146</c:v>
                </c:pt>
                <c:pt idx="161">
                  <c:v>42.857142857142854</c:v>
                </c:pt>
                <c:pt idx="162">
                  <c:v>42.714285714285715</c:v>
                </c:pt>
                <c:pt idx="163">
                  <c:v>42</c:v>
                </c:pt>
                <c:pt idx="164">
                  <c:v>43.142857142857146</c:v>
                </c:pt>
                <c:pt idx="165">
                  <c:v>41.285714285714285</c:v>
                </c:pt>
                <c:pt idx="166">
                  <c:v>42.571428571428569</c:v>
                </c:pt>
                <c:pt idx="167">
                  <c:v>43</c:v>
                </c:pt>
                <c:pt idx="168">
                  <c:v>45</c:v>
                </c:pt>
                <c:pt idx="169">
                  <c:v>46.714285714285715</c:v>
                </c:pt>
                <c:pt idx="170">
                  <c:v>49.571428571428569</c:v>
                </c:pt>
                <c:pt idx="171">
                  <c:v>50.142857142857146</c:v>
                </c:pt>
                <c:pt idx="172">
                  <c:v>49.142857142857146</c:v>
                </c:pt>
                <c:pt idx="173">
                  <c:v>48</c:v>
                </c:pt>
                <c:pt idx="174">
                  <c:v>48.857142857142854</c:v>
                </c:pt>
                <c:pt idx="175">
                  <c:v>48.857142857142854</c:v>
                </c:pt>
                <c:pt idx="176">
                  <c:v>48.142857142857146</c:v>
                </c:pt>
                <c:pt idx="177">
                  <c:v>46.428571428571431</c:v>
                </c:pt>
                <c:pt idx="178">
                  <c:v>43.714285714285715</c:v>
                </c:pt>
                <c:pt idx="179">
                  <c:v>46.857142857142854</c:v>
                </c:pt>
                <c:pt idx="180">
                  <c:v>46</c:v>
                </c:pt>
                <c:pt idx="181">
                  <c:v>44.428571428571431</c:v>
                </c:pt>
                <c:pt idx="182">
                  <c:v>45.571428571428569</c:v>
                </c:pt>
                <c:pt idx="183">
                  <c:v>46.285714285714285</c:v>
                </c:pt>
                <c:pt idx="184">
                  <c:v>47.857142857142854</c:v>
                </c:pt>
                <c:pt idx="185">
                  <c:v>50.142857142857146</c:v>
                </c:pt>
                <c:pt idx="186">
                  <c:v>48.714285714285715</c:v>
                </c:pt>
                <c:pt idx="187">
                  <c:v>50</c:v>
                </c:pt>
                <c:pt idx="188">
                  <c:v>51.285714285714285</c:v>
                </c:pt>
                <c:pt idx="189">
                  <c:v>49.571428571428569</c:v>
                </c:pt>
                <c:pt idx="190">
                  <c:v>51.714285714285715</c:v>
                </c:pt>
                <c:pt idx="191">
                  <c:v>51.714285714285715</c:v>
                </c:pt>
                <c:pt idx="192">
                  <c:v>54</c:v>
                </c:pt>
                <c:pt idx="193">
                  <c:v>52.857142857142854</c:v>
                </c:pt>
                <c:pt idx="194">
                  <c:v>52.428571428571431</c:v>
                </c:pt>
                <c:pt idx="195">
                  <c:v>53.571428571428569</c:v>
                </c:pt>
                <c:pt idx="196">
                  <c:v>54</c:v>
                </c:pt>
                <c:pt idx="197">
                  <c:v>50.428571428571431</c:v>
                </c:pt>
                <c:pt idx="198">
                  <c:v>50.428571428571431</c:v>
                </c:pt>
                <c:pt idx="199">
                  <c:v>47.857142857142854</c:v>
                </c:pt>
                <c:pt idx="200">
                  <c:v>48.428571428571431</c:v>
                </c:pt>
                <c:pt idx="201">
                  <c:v>48</c:v>
                </c:pt>
                <c:pt idx="202">
                  <c:v>47.285714285714285</c:v>
                </c:pt>
                <c:pt idx="203">
                  <c:v>45.142857142857146</c:v>
                </c:pt>
                <c:pt idx="204">
                  <c:v>44.285714285714285</c:v>
                </c:pt>
                <c:pt idx="205">
                  <c:v>45.571428571428569</c:v>
                </c:pt>
                <c:pt idx="206">
                  <c:v>45.142857142857146</c:v>
                </c:pt>
                <c:pt idx="207">
                  <c:v>45.571428571428569</c:v>
                </c:pt>
                <c:pt idx="208">
                  <c:v>45.428571428571431</c:v>
                </c:pt>
                <c:pt idx="209">
                  <c:v>44.571428571428569</c:v>
                </c:pt>
                <c:pt idx="210">
                  <c:v>45.857142857142854</c:v>
                </c:pt>
                <c:pt idx="211">
                  <c:v>47.571428571428569</c:v>
                </c:pt>
                <c:pt idx="212">
                  <c:v>45.714285714285715</c:v>
                </c:pt>
                <c:pt idx="213">
                  <c:v>47</c:v>
                </c:pt>
                <c:pt idx="214">
                  <c:v>45.714285714285715</c:v>
                </c:pt>
                <c:pt idx="215">
                  <c:v>46.142857142857146</c:v>
                </c:pt>
                <c:pt idx="216">
                  <c:v>45.428571428571431</c:v>
                </c:pt>
                <c:pt idx="217">
                  <c:v>45.714285714285715</c:v>
                </c:pt>
                <c:pt idx="218">
                  <c:v>46.428571428571431</c:v>
                </c:pt>
                <c:pt idx="219">
                  <c:v>44.857142857142854</c:v>
                </c:pt>
                <c:pt idx="220">
                  <c:v>43.714285714285715</c:v>
                </c:pt>
                <c:pt idx="221">
                  <c:v>45.714285714285715</c:v>
                </c:pt>
                <c:pt idx="222">
                  <c:v>47</c:v>
                </c:pt>
                <c:pt idx="223">
                  <c:v>47.714285714285715</c:v>
                </c:pt>
                <c:pt idx="224">
                  <c:v>47</c:v>
                </c:pt>
                <c:pt idx="225">
                  <c:v>45.428571428571431</c:v>
                </c:pt>
                <c:pt idx="226">
                  <c:v>46.857142857142854</c:v>
                </c:pt>
                <c:pt idx="227">
                  <c:v>47</c:v>
                </c:pt>
                <c:pt idx="228">
                  <c:v>44.857142857142854</c:v>
                </c:pt>
                <c:pt idx="229">
                  <c:v>42.285714285714285</c:v>
                </c:pt>
                <c:pt idx="230">
                  <c:v>43.571428571428569</c:v>
                </c:pt>
                <c:pt idx="231">
                  <c:v>43.571428571428569</c:v>
                </c:pt>
                <c:pt idx="232">
                  <c:v>44</c:v>
                </c:pt>
                <c:pt idx="233">
                  <c:v>43.142857142857146</c:v>
                </c:pt>
                <c:pt idx="234">
                  <c:v>43.714285714285715</c:v>
                </c:pt>
                <c:pt idx="235">
                  <c:v>45.571428571428569</c:v>
                </c:pt>
                <c:pt idx="236">
                  <c:v>45.285714285714285</c:v>
                </c:pt>
                <c:pt idx="237">
                  <c:v>43.857142857142854</c:v>
                </c:pt>
                <c:pt idx="238">
                  <c:v>43.142857142857146</c:v>
                </c:pt>
                <c:pt idx="239">
                  <c:v>44.285714285714285</c:v>
                </c:pt>
                <c:pt idx="240">
                  <c:v>44.428571428571431</c:v>
                </c:pt>
                <c:pt idx="241">
                  <c:v>43.857142857142854</c:v>
                </c:pt>
                <c:pt idx="242">
                  <c:v>44.714285714285715</c:v>
                </c:pt>
                <c:pt idx="243">
                  <c:v>48.571428571428569</c:v>
                </c:pt>
                <c:pt idx="244">
                  <c:v>49</c:v>
                </c:pt>
                <c:pt idx="245">
                  <c:v>50.857142857142854</c:v>
                </c:pt>
                <c:pt idx="246">
                  <c:v>49.571428571428569</c:v>
                </c:pt>
                <c:pt idx="247">
                  <c:v>50.857142857142854</c:v>
                </c:pt>
                <c:pt idx="248">
                  <c:v>51.857142857142854</c:v>
                </c:pt>
                <c:pt idx="249">
                  <c:v>50.714285714285715</c:v>
                </c:pt>
                <c:pt idx="250">
                  <c:v>49.142857142857146</c:v>
                </c:pt>
                <c:pt idx="251">
                  <c:v>48</c:v>
                </c:pt>
                <c:pt idx="252">
                  <c:v>47</c:v>
                </c:pt>
                <c:pt idx="253">
                  <c:v>47</c:v>
                </c:pt>
                <c:pt idx="254">
                  <c:v>47</c:v>
                </c:pt>
                <c:pt idx="255">
                  <c:v>45.285714285714285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85-4257-A708-A52547E82E34}"/>
            </c:ext>
          </c:extLst>
        </c:ser>
        <c:ser>
          <c:idx val="8"/>
          <c:order val="8"/>
          <c:tx>
            <c:strRef>
              <c:f>Bursa!$L$1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Bursa!$A$2:$A$258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Bursa!$L$2:$L$258</c:f>
              <c:numCache>
                <c:formatCode>General</c:formatCode>
                <c:ptCount val="257"/>
                <c:pt idx="6">
                  <c:v>52.80952380952381</c:v>
                </c:pt>
                <c:pt idx="7">
                  <c:v>53.380952380952372</c:v>
                </c:pt>
                <c:pt idx="8">
                  <c:v>54.428571428571423</c:v>
                </c:pt>
                <c:pt idx="9">
                  <c:v>55.761904761904759</c:v>
                </c:pt>
                <c:pt idx="10">
                  <c:v>56.857142857142854</c:v>
                </c:pt>
                <c:pt idx="11">
                  <c:v>58.047619047619051</c:v>
                </c:pt>
                <c:pt idx="12">
                  <c:v>58.523809523809526</c:v>
                </c:pt>
                <c:pt idx="13">
                  <c:v>58.285714285714292</c:v>
                </c:pt>
                <c:pt idx="14">
                  <c:v>57.857142857142854</c:v>
                </c:pt>
                <c:pt idx="15">
                  <c:v>58.095238095238088</c:v>
                </c:pt>
                <c:pt idx="16">
                  <c:v>58.523809523809518</c:v>
                </c:pt>
                <c:pt idx="17">
                  <c:v>56.952380952380949</c:v>
                </c:pt>
                <c:pt idx="18">
                  <c:v>55.619047619047613</c:v>
                </c:pt>
                <c:pt idx="19">
                  <c:v>53.333333333333329</c:v>
                </c:pt>
                <c:pt idx="20">
                  <c:v>53.428571428571431</c:v>
                </c:pt>
                <c:pt idx="21">
                  <c:v>53.190476190476197</c:v>
                </c:pt>
                <c:pt idx="22">
                  <c:v>53.380952380952387</c:v>
                </c:pt>
                <c:pt idx="23">
                  <c:v>52.333333333333336</c:v>
                </c:pt>
                <c:pt idx="24">
                  <c:v>53.095238095238095</c:v>
                </c:pt>
                <c:pt idx="25">
                  <c:v>54.476190476190474</c:v>
                </c:pt>
                <c:pt idx="26">
                  <c:v>55.428571428571431</c:v>
                </c:pt>
                <c:pt idx="27">
                  <c:v>55.047619047619051</c:v>
                </c:pt>
                <c:pt idx="28">
                  <c:v>55.095238095238095</c:v>
                </c:pt>
                <c:pt idx="29">
                  <c:v>54.285714285714285</c:v>
                </c:pt>
                <c:pt idx="30">
                  <c:v>55.238095238095234</c:v>
                </c:pt>
                <c:pt idx="31">
                  <c:v>52.857142857142854</c:v>
                </c:pt>
                <c:pt idx="32">
                  <c:v>52.285714285714285</c:v>
                </c:pt>
                <c:pt idx="33">
                  <c:v>54.285714285714285</c:v>
                </c:pt>
                <c:pt idx="34">
                  <c:v>55.285714285714285</c:v>
                </c:pt>
                <c:pt idx="35">
                  <c:v>54.333333333333329</c:v>
                </c:pt>
                <c:pt idx="36">
                  <c:v>54.428571428571431</c:v>
                </c:pt>
                <c:pt idx="37">
                  <c:v>52.952380952380949</c:v>
                </c:pt>
                <c:pt idx="38">
                  <c:v>54.095238095238095</c:v>
                </c:pt>
                <c:pt idx="39">
                  <c:v>53.428571428571431</c:v>
                </c:pt>
                <c:pt idx="40">
                  <c:v>50.523809523809518</c:v>
                </c:pt>
                <c:pt idx="41">
                  <c:v>49.904761904761905</c:v>
                </c:pt>
                <c:pt idx="42">
                  <c:v>50.761904761904759</c:v>
                </c:pt>
                <c:pt idx="43">
                  <c:v>49.714285714285715</c:v>
                </c:pt>
                <c:pt idx="44">
                  <c:v>49.857142857142854</c:v>
                </c:pt>
                <c:pt idx="45">
                  <c:v>49.857142857142868</c:v>
                </c:pt>
                <c:pt idx="46">
                  <c:v>48.238095238095241</c:v>
                </c:pt>
                <c:pt idx="47">
                  <c:v>48.047619047619051</c:v>
                </c:pt>
                <c:pt idx="48">
                  <c:v>46</c:v>
                </c:pt>
                <c:pt idx="49">
                  <c:v>45.904761904761905</c:v>
                </c:pt>
                <c:pt idx="50">
                  <c:v>46.619047619047613</c:v>
                </c:pt>
                <c:pt idx="51">
                  <c:v>46.238095238095234</c:v>
                </c:pt>
                <c:pt idx="52">
                  <c:v>46.285714285714285</c:v>
                </c:pt>
                <c:pt idx="53">
                  <c:v>46.761904761904759</c:v>
                </c:pt>
                <c:pt idx="54">
                  <c:v>45.761904761904759</c:v>
                </c:pt>
                <c:pt idx="55">
                  <c:v>47.095238095238095</c:v>
                </c:pt>
                <c:pt idx="56">
                  <c:v>46.047619047619044</c:v>
                </c:pt>
                <c:pt idx="57">
                  <c:v>45.857142857142868</c:v>
                </c:pt>
                <c:pt idx="58">
                  <c:v>44.571428571428569</c:v>
                </c:pt>
                <c:pt idx="59">
                  <c:v>43.523809523809526</c:v>
                </c:pt>
                <c:pt idx="60">
                  <c:v>43.285714285714292</c:v>
                </c:pt>
                <c:pt idx="61">
                  <c:v>45.476190476190474</c:v>
                </c:pt>
                <c:pt idx="62">
                  <c:v>44.428571428571431</c:v>
                </c:pt>
                <c:pt idx="63">
                  <c:v>43.714285714285708</c:v>
                </c:pt>
                <c:pt idx="64">
                  <c:v>44.047619047619044</c:v>
                </c:pt>
                <c:pt idx="65">
                  <c:v>45</c:v>
                </c:pt>
                <c:pt idx="66">
                  <c:v>46.476190476190482</c:v>
                </c:pt>
                <c:pt idx="67">
                  <c:v>47.714285714285715</c:v>
                </c:pt>
                <c:pt idx="68">
                  <c:v>45.380952380952387</c:v>
                </c:pt>
                <c:pt idx="69">
                  <c:v>46.142857142857146</c:v>
                </c:pt>
                <c:pt idx="70">
                  <c:v>48.666666666666671</c:v>
                </c:pt>
                <c:pt idx="71">
                  <c:v>47.80952380952381</c:v>
                </c:pt>
                <c:pt idx="72">
                  <c:v>47.571428571428569</c:v>
                </c:pt>
                <c:pt idx="73">
                  <c:v>46.142857142857146</c:v>
                </c:pt>
                <c:pt idx="74">
                  <c:v>45.666666666666671</c:v>
                </c:pt>
                <c:pt idx="75">
                  <c:v>47.619047619047628</c:v>
                </c:pt>
                <c:pt idx="76">
                  <c:v>47.19047619047619</c:v>
                </c:pt>
                <c:pt idx="77">
                  <c:v>45.714285714285715</c:v>
                </c:pt>
                <c:pt idx="78">
                  <c:v>45.333333333333329</c:v>
                </c:pt>
                <c:pt idx="79">
                  <c:v>45.523809523809526</c:v>
                </c:pt>
                <c:pt idx="80">
                  <c:v>46.285714285714285</c:v>
                </c:pt>
                <c:pt idx="81">
                  <c:v>47.285714285714285</c:v>
                </c:pt>
                <c:pt idx="82">
                  <c:v>46.380952380952387</c:v>
                </c:pt>
                <c:pt idx="83">
                  <c:v>47.238095238095234</c:v>
                </c:pt>
                <c:pt idx="84">
                  <c:v>46.095238095238095</c:v>
                </c:pt>
                <c:pt idx="85">
                  <c:v>45.952380952380956</c:v>
                </c:pt>
                <c:pt idx="86">
                  <c:v>45.428571428571431</c:v>
                </c:pt>
                <c:pt idx="87">
                  <c:v>43.761904761904766</c:v>
                </c:pt>
                <c:pt idx="88">
                  <c:v>41.047619047619051</c:v>
                </c:pt>
                <c:pt idx="89">
                  <c:v>41.666666666666671</c:v>
                </c:pt>
                <c:pt idx="90">
                  <c:v>40.952380952380949</c:v>
                </c:pt>
                <c:pt idx="91">
                  <c:v>41.285714285714285</c:v>
                </c:pt>
                <c:pt idx="92">
                  <c:v>42.571428571428569</c:v>
                </c:pt>
                <c:pt idx="93">
                  <c:v>43.619047619047613</c:v>
                </c:pt>
                <c:pt idx="94">
                  <c:v>44.523809523809526</c:v>
                </c:pt>
                <c:pt idx="95">
                  <c:v>45.619047619047628</c:v>
                </c:pt>
                <c:pt idx="96">
                  <c:v>44.904761904761912</c:v>
                </c:pt>
                <c:pt idx="97">
                  <c:v>46</c:v>
                </c:pt>
                <c:pt idx="98">
                  <c:v>45.904761904761905</c:v>
                </c:pt>
                <c:pt idx="99">
                  <c:v>44.380952380952387</c:v>
                </c:pt>
                <c:pt idx="100">
                  <c:v>42.857142857142854</c:v>
                </c:pt>
                <c:pt idx="101">
                  <c:v>43.238095238095234</c:v>
                </c:pt>
                <c:pt idx="102">
                  <c:v>44.238095238095241</c:v>
                </c:pt>
                <c:pt idx="103">
                  <c:v>43.761904761904759</c:v>
                </c:pt>
                <c:pt idx="104">
                  <c:v>42.571428571428569</c:v>
                </c:pt>
                <c:pt idx="105">
                  <c:v>43.619047619047628</c:v>
                </c:pt>
                <c:pt idx="106">
                  <c:v>44.666666666666671</c:v>
                </c:pt>
                <c:pt idx="107">
                  <c:v>46</c:v>
                </c:pt>
                <c:pt idx="108">
                  <c:v>44.809523809523803</c:v>
                </c:pt>
                <c:pt idx="109">
                  <c:v>44.142857142857146</c:v>
                </c:pt>
                <c:pt idx="110">
                  <c:v>44.476190476190474</c:v>
                </c:pt>
                <c:pt idx="111">
                  <c:v>44.142857142857146</c:v>
                </c:pt>
                <c:pt idx="112">
                  <c:v>43.619047619047613</c:v>
                </c:pt>
                <c:pt idx="113">
                  <c:v>44.095238095238095</c:v>
                </c:pt>
                <c:pt idx="114">
                  <c:v>44.904761904761912</c:v>
                </c:pt>
                <c:pt idx="115">
                  <c:v>44.761904761904759</c:v>
                </c:pt>
                <c:pt idx="116">
                  <c:v>45.047619047619044</c:v>
                </c:pt>
                <c:pt idx="117">
                  <c:v>45.619047619047628</c:v>
                </c:pt>
                <c:pt idx="118">
                  <c:v>45.857142857142854</c:v>
                </c:pt>
                <c:pt idx="119">
                  <c:v>45.80952380952381</c:v>
                </c:pt>
                <c:pt idx="120">
                  <c:v>44.19047619047619</c:v>
                </c:pt>
                <c:pt idx="121">
                  <c:v>42.333333333333329</c:v>
                </c:pt>
                <c:pt idx="122">
                  <c:v>43.476190476190474</c:v>
                </c:pt>
                <c:pt idx="123">
                  <c:v>42.380952380952372</c:v>
                </c:pt>
                <c:pt idx="124">
                  <c:v>42.761904761904759</c:v>
                </c:pt>
                <c:pt idx="125">
                  <c:v>42.333333333333336</c:v>
                </c:pt>
                <c:pt idx="126">
                  <c:v>41.714285714285715</c:v>
                </c:pt>
                <c:pt idx="127">
                  <c:v>42.285714285714285</c:v>
                </c:pt>
                <c:pt idx="128">
                  <c:v>42.142857142857146</c:v>
                </c:pt>
                <c:pt idx="129">
                  <c:v>42.380952380952372</c:v>
                </c:pt>
                <c:pt idx="130">
                  <c:v>42.952380952380956</c:v>
                </c:pt>
                <c:pt idx="131">
                  <c:v>41.571428571428569</c:v>
                </c:pt>
                <c:pt idx="132">
                  <c:v>41.333333333333329</c:v>
                </c:pt>
                <c:pt idx="133">
                  <c:v>43.19047619047619</c:v>
                </c:pt>
                <c:pt idx="134">
                  <c:v>42.904761904761905</c:v>
                </c:pt>
                <c:pt idx="135">
                  <c:v>43.142857142857146</c:v>
                </c:pt>
                <c:pt idx="136">
                  <c:v>43.714285714285715</c:v>
                </c:pt>
                <c:pt idx="137">
                  <c:v>43.714285714285715</c:v>
                </c:pt>
                <c:pt idx="138">
                  <c:v>44.095238095238095</c:v>
                </c:pt>
                <c:pt idx="139">
                  <c:v>45.380952380952387</c:v>
                </c:pt>
                <c:pt idx="140">
                  <c:v>43.523809523809526</c:v>
                </c:pt>
                <c:pt idx="141">
                  <c:v>44.047619047619051</c:v>
                </c:pt>
                <c:pt idx="142">
                  <c:v>43.476190476190482</c:v>
                </c:pt>
                <c:pt idx="143">
                  <c:v>42.047619047619051</c:v>
                </c:pt>
                <c:pt idx="144">
                  <c:v>42.142857142857146</c:v>
                </c:pt>
                <c:pt idx="145">
                  <c:v>42.666666666666671</c:v>
                </c:pt>
                <c:pt idx="146">
                  <c:v>42.666666666666671</c:v>
                </c:pt>
                <c:pt idx="147">
                  <c:v>43.428571428571431</c:v>
                </c:pt>
                <c:pt idx="148">
                  <c:v>43.000000000000007</c:v>
                </c:pt>
                <c:pt idx="149">
                  <c:v>43.095238095238095</c:v>
                </c:pt>
                <c:pt idx="150">
                  <c:v>43.19047619047619</c:v>
                </c:pt>
                <c:pt idx="151">
                  <c:v>42</c:v>
                </c:pt>
                <c:pt idx="152">
                  <c:v>42.19047619047619</c:v>
                </c:pt>
                <c:pt idx="153">
                  <c:v>40.761904761904759</c:v>
                </c:pt>
                <c:pt idx="154">
                  <c:v>39.904761904761905</c:v>
                </c:pt>
                <c:pt idx="155">
                  <c:v>39.571428571428569</c:v>
                </c:pt>
                <c:pt idx="156">
                  <c:v>39.571428571428569</c:v>
                </c:pt>
                <c:pt idx="157">
                  <c:v>40.380952380952387</c:v>
                </c:pt>
                <c:pt idx="158">
                  <c:v>41.333333333333336</c:v>
                </c:pt>
                <c:pt idx="159">
                  <c:v>40.523809523809526</c:v>
                </c:pt>
                <c:pt idx="160">
                  <c:v>40.666666666666671</c:v>
                </c:pt>
                <c:pt idx="161">
                  <c:v>39.80952380952381</c:v>
                </c:pt>
                <c:pt idx="162">
                  <c:v>39.476190476190482</c:v>
                </c:pt>
                <c:pt idx="163">
                  <c:v>39.714285714285715</c:v>
                </c:pt>
                <c:pt idx="164">
                  <c:v>38.380952380952372</c:v>
                </c:pt>
                <c:pt idx="165">
                  <c:v>37.761904761904759</c:v>
                </c:pt>
                <c:pt idx="166">
                  <c:v>37.857142857142854</c:v>
                </c:pt>
                <c:pt idx="167">
                  <c:v>38.714285714285715</c:v>
                </c:pt>
                <c:pt idx="168">
                  <c:v>39.714285714285715</c:v>
                </c:pt>
                <c:pt idx="169">
                  <c:v>40.047619047619044</c:v>
                </c:pt>
                <c:pt idx="170">
                  <c:v>39.904761904761912</c:v>
                </c:pt>
                <c:pt idx="171">
                  <c:v>40.190476190476197</c:v>
                </c:pt>
                <c:pt idx="172">
                  <c:v>40.142857142857146</c:v>
                </c:pt>
                <c:pt idx="173">
                  <c:v>40.142857142857146</c:v>
                </c:pt>
                <c:pt idx="174">
                  <c:v>38.666666666666664</c:v>
                </c:pt>
                <c:pt idx="175">
                  <c:v>40.095238095238095</c:v>
                </c:pt>
                <c:pt idx="176">
                  <c:v>39.952380952380949</c:v>
                </c:pt>
                <c:pt idx="177">
                  <c:v>40.19047619047619</c:v>
                </c:pt>
                <c:pt idx="178">
                  <c:v>40.523809523809526</c:v>
                </c:pt>
                <c:pt idx="179">
                  <c:v>41</c:v>
                </c:pt>
                <c:pt idx="180">
                  <c:v>41.333333333333336</c:v>
                </c:pt>
                <c:pt idx="181">
                  <c:v>43.666666666666671</c:v>
                </c:pt>
                <c:pt idx="182">
                  <c:v>43.714285714285715</c:v>
                </c:pt>
                <c:pt idx="183">
                  <c:v>44.523809523809526</c:v>
                </c:pt>
                <c:pt idx="184">
                  <c:v>45.142857142857153</c:v>
                </c:pt>
                <c:pt idx="185">
                  <c:v>45.476190476190482</c:v>
                </c:pt>
                <c:pt idx="186">
                  <c:v>45.19047619047619</c:v>
                </c:pt>
                <c:pt idx="187">
                  <c:v>45.714285714285708</c:v>
                </c:pt>
                <c:pt idx="188">
                  <c:v>43.666666666666664</c:v>
                </c:pt>
                <c:pt idx="189">
                  <c:v>42.809523809523803</c:v>
                </c:pt>
                <c:pt idx="190">
                  <c:v>42.571428571428569</c:v>
                </c:pt>
                <c:pt idx="191">
                  <c:v>42.619047619047628</c:v>
                </c:pt>
                <c:pt idx="192">
                  <c:v>41.571428571428569</c:v>
                </c:pt>
                <c:pt idx="193">
                  <c:v>41.285714285714285</c:v>
                </c:pt>
                <c:pt idx="194">
                  <c:v>40.428571428571431</c:v>
                </c:pt>
                <c:pt idx="195">
                  <c:v>40.476190476190482</c:v>
                </c:pt>
                <c:pt idx="196">
                  <c:v>39.142857142857153</c:v>
                </c:pt>
                <c:pt idx="197">
                  <c:v>39.190476190476197</c:v>
                </c:pt>
                <c:pt idx="198">
                  <c:v>37.761904761904766</c:v>
                </c:pt>
                <c:pt idx="199">
                  <c:v>37.80952380952381</c:v>
                </c:pt>
                <c:pt idx="200">
                  <c:v>38.476190476190474</c:v>
                </c:pt>
                <c:pt idx="201">
                  <c:v>38.285714285714285</c:v>
                </c:pt>
                <c:pt idx="202">
                  <c:v>38.571428571428569</c:v>
                </c:pt>
                <c:pt idx="203">
                  <c:v>38.952380952380949</c:v>
                </c:pt>
                <c:pt idx="204">
                  <c:v>38</c:v>
                </c:pt>
                <c:pt idx="205">
                  <c:v>38.380952380952387</c:v>
                </c:pt>
                <c:pt idx="206">
                  <c:v>39.380952380952387</c:v>
                </c:pt>
                <c:pt idx="207">
                  <c:v>38.666666666666671</c:v>
                </c:pt>
                <c:pt idx="208">
                  <c:v>38.571428571428569</c:v>
                </c:pt>
                <c:pt idx="209">
                  <c:v>38.809523809523803</c:v>
                </c:pt>
                <c:pt idx="210">
                  <c:v>39.428571428571431</c:v>
                </c:pt>
                <c:pt idx="211">
                  <c:v>40.523809523809526</c:v>
                </c:pt>
                <c:pt idx="212">
                  <c:v>40.428571428571431</c:v>
                </c:pt>
                <c:pt idx="213">
                  <c:v>39.476190476190474</c:v>
                </c:pt>
                <c:pt idx="214">
                  <c:v>40.571428571428569</c:v>
                </c:pt>
                <c:pt idx="215">
                  <c:v>41.285714285714285</c:v>
                </c:pt>
                <c:pt idx="216">
                  <c:v>40.761904761904759</c:v>
                </c:pt>
                <c:pt idx="217">
                  <c:v>40.380952380952387</c:v>
                </c:pt>
                <c:pt idx="218">
                  <c:v>39.333333333333336</c:v>
                </c:pt>
                <c:pt idx="219">
                  <c:v>41.428571428571438</c:v>
                </c:pt>
                <c:pt idx="220">
                  <c:v>41.476190476190474</c:v>
                </c:pt>
                <c:pt idx="221">
                  <c:v>40.619047619047613</c:v>
                </c:pt>
                <c:pt idx="222">
                  <c:v>40.380952380952387</c:v>
                </c:pt>
                <c:pt idx="223">
                  <c:v>40.571428571428569</c:v>
                </c:pt>
                <c:pt idx="224">
                  <c:v>41</c:v>
                </c:pt>
                <c:pt idx="225">
                  <c:v>42.19047619047619</c:v>
                </c:pt>
                <c:pt idx="226">
                  <c:v>40.523809523809518</c:v>
                </c:pt>
                <c:pt idx="227">
                  <c:v>41.380952380952372</c:v>
                </c:pt>
                <c:pt idx="228">
                  <c:v>41.476190476190482</c:v>
                </c:pt>
                <c:pt idx="229">
                  <c:v>40.666666666666664</c:v>
                </c:pt>
                <c:pt idx="230">
                  <c:v>40.904761904761905</c:v>
                </c:pt>
                <c:pt idx="231">
                  <c:v>40.80952380952381</c:v>
                </c:pt>
                <c:pt idx="232">
                  <c:v>39.428571428571431</c:v>
                </c:pt>
                <c:pt idx="233">
                  <c:v>39.952380952380956</c:v>
                </c:pt>
                <c:pt idx="234">
                  <c:v>38.857142857142854</c:v>
                </c:pt>
                <c:pt idx="235">
                  <c:v>38.904761904761905</c:v>
                </c:pt>
                <c:pt idx="236">
                  <c:v>38.80952380952381</c:v>
                </c:pt>
                <c:pt idx="237">
                  <c:v>37</c:v>
                </c:pt>
                <c:pt idx="238">
                  <c:v>36.428571428571431</c:v>
                </c:pt>
                <c:pt idx="239">
                  <c:v>37.476190476190474</c:v>
                </c:pt>
                <c:pt idx="240">
                  <c:v>36.476190476190474</c:v>
                </c:pt>
                <c:pt idx="241">
                  <c:v>36.238095238095241</c:v>
                </c:pt>
                <c:pt idx="242">
                  <c:v>36.619047619047628</c:v>
                </c:pt>
                <c:pt idx="243">
                  <c:v>37.571428571428569</c:v>
                </c:pt>
                <c:pt idx="244">
                  <c:v>39.190476190476197</c:v>
                </c:pt>
                <c:pt idx="245">
                  <c:v>39.523809523809526</c:v>
                </c:pt>
                <c:pt idx="246">
                  <c:v>40.571428571428569</c:v>
                </c:pt>
                <c:pt idx="247">
                  <c:v>40.380952380952372</c:v>
                </c:pt>
                <c:pt idx="248">
                  <c:v>40.904761904761905</c:v>
                </c:pt>
                <c:pt idx="249">
                  <c:v>41.047619047619044</c:v>
                </c:pt>
                <c:pt idx="250">
                  <c:v>40.857142857142854</c:v>
                </c:pt>
                <c:pt idx="251">
                  <c:v>40.571428571428569</c:v>
                </c:pt>
                <c:pt idx="252">
                  <c:v>41.047619047619044</c:v>
                </c:pt>
                <c:pt idx="253">
                  <c:v>40.095238095238088</c:v>
                </c:pt>
                <c:pt idx="254">
                  <c:v>40.047619047619044</c:v>
                </c:pt>
                <c:pt idx="255">
                  <c:v>40.380952380952372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85-4257-A708-A52547E82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173999"/>
        <c:axId val="1994595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Bursa!$B$1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Bursa!$A$2:$A$258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Bursa!$B$2:$B$257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46</c:v>
                      </c:pt>
                      <c:pt idx="1">
                        <c:v>52</c:v>
                      </c:pt>
                      <c:pt idx="2">
                        <c:v>44</c:v>
                      </c:pt>
                      <c:pt idx="3">
                        <c:v>42</c:v>
                      </c:pt>
                      <c:pt idx="4">
                        <c:v>53</c:v>
                      </c:pt>
                      <c:pt idx="5">
                        <c:v>46</c:v>
                      </c:pt>
                      <c:pt idx="6">
                        <c:v>35</c:v>
                      </c:pt>
                      <c:pt idx="7">
                        <c:v>38</c:v>
                      </c:pt>
                      <c:pt idx="8">
                        <c:v>44</c:v>
                      </c:pt>
                      <c:pt idx="9">
                        <c:v>59</c:v>
                      </c:pt>
                      <c:pt idx="10">
                        <c:v>45</c:v>
                      </c:pt>
                      <c:pt idx="11">
                        <c:v>53</c:v>
                      </c:pt>
                      <c:pt idx="12">
                        <c:v>48</c:v>
                      </c:pt>
                      <c:pt idx="13">
                        <c:v>55</c:v>
                      </c:pt>
                      <c:pt idx="14">
                        <c:v>50</c:v>
                      </c:pt>
                      <c:pt idx="15">
                        <c:v>71</c:v>
                      </c:pt>
                      <c:pt idx="16">
                        <c:v>50</c:v>
                      </c:pt>
                      <c:pt idx="17">
                        <c:v>52</c:v>
                      </c:pt>
                      <c:pt idx="18">
                        <c:v>49</c:v>
                      </c:pt>
                      <c:pt idx="19">
                        <c:v>60</c:v>
                      </c:pt>
                      <c:pt idx="20">
                        <c:v>48</c:v>
                      </c:pt>
                      <c:pt idx="21">
                        <c:v>49</c:v>
                      </c:pt>
                      <c:pt idx="22">
                        <c:v>61</c:v>
                      </c:pt>
                      <c:pt idx="23">
                        <c:v>55</c:v>
                      </c:pt>
                      <c:pt idx="24">
                        <c:v>52</c:v>
                      </c:pt>
                      <c:pt idx="25">
                        <c:v>56</c:v>
                      </c:pt>
                      <c:pt idx="26">
                        <c:v>63</c:v>
                      </c:pt>
                      <c:pt idx="27">
                        <c:v>60</c:v>
                      </c:pt>
                      <c:pt idx="28">
                        <c:v>51</c:v>
                      </c:pt>
                      <c:pt idx="29">
                        <c:v>43</c:v>
                      </c:pt>
                      <c:pt idx="30">
                        <c:v>34</c:v>
                      </c:pt>
                      <c:pt idx="31">
                        <c:v>48</c:v>
                      </c:pt>
                      <c:pt idx="32">
                        <c:v>44</c:v>
                      </c:pt>
                      <c:pt idx="33">
                        <c:v>78</c:v>
                      </c:pt>
                      <c:pt idx="34">
                        <c:v>57</c:v>
                      </c:pt>
                      <c:pt idx="35">
                        <c:v>49</c:v>
                      </c:pt>
                      <c:pt idx="36">
                        <c:v>50</c:v>
                      </c:pt>
                      <c:pt idx="37">
                        <c:v>60</c:v>
                      </c:pt>
                      <c:pt idx="38">
                        <c:v>31</c:v>
                      </c:pt>
                      <c:pt idx="39">
                        <c:v>41</c:v>
                      </c:pt>
                      <c:pt idx="40">
                        <c:v>57</c:v>
                      </c:pt>
                      <c:pt idx="41">
                        <c:v>57</c:v>
                      </c:pt>
                      <c:pt idx="42">
                        <c:v>45</c:v>
                      </c:pt>
                      <c:pt idx="43">
                        <c:v>42</c:v>
                      </c:pt>
                      <c:pt idx="44">
                        <c:v>51</c:v>
                      </c:pt>
                      <c:pt idx="45">
                        <c:v>43</c:v>
                      </c:pt>
                      <c:pt idx="46">
                        <c:v>48</c:v>
                      </c:pt>
                      <c:pt idx="47">
                        <c:v>49</c:v>
                      </c:pt>
                      <c:pt idx="48">
                        <c:v>42</c:v>
                      </c:pt>
                      <c:pt idx="49">
                        <c:v>58</c:v>
                      </c:pt>
                      <c:pt idx="50">
                        <c:v>51</c:v>
                      </c:pt>
                      <c:pt idx="51">
                        <c:v>44</c:v>
                      </c:pt>
                      <c:pt idx="52">
                        <c:v>39</c:v>
                      </c:pt>
                      <c:pt idx="53">
                        <c:v>48</c:v>
                      </c:pt>
                      <c:pt idx="54">
                        <c:v>52</c:v>
                      </c:pt>
                      <c:pt idx="55">
                        <c:v>42</c:v>
                      </c:pt>
                      <c:pt idx="56">
                        <c:v>58</c:v>
                      </c:pt>
                      <c:pt idx="57">
                        <c:v>50</c:v>
                      </c:pt>
                      <c:pt idx="58">
                        <c:v>51</c:v>
                      </c:pt>
                      <c:pt idx="59">
                        <c:v>32</c:v>
                      </c:pt>
                      <c:pt idx="60">
                        <c:v>53</c:v>
                      </c:pt>
                      <c:pt idx="61">
                        <c:v>49</c:v>
                      </c:pt>
                      <c:pt idx="62">
                        <c:v>66</c:v>
                      </c:pt>
                      <c:pt idx="63">
                        <c:v>47</c:v>
                      </c:pt>
                      <c:pt idx="64">
                        <c:v>50</c:v>
                      </c:pt>
                      <c:pt idx="65">
                        <c:v>44</c:v>
                      </c:pt>
                      <c:pt idx="66">
                        <c:v>46</c:v>
                      </c:pt>
                      <c:pt idx="67">
                        <c:v>46</c:v>
                      </c:pt>
                      <c:pt idx="68">
                        <c:v>45</c:v>
                      </c:pt>
                      <c:pt idx="69">
                        <c:v>49</c:v>
                      </c:pt>
                      <c:pt idx="70">
                        <c:v>50</c:v>
                      </c:pt>
                      <c:pt idx="71">
                        <c:v>49</c:v>
                      </c:pt>
                      <c:pt idx="72">
                        <c:v>43</c:v>
                      </c:pt>
                      <c:pt idx="73">
                        <c:v>46</c:v>
                      </c:pt>
                      <c:pt idx="74">
                        <c:v>58</c:v>
                      </c:pt>
                      <c:pt idx="75">
                        <c:v>58</c:v>
                      </c:pt>
                      <c:pt idx="76">
                        <c:v>40</c:v>
                      </c:pt>
                      <c:pt idx="77">
                        <c:v>53</c:v>
                      </c:pt>
                      <c:pt idx="78">
                        <c:v>56</c:v>
                      </c:pt>
                      <c:pt idx="79">
                        <c:v>63</c:v>
                      </c:pt>
                      <c:pt idx="80">
                        <c:v>54</c:v>
                      </c:pt>
                      <c:pt idx="81">
                        <c:v>48</c:v>
                      </c:pt>
                      <c:pt idx="82">
                        <c:v>38</c:v>
                      </c:pt>
                      <c:pt idx="83">
                        <c:v>37</c:v>
                      </c:pt>
                      <c:pt idx="84">
                        <c:v>60</c:v>
                      </c:pt>
                      <c:pt idx="85">
                        <c:v>38</c:v>
                      </c:pt>
                      <c:pt idx="86">
                        <c:v>56</c:v>
                      </c:pt>
                      <c:pt idx="87">
                        <c:v>45</c:v>
                      </c:pt>
                      <c:pt idx="88">
                        <c:v>61</c:v>
                      </c:pt>
                      <c:pt idx="89">
                        <c:v>56</c:v>
                      </c:pt>
                      <c:pt idx="90">
                        <c:v>55</c:v>
                      </c:pt>
                      <c:pt idx="91">
                        <c:v>51</c:v>
                      </c:pt>
                      <c:pt idx="92">
                        <c:v>50</c:v>
                      </c:pt>
                      <c:pt idx="93">
                        <c:v>53</c:v>
                      </c:pt>
                      <c:pt idx="94">
                        <c:v>44</c:v>
                      </c:pt>
                      <c:pt idx="95">
                        <c:v>53</c:v>
                      </c:pt>
                      <c:pt idx="96">
                        <c:v>59</c:v>
                      </c:pt>
                      <c:pt idx="97">
                        <c:v>40</c:v>
                      </c:pt>
                      <c:pt idx="98">
                        <c:v>47</c:v>
                      </c:pt>
                      <c:pt idx="99">
                        <c:v>51</c:v>
                      </c:pt>
                      <c:pt idx="100">
                        <c:v>56</c:v>
                      </c:pt>
                      <c:pt idx="101">
                        <c:v>55</c:v>
                      </c:pt>
                      <c:pt idx="102">
                        <c:v>60</c:v>
                      </c:pt>
                      <c:pt idx="103">
                        <c:v>42</c:v>
                      </c:pt>
                      <c:pt idx="104">
                        <c:v>60</c:v>
                      </c:pt>
                      <c:pt idx="105">
                        <c:v>51</c:v>
                      </c:pt>
                      <c:pt idx="106">
                        <c:v>46</c:v>
                      </c:pt>
                      <c:pt idx="107">
                        <c:v>40</c:v>
                      </c:pt>
                      <c:pt idx="108">
                        <c:v>56</c:v>
                      </c:pt>
                      <c:pt idx="109">
                        <c:v>37</c:v>
                      </c:pt>
                      <c:pt idx="110">
                        <c:v>39</c:v>
                      </c:pt>
                      <c:pt idx="111">
                        <c:v>35</c:v>
                      </c:pt>
                      <c:pt idx="112">
                        <c:v>44</c:v>
                      </c:pt>
                      <c:pt idx="113">
                        <c:v>37</c:v>
                      </c:pt>
                      <c:pt idx="114">
                        <c:v>53</c:v>
                      </c:pt>
                      <c:pt idx="115">
                        <c:v>47</c:v>
                      </c:pt>
                      <c:pt idx="116">
                        <c:v>50</c:v>
                      </c:pt>
                      <c:pt idx="117">
                        <c:v>55</c:v>
                      </c:pt>
                      <c:pt idx="118">
                        <c:v>38</c:v>
                      </c:pt>
                      <c:pt idx="119">
                        <c:v>38</c:v>
                      </c:pt>
                      <c:pt idx="120">
                        <c:v>56</c:v>
                      </c:pt>
                      <c:pt idx="121">
                        <c:v>42</c:v>
                      </c:pt>
                      <c:pt idx="122">
                        <c:v>41</c:v>
                      </c:pt>
                      <c:pt idx="123">
                        <c:v>41</c:v>
                      </c:pt>
                      <c:pt idx="124">
                        <c:v>45</c:v>
                      </c:pt>
                      <c:pt idx="125">
                        <c:v>32</c:v>
                      </c:pt>
                      <c:pt idx="126">
                        <c:v>56</c:v>
                      </c:pt>
                      <c:pt idx="127">
                        <c:v>43</c:v>
                      </c:pt>
                      <c:pt idx="128">
                        <c:v>36</c:v>
                      </c:pt>
                      <c:pt idx="129">
                        <c:v>46</c:v>
                      </c:pt>
                      <c:pt idx="130">
                        <c:v>33</c:v>
                      </c:pt>
                      <c:pt idx="131">
                        <c:v>49</c:v>
                      </c:pt>
                      <c:pt idx="132">
                        <c:v>57</c:v>
                      </c:pt>
                      <c:pt idx="133">
                        <c:v>51</c:v>
                      </c:pt>
                      <c:pt idx="134">
                        <c:v>40</c:v>
                      </c:pt>
                      <c:pt idx="135">
                        <c:v>50</c:v>
                      </c:pt>
                      <c:pt idx="136">
                        <c:v>43</c:v>
                      </c:pt>
                      <c:pt idx="137">
                        <c:v>49</c:v>
                      </c:pt>
                      <c:pt idx="138">
                        <c:v>60</c:v>
                      </c:pt>
                      <c:pt idx="139">
                        <c:v>42</c:v>
                      </c:pt>
                      <c:pt idx="140">
                        <c:v>49</c:v>
                      </c:pt>
                      <c:pt idx="141">
                        <c:v>46</c:v>
                      </c:pt>
                      <c:pt idx="142">
                        <c:v>43</c:v>
                      </c:pt>
                      <c:pt idx="143">
                        <c:v>45</c:v>
                      </c:pt>
                      <c:pt idx="144">
                        <c:v>38</c:v>
                      </c:pt>
                      <c:pt idx="145">
                        <c:v>40</c:v>
                      </c:pt>
                      <c:pt idx="146">
                        <c:v>37</c:v>
                      </c:pt>
                      <c:pt idx="147">
                        <c:v>52</c:v>
                      </c:pt>
                      <c:pt idx="148">
                        <c:v>38</c:v>
                      </c:pt>
                      <c:pt idx="149">
                        <c:v>40</c:v>
                      </c:pt>
                      <c:pt idx="150">
                        <c:v>52</c:v>
                      </c:pt>
                      <c:pt idx="151">
                        <c:v>41</c:v>
                      </c:pt>
                      <c:pt idx="152">
                        <c:v>39</c:v>
                      </c:pt>
                      <c:pt idx="153">
                        <c:v>48</c:v>
                      </c:pt>
                      <c:pt idx="154">
                        <c:v>50</c:v>
                      </c:pt>
                      <c:pt idx="155">
                        <c:v>40</c:v>
                      </c:pt>
                      <c:pt idx="156">
                        <c:v>35</c:v>
                      </c:pt>
                      <c:pt idx="157">
                        <c:v>36</c:v>
                      </c:pt>
                      <c:pt idx="158">
                        <c:v>57</c:v>
                      </c:pt>
                      <c:pt idx="159">
                        <c:v>44</c:v>
                      </c:pt>
                      <c:pt idx="160">
                        <c:v>47</c:v>
                      </c:pt>
                      <c:pt idx="161">
                        <c:v>41</c:v>
                      </c:pt>
                      <c:pt idx="162">
                        <c:v>39</c:v>
                      </c:pt>
                      <c:pt idx="163">
                        <c:v>30</c:v>
                      </c:pt>
                      <c:pt idx="164">
                        <c:v>44</c:v>
                      </c:pt>
                      <c:pt idx="165">
                        <c:v>44</c:v>
                      </c:pt>
                      <c:pt idx="166">
                        <c:v>53</c:v>
                      </c:pt>
                      <c:pt idx="167">
                        <c:v>50</c:v>
                      </c:pt>
                      <c:pt idx="168">
                        <c:v>55</c:v>
                      </c:pt>
                      <c:pt idx="169">
                        <c:v>51</c:v>
                      </c:pt>
                      <c:pt idx="170">
                        <c:v>50</c:v>
                      </c:pt>
                      <c:pt idx="171">
                        <c:v>48</c:v>
                      </c:pt>
                      <c:pt idx="172">
                        <c:v>37</c:v>
                      </c:pt>
                      <c:pt idx="173">
                        <c:v>45</c:v>
                      </c:pt>
                      <c:pt idx="174">
                        <c:v>56</c:v>
                      </c:pt>
                      <c:pt idx="175">
                        <c:v>55</c:v>
                      </c:pt>
                      <c:pt idx="176">
                        <c:v>46</c:v>
                      </c:pt>
                      <c:pt idx="177">
                        <c:v>38</c:v>
                      </c:pt>
                      <c:pt idx="178">
                        <c:v>29</c:v>
                      </c:pt>
                      <c:pt idx="179">
                        <c:v>59</c:v>
                      </c:pt>
                      <c:pt idx="180">
                        <c:v>39</c:v>
                      </c:pt>
                      <c:pt idx="181">
                        <c:v>45</c:v>
                      </c:pt>
                      <c:pt idx="182">
                        <c:v>63</c:v>
                      </c:pt>
                      <c:pt idx="183">
                        <c:v>51</c:v>
                      </c:pt>
                      <c:pt idx="184">
                        <c:v>49</c:v>
                      </c:pt>
                      <c:pt idx="185">
                        <c:v>45</c:v>
                      </c:pt>
                      <c:pt idx="186">
                        <c:v>49</c:v>
                      </c:pt>
                      <c:pt idx="187">
                        <c:v>48</c:v>
                      </c:pt>
                      <c:pt idx="188">
                        <c:v>54</c:v>
                      </c:pt>
                      <c:pt idx="189">
                        <c:v>51</c:v>
                      </c:pt>
                      <c:pt idx="190">
                        <c:v>66</c:v>
                      </c:pt>
                      <c:pt idx="191">
                        <c:v>49</c:v>
                      </c:pt>
                      <c:pt idx="192">
                        <c:v>61</c:v>
                      </c:pt>
                      <c:pt idx="193">
                        <c:v>41</c:v>
                      </c:pt>
                      <c:pt idx="194">
                        <c:v>45</c:v>
                      </c:pt>
                      <c:pt idx="195">
                        <c:v>62</c:v>
                      </c:pt>
                      <c:pt idx="196">
                        <c:v>54</c:v>
                      </c:pt>
                      <c:pt idx="197">
                        <c:v>41</c:v>
                      </c:pt>
                      <c:pt idx="198">
                        <c:v>49</c:v>
                      </c:pt>
                      <c:pt idx="199">
                        <c:v>43</c:v>
                      </c:pt>
                      <c:pt idx="200">
                        <c:v>45</c:v>
                      </c:pt>
                      <c:pt idx="201">
                        <c:v>42</c:v>
                      </c:pt>
                      <c:pt idx="202">
                        <c:v>57</c:v>
                      </c:pt>
                      <c:pt idx="203">
                        <c:v>39</c:v>
                      </c:pt>
                      <c:pt idx="204">
                        <c:v>35</c:v>
                      </c:pt>
                      <c:pt idx="205">
                        <c:v>58</c:v>
                      </c:pt>
                      <c:pt idx="206">
                        <c:v>40</c:v>
                      </c:pt>
                      <c:pt idx="207">
                        <c:v>48</c:v>
                      </c:pt>
                      <c:pt idx="208">
                        <c:v>41</c:v>
                      </c:pt>
                      <c:pt idx="209">
                        <c:v>51</c:v>
                      </c:pt>
                      <c:pt idx="210">
                        <c:v>48</c:v>
                      </c:pt>
                      <c:pt idx="211">
                        <c:v>47</c:v>
                      </c:pt>
                      <c:pt idx="212">
                        <c:v>45</c:v>
                      </c:pt>
                      <c:pt idx="213">
                        <c:v>49</c:v>
                      </c:pt>
                      <c:pt idx="214">
                        <c:v>39</c:v>
                      </c:pt>
                      <c:pt idx="215">
                        <c:v>44</c:v>
                      </c:pt>
                      <c:pt idx="216">
                        <c:v>46</c:v>
                      </c:pt>
                      <c:pt idx="217">
                        <c:v>50</c:v>
                      </c:pt>
                      <c:pt idx="218">
                        <c:v>52</c:v>
                      </c:pt>
                      <c:pt idx="219">
                        <c:v>34</c:v>
                      </c:pt>
                      <c:pt idx="220">
                        <c:v>41</c:v>
                      </c:pt>
                      <c:pt idx="221">
                        <c:v>53</c:v>
                      </c:pt>
                      <c:pt idx="222">
                        <c:v>53</c:v>
                      </c:pt>
                      <c:pt idx="223">
                        <c:v>51</c:v>
                      </c:pt>
                      <c:pt idx="224">
                        <c:v>45</c:v>
                      </c:pt>
                      <c:pt idx="225">
                        <c:v>41</c:v>
                      </c:pt>
                      <c:pt idx="226">
                        <c:v>44</c:v>
                      </c:pt>
                      <c:pt idx="227">
                        <c:v>42</c:v>
                      </c:pt>
                      <c:pt idx="228">
                        <c:v>38</c:v>
                      </c:pt>
                      <c:pt idx="229">
                        <c:v>35</c:v>
                      </c:pt>
                      <c:pt idx="230">
                        <c:v>60</c:v>
                      </c:pt>
                      <c:pt idx="231">
                        <c:v>45</c:v>
                      </c:pt>
                      <c:pt idx="232">
                        <c:v>44</c:v>
                      </c:pt>
                      <c:pt idx="233">
                        <c:v>38</c:v>
                      </c:pt>
                      <c:pt idx="234">
                        <c:v>46</c:v>
                      </c:pt>
                      <c:pt idx="235">
                        <c:v>51</c:v>
                      </c:pt>
                      <c:pt idx="236">
                        <c:v>33</c:v>
                      </c:pt>
                      <c:pt idx="237">
                        <c:v>50</c:v>
                      </c:pt>
                      <c:pt idx="238">
                        <c:v>40</c:v>
                      </c:pt>
                      <c:pt idx="239">
                        <c:v>52</c:v>
                      </c:pt>
                      <c:pt idx="240">
                        <c:v>39</c:v>
                      </c:pt>
                      <c:pt idx="241">
                        <c:v>42</c:v>
                      </c:pt>
                      <c:pt idx="242">
                        <c:v>57</c:v>
                      </c:pt>
                      <c:pt idx="243">
                        <c:v>60</c:v>
                      </c:pt>
                      <c:pt idx="244">
                        <c:v>53</c:v>
                      </c:pt>
                      <c:pt idx="245">
                        <c:v>53</c:v>
                      </c:pt>
                      <c:pt idx="246">
                        <c:v>43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49</c:v>
                      </c:pt>
                      <c:pt idx="250">
                        <c:v>49</c:v>
                      </c:pt>
                      <c:pt idx="251">
                        <c:v>45</c:v>
                      </c:pt>
                      <c:pt idx="252">
                        <c:v>46</c:v>
                      </c:pt>
                      <c:pt idx="253">
                        <c:v>43</c:v>
                      </c:pt>
                      <c:pt idx="254">
                        <c:v>48</c:v>
                      </c:pt>
                      <c:pt idx="255">
                        <c:v>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785-4257-A708-A52547E82E3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56</c:v>
                      </c:pt>
                      <c:pt idx="1">
                        <c:v>45</c:v>
                      </c:pt>
                      <c:pt idx="2">
                        <c:v>55</c:v>
                      </c:pt>
                      <c:pt idx="3">
                        <c:v>67</c:v>
                      </c:pt>
                      <c:pt idx="4">
                        <c:v>50</c:v>
                      </c:pt>
                      <c:pt idx="5">
                        <c:v>51</c:v>
                      </c:pt>
                      <c:pt idx="6">
                        <c:v>52</c:v>
                      </c:pt>
                      <c:pt idx="7">
                        <c:v>61</c:v>
                      </c:pt>
                      <c:pt idx="8">
                        <c:v>55</c:v>
                      </c:pt>
                      <c:pt idx="9">
                        <c:v>64</c:v>
                      </c:pt>
                      <c:pt idx="10">
                        <c:v>82</c:v>
                      </c:pt>
                      <c:pt idx="11">
                        <c:v>54</c:v>
                      </c:pt>
                      <c:pt idx="12">
                        <c:v>60</c:v>
                      </c:pt>
                      <c:pt idx="13">
                        <c:v>60</c:v>
                      </c:pt>
                      <c:pt idx="14">
                        <c:v>56</c:v>
                      </c:pt>
                      <c:pt idx="15">
                        <c:v>49</c:v>
                      </c:pt>
                      <c:pt idx="16">
                        <c:v>65</c:v>
                      </c:pt>
                      <c:pt idx="17">
                        <c:v>67</c:v>
                      </c:pt>
                      <c:pt idx="18">
                        <c:v>51</c:v>
                      </c:pt>
                      <c:pt idx="19">
                        <c:v>56</c:v>
                      </c:pt>
                      <c:pt idx="20">
                        <c:v>64</c:v>
                      </c:pt>
                      <c:pt idx="21">
                        <c:v>59</c:v>
                      </c:pt>
                      <c:pt idx="22">
                        <c:v>58</c:v>
                      </c:pt>
                      <c:pt idx="23">
                        <c:v>62</c:v>
                      </c:pt>
                      <c:pt idx="24">
                        <c:v>69</c:v>
                      </c:pt>
                      <c:pt idx="25">
                        <c:v>57</c:v>
                      </c:pt>
                      <c:pt idx="26">
                        <c:v>64</c:v>
                      </c:pt>
                      <c:pt idx="27">
                        <c:v>60</c:v>
                      </c:pt>
                      <c:pt idx="28">
                        <c:v>64</c:v>
                      </c:pt>
                      <c:pt idx="29">
                        <c:v>56</c:v>
                      </c:pt>
                      <c:pt idx="30">
                        <c:v>58</c:v>
                      </c:pt>
                      <c:pt idx="31">
                        <c:v>31</c:v>
                      </c:pt>
                      <c:pt idx="32">
                        <c:v>54</c:v>
                      </c:pt>
                      <c:pt idx="33">
                        <c:v>71</c:v>
                      </c:pt>
                      <c:pt idx="34">
                        <c:v>63</c:v>
                      </c:pt>
                      <c:pt idx="35">
                        <c:v>57</c:v>
                      </c:pt>
                      <c:pt idx="36">
                        <c:v>66</c:v>
                      </c:pt>
                      <c:pt idx="37">
                        <c:v>48</c:v>
                      </c:pt>
                      <c:pt idx="38">
                        <c:v>55</c:v>
                      </c:pt>
                      <c:pt idx="39">
                        <c:v>49</c:v>
                      </c:pt>
                      <c:pt idx="40">
                        <c:v>54</c:v>
                      </c:pt>
                      <c:pt idx="41">
                        <c:v>54</c:v>
                      </c:pt>
                      <c:pt idx="42">
                        <c:v>60</c:v>
                      </c:pt>
                      <c:pt idx="43">
                        <c:v>50</c:v>
                      </c:pt>
                      <c:pt idx="44">
                        <c:v>50</c:v>
                      </c:pt>
                      <c:pt idx="45">
                        <c:v>60</c:v>
                      </c:pt>
                      <c:pt idx="46">
                        <c:v>29</c:v>
                      </c:pt>
                      <c:pt idx="47">
                        <c:v>44</c:v>
                      </c:pt>
                      <c:pt idx="48">
                        <c:v>44</c:v>
                      </c:pt>
                      <c:pt idx="49">
                        <c:v>60</c:v>
                      </c:pt>
                      <c:pt idx="50">
                        <c:v>58</c:v>
                      </c:pt>
                      <c:pt idx="51">
                        <c:v>42</c:v>
                      </c:pt>
                      <c:pt idx="52">
                        <c:v>41</c:v>
                      </c:pt>
                      <c:pt idx="53">
                        <c:v>43</c:v>
                      </c:pt>
                      <c:pt idx="54">
                        <c:v>32</c:v>
                      </c:pt>
                      <c:pt idx="55">
                        <c:v>52</c:v>
                      </c:pt>
                      <c:pt idx="56">
                        <c:v>40</c:v>
                      </c:pt>
                      <c:pt idx="57">
                        <c:v>45</c:v>
                      </c:pt>
                      <c:pt idx="58">
                        <c:v>32</c:v>
                      </c:pt>
                      <c:pt idx="59">
                        <c:v>31</c:v>
                      </c:pt>
                      <c:pt idx="60">
                        <c:v>46</c:v>
                      </c:pt>
                      <c:pt idx="61">
                        <c:v>62</c:v>
                      </c:pt>
                      <c:pt idx="62">
                        <c:v>39</c:v>
                      </c:pt>
                      <c:pt idx="63">
                        <c:v>34</c:v>
                      </c:pt>
                      <c:pt idx="64">
                        <c:v>50</c:v>
                      </c:pt>
                      <c:pt idx="65">
                        <c:v>39</c:v>
                      </c:pt>
                      <c:pt idx="66">
                        <c:v>53</c:v>
                      </c:pt>
                      <c:pt idx="67">
                        <c:v>41</c:v>
                      </c:pt>
                      <c:pt idx="68">
                        <c:v>26</c:v>
                      </c:pt>
                      <c:pt idx="69">
                        <c:v>46</c:v>
                      </c:pt>
                      <c:pt idx="70">
                        <c:v>61</c:v>
                      </c:pt>
                      <c:pt idx="71">
                        <c:v>40</c:v>
                      </c:pt>
                      <c:pt idx="72">
                        <c:v>47</c:v>
                      </c:pt>
                      <c:pt idx="73">
                        <c:v>46</c:v>
                      </c:pt>
                      <c:pt idx="74">
                        <c:v>57</c:v>
                      </c:pt>
                      <c:pt idx="75">
                        <c:v>58</c:v>
                      </c:pt>
                      <c:pt idx="76">
                        <c:v>38</c:v>
                      </c:pt>
                      <c:pt idx="77">
                        <c:v>36</c:v>
                      </c:pt>
                      <c:pt idx="78">
                        <c:v>35</c:v>
                      </c:pt>
                      <c:pt idx="79">
                        <c:v>43</c:v>
                      </c:pt>
                      <c:pt idx="80">
                        <c:v>53</c:v>
                      </c:pt>
                      <c:pt idx="81">
                        <c:v>54</c:v>
                      </c:pt>
                      <c:pt idx="82">
                        <c:v>42</c:v>
                      </c:pt>
                      <c:pt idx="83">
                        <c:v>50</c:v>
                      </c:pt>
                      <c:pt idx="84">
                        <c:v>45</c:v>
                      </c:pt>
                      <c:pt idx="85">
                        <c:v>49</c:v>
                      </c:pt>
                      <c:pt idx="86">
                        <c:v>34</c:v>
                      </c:pt>
                      <c:pt idx="87">
                        <c:v>38</c:v>
                      </c:pt>
                      <c:pt idx="88">
                        <c:v>39</c:v>
                      </c:pt>
                      <c:pt idx="89">
                        <c:v>55</c:v>
                      </c:pt>
                      <c:pt idx="90">
                        <c:v>47</c:v>
                      </c:pt>
                      <c:pt idx="91">
                        <c:v>45</c:v>
                      </c:pt>
                      <c:pt idx="92">
                        <c:v>47</c:v>
                      </c:pt>
                      <c:pt idx="93">
                        <c:v>52</c:v>
                      </c:pt>
                      <c:pt idx="94">
                        <c:v>36</c:v>
                      </c:pt>
                      <c:pt idx="95">
                        <c:v>32</c:v>
                      </c:pt>
                      <c:pt idx="96">
                        <c:v>45</c:v>
                      </c:pt>
                      <c:pt idx="97">
                        <c:v>60</c:v>
                      </c:pt>
                      <c:pt idx="98">
                        <c:v>52</c:v>
                      </c:pt>
                      <c:pt idx="99">
                        <c:v>41</c:v>
                      </c:pt>
                      <c:pt idx="100">
                        <c:v>37</c:v>
                      </c:pt>
                      <c:pt idx="101">
                        <c:v>48</c:v>
                      </c:pt>
                      <c:pt idx="102">
                        <c:v>50</c:v>
                      </c:pt>
                      <c:pt idx="103">
                        <c:v>37</c:v>
                      </c:pt>
                      <c:pt idx="104">
                        <c:v>46</c:v>
                      </c:pt>
                      <c:pt idx="105">
                        <c:v>42</c:v>
                      </c:pt>
                      <c:pt idx="106">
                        <c:v>37</c:v>
                      </c:pt>
                      <c:pt idx="107">
                        <c:v>40</c:v>
                      </c:pt>
                      <c:pt idx="108">
                        <c:v>42</c:v>
                      </c:pt>
                      <c:pt idx="109">
                        <c:v>35</c:v>
                      </c:pt>
                      <c:pt idx="110">
                        <c:v>36</c:v>
                      </c:pt>
                      <c:pt idx="111">
                        <c:v>43</c:v>
                      </c:pt>
                      <c:pt idx="112">
                        <c:v>38</c:v>
                      </c:pt>
                      <c:pt idx="113">
                        <c:v>44</c:v>
                      </c:pt>
                      <c:pt idx="114">
                        <c:v>55</c:v>
                      </c:pt>
                      <c:pt idx="115">
                        <c:v>35</c:v>
                      </c:pt>
                      <c:pt idx="116">
                        <c:v>46</c:v>
                      </c:pt>
                      <c:pt idx="117">
                        <c:v>45</c:v>
                      </c:pt>
                      <c:pt idx="118">
                        <c:v>57</c:v>
                      </c:pt>
                      <c:pt idx="119">
                        <c:v>51</c:v>
                      </c:pt>
                      <c:pt idx="120">
                        <c:v>41</c:v>
                      </c:pt>
                      <c:pt idx="121">
                        <c:v>36</c:v>
                      </c:pt>
                      <c:pt idx="122">
                        <c:v>44</c:v>
                      </c:pt>
                      <c:pt idx="123">
                        <c:v>27</c:v>
                      </c:pt>
                      <c:pt idx="124">
                        <c:v>41</c:v>
                      </c:pt>
                      <c:pt idx="125">
                        <c:v>44</c:v>
                      </c:pt>
                      <c:pt idx="126">
                        <c:v>44</c:v>
                      </c:pt>
                      <c:pt idx="127">
                        <c:v>40</c:v>
                      </c:pt>
                      <c:pt idx="128">
                        <c:v>34</c:v>
                      </c:pt>
                      <c:pt idx="129">
                        <c:v>47</c:v>
                      </c:pt>
                      <c:pt idx="130">
                        <c:v>46</c:v>
                      </c:pt>
                      <c:pt idx="131">
                        <c:v>44</c:v>
                      </c:pt>
                      <c:pt idx="132">
                        <c:v>41</c:v>
                      </c:pt>
                      <c:pt idx="133">
                        <c:v>50</c:v>
                      </c:pt>
                      <c:pt idx="134">
                        <c:v>44</c:v>
                      </c:pt>
                      <c:pt idx="135">
                        <c:v>49</c:v>
                      </c:pt>
                      <c:pt idx="136">
                        <c:v>42</c:v>
                      </c:pt>
                      <c:pt idx="137">
                        <c:v>30</c:v>
                      </c:pt>
                      <c:pt idx="138">
                        <c:v>37</c:v>
                      </c:pt>
                      <c:pt idx="139">
                        <c:v>47</c:v>
                      </c:pt>
                      <c:pt idx="140">
                        <c:v>36</c:v>
                      </c:pt>
                      <c:pt idx="141">
                        <c:v>55</c:v>
                      </c:pt>
                      <c:pt idx="142">
                        <c:v>35</c:v>
                      </c:pt>
                      <c:pt idx="143">
                        <c:v>41</c:v>
                      </c:pt>
                      <c:pt idx="144">
                        <c:v>41</c:v>
                      </c:pt>
                      <c:pt idx="145">
                        <c:v>41</c:v>
                      </c:pt>
                      <c:pt idx="146">
                        <c:v>51</c:v>
                      </c:pt>
                      <c:pt idx="147">
                        <c:v>50</c:v>
                      </c:pt>
                      <c:pt idx="148">
                        <c:v>50</c:v>
                      </c:pt>
                      <c:pt idx="149">
                        <c:v>45</c:v>
                      </c:pt>
                      <c:pt idx="150">
                        <c:v>41</c:v>
                      </c:pt>
                      <c:pt idx="151">
                        <c:v>37</c:v>
                      </c:pt>
                      <c:pt idx="152">
                        <c:v>50</c:v>
                      </c:pt>
                      <c:pt idx="153">
                        <c:v>31</c:v>
                      </c:pt>
                      <c:pt idx="154">
                        <c:v>43</c:v>
                      </c:pt>
                      <c:pt idx="155">
                        <c:v>39</c:v>
                      </c:pt>
                      <c:pt idx="156">
                        <c:v>43</c:v>
                      </c:pt>
                      <c:pt idx="157">
                        <c:v>45</c:v>
                      </c:pt>
                      <c:pt idx="158">
                        <c:v>47</c:v>
                      </c:pt>
                      <c:pt idx="159">
                        <c:v>42</c:v>
                      </c:pt>
                      <c:pt idx="160">
                        <c:v>52</c:v>
                      </c:pt>
                      <c:pt idx="161">
                        <c:v>42</c:v>
                      </c:pt>
                      <c:pt idx="162">
                        <c:v>40</c:v>
                      </c:pt>
                      <c:pt idx="163">
                        <c:v>35</c:v>
                      </c:pt>
                      <c:pt idx="164">
                        <c:v>30</c:v>
                      </c:pt>
                      <c:pt idx="165">
                        <c:v>39</c:v>
                      </c:pt>
                      <c:pt idx="166">
                        <c:v>39</c:v>
                      </c:pt>
                      <c:pt idx="167">
                        <c:v>40</c:v>
                      </c:pt>
                      <c:pt idx="168">
                        <c:v>44</c:v>
                      </c:pt>
                      <c:pt idx="169">
                        <c:v>44</c:v>
                      </c:pt>
                      <c:pt idx="170">
                        <c:v>32</c:v>
                      </c:pt>
                      <c:pt idx="171">
                        <c:v>50</c:v>
                      </c:pt>
                      <c:pt idx="172">
                        <c:v>32</c:v>
                      </c:pt>
                      <c:pt idx="173">
                        <c:v>45</c:v>
                      </c:pt>
                      <c:pt idx="174">
                        <c:v>34</c:v>
                      </c:pt>
                      <c:pt idx="175">
                        <c:v>50</c:v>
                      </c:pt>
                      <c:pt idx="176">
                        <c:v>38</c:v>
                      </c:pt>
                      <c:pt idx="177">
                        <c:v>53</c:v>
                      </c:pt>
                      <c:pt idx="178">
                        <c:v>42</c:v>
                      </c:pt>
                      <c:pt idx="179">
                        <c:v>38</c:v>
                      </c:pt>
                      <c:pt idx="180">
                        <c:v>25</c:v>
                      </c:pt>
                      <c:pt idx="181">
                        <c:v>52</c:v>
                      </c:pt>
                      <c:pt idx="182">
                        <c:v>44</c:v>
                      </c:pt>
                      <c:pt idx="183">
                        <c:v>39</c:v>
                      </c:pt>
                      <c:pt idx="184">
                        <c:v>39</c:v>
                      </c:pt>
                      <c:pt idx="185">
                        <c:v>52</c:v>
                      </c:pt>
                      <c:pt idx="186">
                        <c:v>38</c:v>
                      </c:pt>
                      <c:pt idx="187">
                        <c:v>41</c:v>
                      </c:pt>
                      <c:pt idx="188">
                        <c:v>37</c:v>
                      </c:pt>
                      <c:pt idx="189">
                        <c:v>44</c:v>
                      </c:pt>
                      <c:pt idx="190">
                        <c:v>44</c:v>
                      </c:pt>
                      <c:pt idx="191">
                        <c:v>44</c:v>
                      </c:pt>
                      <c:pt idx="192">
                        <c:v>32</c:v>
                      </c:pt>
                      <c:pt idx="193">
                        <c:v>33</c:v>
                      </c:pt>
                      <c:pt idx="194">
                        <c:v>30</c:v>
                      </c:pt>
                      <c:pt idx="195">
                        <c:v>30</c:v>
                      </c:pt>
                      <c:pt idx="196">
                        <c:v>31</c:v>
                      </c:pt>
                      <c:pt idx="197">
                        <c:v>33</c:v>
                      </c:pt>
                      <c:pt idx="198">
                        <c:v>34</c:v>
                      </c:pt>
                      <c:pt idx="199">
                        <c:v>33</c:v>
                      </c:pt>
                      <c:pt idx="200">
                        <c:v>41</c:v>
                      </c:pt>
                      <c:pt idx="201">
                        <c:v>28</c:v>
                      </c:pt>
                      <c:pt idx="202">
                        <c:v>42</c:v>
                      </c:pt>
                      <c:pt idx="203">
                        <c:v>41</c:v>
                      </c:pt>
                      <c:pt idx="204">
                        <c:v>32</c:v>
                      </c:pt>
                      <c:pt idx="205">
                        <c:v>23</c:v>
                      </c:pt>
                      <c:pt idx="206">
                        <c:v>31</c:v>
                      </c:pt>
                      <c:pt idx="207">
                        <c:v>39</c:v>
                      </c:pt>
                      <c:pt idx="208">
                        <c:v>32</c:v>
                      </c:pt>
                      <c:pt idx="209">
                        <c:v>40</c:v>
                      </c:pt>
                      <c:pt idx="210">
                        <c:v>47</c:v>
                      </c:pt>
                      <c:pt idx="211">
                        <c:v>43</c:v>
                      </c:pt>
                      <c:pt idx="212">
                        <c:v>41</c:v>
                      </c:pt>
                      <c:pt idx="213">
                        <c:v>37</c:v>
                      </c:pt>
                      <c:pt idx="214">
                        <c:v>40</c:v>
                      </c:pt>
                      <c:pt idx="215">
                        <c:v>43</c:v>
                      </c:pt>
                      <c:pt idx="216">
                        <c:v>33</c:v>
                      </c:pt>
                      <c:pt idx="217">
                        <c:v>44</c:v>
                      </c:pt>
                      <c:pt idx="218">
                        <c:v>30</c:v>
                      </c:pt>
                      <c:pt idx="219">
                        <c:v>61</c:v>
                      </c:pt>
                      <c:pt idx="220">
                        <c:v>41</c:v>
                      </c:pt>
                      <c:pt idx="221">
                        <c:v>31</c:v>
                      </c:pt>
                      <c:pt idx="222">
                        <c:v>32</c:v>
                      </c:pt>
                      <c:pt idx="223">
                        <c:v>48</c:v>
                      </c:pt>
                      <c:pt idx="224">
                        <c:v>48</c:v>
                      </c:pt>
                      <c:pt idx="225">
                        <c:v>37</c:v>
                      </c:pt>
                      <c:pt idx="226">
                        <c:v>45</c:v>
                      </c:pt>
                      <c:pt idx="227">
                        <c:v>47</c:v>
                      </c:pt>
                      <c:pt idx="228">
                        <c:v>50</c:v>
                      </c:pt>
                      <c:pt idx="229">
                        <c:v>41</c:v>
                      </c:pt>
                      <c:pt idx="230">
                        <c:v>31</c:v>
                      </c:pt>
                      <c:pt idx="231">
                        <c:v>55</c:v>
                      </c:pt>
                      <c:pt idx="232">
                        <c:v>30</c:v>
                      </c:pt>
                      <c:pt idx="233">
                        <c:v>39</c:v>
                      </c:pt>
                      <c:pt idx="234">
                        <c:v>45</c:v>
                      </c:pt>
                      <c:pt idx="235">
                        <c:v>35</c:v>
                      </c:pt>
                      <c:pt idx="236">
                        <c:v>29</c:v>
                      </c:pt>
                      <c:pt idx="237">
                        <c:v>38</c:v>
                      </c:pt>
                      <c:pt idx="238">
                        <c:v>37</c:v>
                      </c:pt>
                      <c:pt idx="239">
                        <c:v>39</c:v>
                      </c:pt>
                      <c:pt idx="240">
                        <c:v>35</c:v>
                      </c:pt>
                      <c:pt idx="241">
                        <c:v>35</c:v>
                      </c:pt>
                      <c:pt idx="242">
                        <c:v>36</c:v>
                      </c:pt>
                      <c:pt idx="243">
                        <c:v>38</c:v>
                      </c:pt>
                      <c:pt idx="244">
                        <c:v>32</c:v>
                      </c:pt>
                      <c:pt idx="245">
                        <c:v>43</c:v>
                      </c:pt>
                      <c:pt idx="246">
                        <c:v>49</c:v>
                      </c:pt>
                      <c:pt idx="247">
                        <c:v>47</c:v>
                      </c:pt>
                      <c:pt idx="248">
                        <c:v>40</c:v>
                      </c:pt>
                      <c:pt idx="249">
                        <c:v>46</c:v>
                      </c:pt>
                      <c:pt idx="250">
                        <c:v>33</c:v>
                      </c:pt>
                      <c:pt idx="251">
                        <c:v>32</c:v>
                      </c:pt>
                      <c:pt idx="252">
                        <c:v>44</c:v>
                      </c:pt>
                      <c:pt idx="253">
                        <c:v>35</c:v>
                      </c:pt>
                      <c:pt idx="254">
                        <c:v>35</c:v>
                      </c:pt>
                      <c:pt idx="255">
                        <c:v>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785-4257-A708-A52547E82E3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54</c:v>
                      </c:pt>
                      <c:pt idx="1">
                        <c:v>47</c:v>
                      </c:pt>
                      <c:pt idx="2">
                        <c:v>49</c:v>
                      </c:pt>
                      <c:pt idx="3">
                        <c:v>61</c:v>
                      </c:pt>
                      <c:pt idx="4">
                        <c:v>49</c:v>
                      </c:pt>
                      <c:pt idx="5">
                        <c:v>69</c:v>
                      </c:pt>
                      <c:pt idx="6">
                        <c:v>53</c:v>
                      </c:pt>
                      <c:pt idx="7">
                        <c:v>52</c:v>
                      </c:pt>
                      <c:pt idx="8">
                        <c:v>56</c:v>
                      </c:pt>
                      <c:pt idx="9">
                        <c:v>66</c:v>
                      </c:pt>
                      <c:pt idx="10">
                        <c:v>58</c:v>
                      </c:pt>
                      <c:pt idx="11">
                        <c:v>61</c:v>
                      </c:pt>
                      <c:pt idx="12">
                        <c:v>59</c:v>
                      </c:pt>
                      <c:pt idx="13">
                        <c:v>50</c:v>
                      </c:pt>
                      <c:pt idx="14">
                        <c:v>59</c:v>
                      </c:pt>
                      <c:pt idx="15">
                        <c:v>60</c:v>
                      </c:pt>
                      <c:pt idx="16">
                        <c:v>64</c:v>
                      </c:pt>
                      <c:pt idx="17">
                        <c:v>46</c:v>
                      </c:pt>
                      <c:pt idx="18">
                        <c:v>52</c:v>
                      </c:pt>
                      <c:pt idx="19">
                        <c:v>42</c:v>
                      </c:pt>
                      <c:pt idx="20">
                        <c:v>44</c:v>
                      </c:pt>
                      <c:pt idx="21">
                        <c:v>50</c:v>
                      </c:pt>
                      <c:pt idx="22">
                        <c:v>52</c:v>
                      </c:pt>
                      <c:pt idx="23">
                        <c:v>57</c:v>
                      </c:pt>
                      <c:pt idx="24">
                        <c:v>51</c:v>
                      </c:pt>
                      <c:pt idx="25">
                        <c:v>59</c:v>
                      </c:pt>
                      <c:pt idx="26">
                        <c:v>37</c:v>
                      </c:pt>
                      <c:pt idx="27">
                        <c:v>48</c:v>
                      </c:pt>
                      <c:pt idx="28">
                        <c:v>47</c:v>
                      </c:pt>
                      <c:pt idx="29">
                        <c:v>52</c:v>
                      </c:pt>
                      <c:pt idx="30">
                        <c:v>77</c:v>
                      </c:pt>
                      <c:pt idx="31">
                        <c:v>43</c:v>
                      </c:pt>
                      <c:pt idx="32">
                        <c:v>51</c:v>
                      </c:pt>
                      <c:pt idx="33">
                        <c:v>55</c:v>
                      </c:pt>
                      <c:pt idx="34">
                        <c:v>51</c:v>
                      </c:pt>
                      <c:pt idx="35">
                        <c:v>43</c:v>
                      </c:pt>
                      <c:pt idx="36">
                        <c:v>44</c:v>
                      </c:pt>
                      <c:pt idx="37">
                        <c:v>49</c:v>
                      </c:pt>
                      <c:pt idx="38">
                        <c:v>45</c:v>
                      </c:pt>
                      <c:pt idx="39">
                        <c:v>50</c:v>
                      </c:pt>
                      <c:pt idx="40">
                        <c:v>40</c:v>
                      </c:pt>
                      <c:pt idx="41">
                        <c:v>45</c:v>
                      </c:pt>
                      <c:pt idx="42">
                        <c:v>66</c:v>
                      </c:pt>
                      <c:pt idx="43">
                        <c:v>45</c:v>
                      </c:pt>
                      <c:pt idx="44">
                        <c:v>64</c:v>
                      </c:pt>
                      <c:pt idx="45">
                        <c:v>44</c:v>
                      </c:pt>
                      <c:pt idx="46">
                        <c:v>42</c:v>
                      </c:pt>
                      <c:pt idx="47">
                        <c:v>40</c:v>
                      </c:pt>
                      <c:pt idx="48">
                        <c:v>32</c:v>
                      </c:pt>
                      <c:pt idx="49">
                        <c:v>45</c:v>
                      </c:pt>
                      <c:pt idx="50">
                        <c:v>53</c:v>
                      </c:pt>
                      <c:pt idx="51">
                        <c:v>50</c:v>
                      </c:pt>
                      <c:pt idx="52">
                        <c:v>47</c:v>
                      </c:pt>
                      <c:pt idx="53">
                        <c:v>33</c:v>
                      </c:pt>
                      <c:pt idx="54">
                        <c:v>47</c:v>
                      </c:pt>
                      <c:pt idx="55">
                        <c:v>36</c:v>
                      </c:pt>
                      <c:pt idx="56">
                        <c:v>47</c:v>
                      </c:pt>
                      <c:pt idx="57">
                        <c:v>54</c:v>
                      </c:pt>
                      <c:pt idx="58">
                        <c:v>44</c:v>
                      </c:pt>
                      <c:pt idx="59">
                        <c:v>44</c:v>
                      </c:pt>
                      <c:pt idx="60">
                        <c:v>46</c:v>
                      </c:pt>
                      <c:pt idx="61">
                        <c:v>46</c:v>
                      </c:pt>
                      <c:pt idx="62">
                        <c:v>40</c:v>
                      </c:pt>
                      <c:pt idx="63">
                        <c:v>48</c:v>
                      </c:pt>
                      <c:pt idx="64">
                        <c:v>50</c:v>
                      </c:pt>
                      <c:pt idx="65">
                        <c:v>45</c:v>
                      </c:pt>
                      <c:pt idx="66">
                        <c:v>61</c:v>
                      </c:pt>
                      <c:pt idx="67">
                        <c:v>49</c:v>
                      </c:pt>
                      <c:pt idx="68">
                        <c:v>37</c:v>
                      </c:pt>
                      <c:pt idx="69">
                        <c:v>52</c:v>
                      </c:pt>
                      <c:pt idx="70">
                        <c:v>57</c:v>
                      </c:pt>
                      <c:pt idx="71">
                        <c:v>51</c:v>
                      </c:pt>
                      <c:pt idx="72">
                        <c:v>38</c:v>
                      </c:pt>
                      <c:pt idx="73">
                        <c:v>45</c:v>
                      </c:pt>
                      <c:pt idx="74">
                        <c:v>39</c:v>
                      </c:pt>
                      <c:pt idx="75">
                        <c:v>39</c:v>
                      </c:pt>
                      <c:pt idx="76">
                        <c:v>37</c:v>
                      </c:pt>
                      <c:pt idx="77">
                        <c:v>59</c:v>
                      </c:pt>
                      <c:pt idx="78">
                        <c:v>52</c:v>
                      </c:pt>
                      <c:pt idx="79">
                        <c:v>57</c:v>
                      </c:pt>
                      <c:pt idx="80">
                        <c:v>48</c:v>
                      </c:pt>
                      <c:pt idx="81">
                        <c:v>55</c:v>
                      </c:pt>
                      <c:pt idx="82">
                        <c:v>36</c:v>
                      </c:pt>
                      <c:pt idx="83">
                        <c:v>46</c:v>
                      </c:pt>
                      <c:pt idx="84">
                        <c:v>40</c:v>
                      </c:pt>
                      <c:pt idx="85">
                        <c:v>39</c:v>
                      </c:pt>
                      <c:pt idx="86">
                        <c:v>53</c:v>
                      </c:pt>
                      <c:pt idx="87">
                        <c:v>34</c:v>
                      </c:pt>
                      <c:pt idx="88">
                        <c:v>30</c:v>
                      </c:pt>
                      <c:pt idx="89">
                        <c:v>44</c:v>
                      </c:pt>
                      <c:pt idx="90">
                        <c:v>32</c:v>
                      </c:pt>
                      <c:pt idx="91">
                        <c:v>45</c:v>
                      </c:pt>
                      <c:pt idx="92">
                        <c:v>47</c:v>
                      </c:pt>
                      <c:pt idx="93">
                        <c:v>47</c:v>
                      </c:pt>
                      <c:pt idx="94">
                        <c:v>43</c:v>
                      </c:pt>
                      <c:pt idx="95">
                        <c:v>44</c:v>
                      </c:pt>
                      <c:pt idx="96">
                        <c:v>37</c:v>
                      </c:pt>
                      <c:pt idx="97">
                        <c:v>45</c:v>
                      </c:pt>
                      <c:pt idx="98">
                        <c:v>34</c:v>
                      </c:pt>
                      <c:pt idx="99">
                        <c:v>47</c:v>
                      </c:pt>
                      <c:pt idx="100">
                        <c:v>39</c:v>
                      </c:pt>
                      <c:pt idx="101">
                        <c:v>45</c:v>
                      </c:pt>
                      <c:pt idx="102">
                        <c:v>46</c:v>
                      </c:pt>
                      <c:pt idx="103">
                        <c:v>37</c:v>
                      </c:pt>
                      <c:pt idx="104">
                        <c:v>36</c:v>
                      </c:pt>
                      <c:pt idx="105">
                        <c:v>56</c:v>
                      </c:pt>
                      <c:pt idx="106">
                        <c:v>58</c:v>
                      </c:pt>
                      <c:pt idx="107">
                        <c:v>47</c:v>
                      </c:pt>
                      <c:pt idx="108">
                        <c:v>36</c:v>
                      </c:pt>
                      <c:pt idx="109">
                        <c:v>54</c:v>
                      </c:pt>
                      <c:pt idx="110">
                        <c:v>43</c:v>
                      </c:pt>
                      <c:pt idx="111">
                        <c:v>55</c:v>
                      </c:pt>
                      <c:pt idx="112">
                        <c:v>36</c:v>
                      </c:pt>
                      <c:pt idx="113">
                        <c:v>49</c:v>
                      </c:pt>
                      <c:pt idx="114">
                        <c:v>59</c:v>
                      </c:pt>
                      <c:pt idx="115">
                        <c:v>36</c:v>
                      </c:pt>
                      <c:pt idx="116">
                        <c:v>48</c:v>
                      </c:pt>
                      <c:pt idx="117">
                        <c:v>49</c:v>
                      </c:pt>
                      <c:pt idx="118">
                        <c:v>39</c:v>
                      </c:pt>
                      <c:pt idx="119">
                        <c:v>44</c:v>
                      </c:pt>
                      <c:pt idx="120">
                        <c:v>42</c:v>
                      </c:pt>
                      <c:pt idx="121">
                        <c:v>52</c:v>
                      </c:pt>
                      <c:pt idx="122">
                        <c:v>52</c:v>
                      </c:pt>
                      <c:pt idx="123">
                        <c:v>44</c:v>
                      </c:pt>
                      <c:pt idx="124">
                        <c:v>52</c:v>
                      </c:pt>
                      <c:pt idx="125">
                        <c:v>40</c:v>
                      </c:pt>
                      <c:pt idx="126">
                        <c:v>42</c:v>
                      </c:pt>
                      <c:pt idx="127">
                        <c:v>46</c:v>
                      </c:pt>
                      <c:pt idx="128">
                        <c:v>44</c:v>
                      </c:pt>
                      <c:pt idx="129">
                        <c:v>48</c:v>
                      </c:pt>
                      <c:pt idx="130">
                        <c:v>39</c:v>
                      </c:pt>
                      <c:pt idx="131">
                        <c:v>29</c:v>
                      </c:pt>
                      <c:pt idx="132">
                        <c:v>29</c:v>
                      </c:pt>
                      <c:pt idx="133">
                        <c:v>61</c:v>
                      </c:pt>
                      <c:pt idx="134">
                        <c:v>41</c:v>
                      </c:pt>
                      <c:pt idx="135">
                        <c:v>43</c:v>
                      </c:pt>
                      <c:pt idx="136">
                        <c:v>58</c:v>
                      </c:pt>
                      <c:pt idx="137">
                        <c:v>45</c:v>
                      </c:pt>
                      <c:pt idx="138">
                        <c:v>56</c:v>
                      </c:pt>
                      <c:pt idx="139">
                        <c:v>58</c:v>
                      </c:pt>
                      <c:pt idx="140">
                        <c:v>43</c:v>
                      </c:pt>
                      <c:pt idx="141">
                        <c:v>43</c:v>
                      </c:pt>
                      <c:pt idx="142">
                        <c:v>40</c:v>
                      </c:pt>
                      <c:pt idx="143">
                        <c:v>48</c:v>
                      </c:pt>
                      <c:pt idx="144">
                        <c:v>39</c:v>
                      </c:pt>
                      <c:pt idx="145">
                        <c:v>37</c:v>
                      </c:pt>
                      <c:pt idx="146">
                        <c:v>40</c:v>
                      </c:pt>
                      <c:pt idx="147">
                        <c:v>48</c:v>
                      </c:pt>
                      <c:pt idx="148">
                        <c:v>33</c:v>
                      </c:pt>
                      <c:pt idx="149">
                        <c:v>34</c:v>
                      </c:pt>
                      <c:pt idx="150">
                        <c:v>47</c:v>
                      </c:pt>
                      <c:pt idx="151">
                        <c:v>35</c:v>
                      </c:pt>
                      <c:pt idx="152">
                        <c:v>40</c:v>
                      </c:pt>
                      <c:pt idx="153">
                        <c:v>38</c:v>
                      </c:pt>
                      <c:pt idx="154">
                        <c:v>39</c:v>
                      </c:pt>
                      <c:pt idx="155">
                        <c:v>33</c:v>
                      </c:pt>
                      <c:pt idx="156">
                        <c:v>47</c:v>
                      </c:pt>
                      <c:pt idx="157">
                        <c:v>52</c:v>
                      </c:pt>
                      <c:pt idx="158">
                        <c:v>42</c:v>
                      </c:pt>
                      <c:pt idx="159">
                        <c:v>31</c:v>
                      </c:pt>
                      <c:pt idx="160">
                        <c:v>30</c:v>
                      </c:pt>
                      <c:pt idx="161">
                        <c:v>36</c:v>
                      </c:pt>
                      <c:pt idx="162">
                        <c:v>40</c:v>
                      </c:pt>
                      <c:pt idx="163">
                        <c:v>42</c:v>
                      </c:pt>
                      <c:pt idx="164">
                        <c:v>35</c:v>
                      </c:pt>
                      <c:pt idx="165">
                        <c:v>34</c:v>
                      </c:pt>
                      <c:pt idx="166">
                        <c:v>46</c:v>
                      </c:pt>
                      <c:pt idx="167">
                        <c:v>51</c:v>
                      </c:pt>
                      <c:pt idx="168">
                        <c:v>37</c:v>
                      </c:pt>
                      <c:pt idx="169">
                        <c:v>39</c:v>
                      </c:pt>
                      <c:pt idx="170">
                        <c:v>52</c:v>
                      </c:pt>
                      <c:pt idx="171">
                        <c:v>30</c:v>
                      </c:pt>
                      <c:pt idx="172">
                        <c:v>38</c:v>
                      </c:pt>
                      <c:pt idx="173">
                        <c:v>39</c:v>
                      </c:pt>
                      <c:pt idx="174">
                        <c:v>31</c:v>
                      </c:pt>
                      <c:pt idx="175">
                        <c:v>57</c:v>
                      </c:pt>
                      <c:pt idx="176">
                        <c:v>46</c:v>
                      </c:pt>
                      <c:pt idx="177">
                        <c:v>35</c:v>
                      </c:pt>
                      <c:pt idx="178">
                        <c:v>46</c:v>
                      </c:pt>
                      <c:pt idx="179">
                        <c:v>40</c:v>
                      </c:pt>
                      <c:pt idx="180">
                        <c:v>41</c:v>
                      </c:pt>
                      <c:pt idx="181">
                        <c:v>43</c:v>
                      </c:pt>
                      <c:pt idx="182">
                        <c:v>45</c:v>
                      </c:pt>
                      <c:pt idx="183">
                        <c:v>48</c:v>
                      </c:pt>
                      <c:pt idx="184">
                        <c:v>38</c:v>
                      </c:pt>
                      <c:pt idx="185">
                        <c:v>46</c:v>
                      </c:pt>
                      <c:pt idx="186">
                        <c:v>33</c:v>
                      </c:pt>
                      <c:pt idx="187">
                        <c:v>48</c:v>
                      </c:pt>
                      <c:pt idx="188">
                        <c:v>37</c:v>
                      </c:pt>
                      <c:pt idx="189">
                        <c:v>42</c:v>
                      </c:pt>
                      <c:pt idx="190">
                        <c:v>40</c:v>
                      </c:pt>
                      <c:pt idx="191">
                        <c:v>51</c:v>
                      </c:pt>
                      <c:pt idx="192">
                        <c:v>33</c:v>
                      </c:pt>
                      <c:pt idx="193">
                        <c:v>36</c:v>
                      </c:pt>
                      <c:pt idx="194">
                        <c:v>42</c:v>
                      </c:pt>
                      <c:pt idx="195">
                        <c:v>43</c:v>
                      </c:pt>
                      <c:pt idx="196">
                        <c:v>31</c:v>
                      </c:pt>
                      <c:pt idx="197">
                        <c:v>43</c:v>
                      </c:pt>
                      <c:pt idx="198">
                        <c:v>38</c:v>
                      </c:pt>
                      <c:pt idx="199">
                        <c:v>40</c:v>
                      </c:pt>
                      <c:pt idx="200">
                        <c:v>44</c:v>
                      </c:pt>
                      <c:pt idx="201">
                        <c:v>40</c:v>
                      </c:pt>
                      <c:pt idx="202">
                        <c:v>33</c:v>
                      </c:pt>
                      <c:pt idx="203">
                        <c:v>37</c:v>
                      </c:pt>
                      <c:pt idx="204">
                        <c:v>42</c:v>
                      </c:pt>
                      <c:pt idx="205">
                        <c:v>40</c:v>
                      </c:pt>
                      <c:pt idx="206">
                        <c:v>42</c:v>
                      </c:pt>
                      <c:pt idx="207">
                        <c:v>22</c:v>
                      </c:pt>
                      <c:pt idx="208">
                        <c:v>41</c:v>
                      </c:pt>
                      <c:pt idx="209">
                        <c:v>48</c:v>
                      </c:pt>
                      <c:pt idx="210">
                        <c:v>38</c:v>
                      </c:pt>
                      <c:pt idx="211">
                        <c:v>41</c:v>
                      </c:pt>
                      <c:pt idx="212">
                        <c:v>41</c:v>
                      </c:pt>
                      <c:pt idx="213">
                        <c:v>41</c:v>
                      </c:pt>
                      <c:pt idx="214">
                        <c:v>53</c:v>
                      </c:pt>
                      <c:pt idx="215">
                        <c:v>37</c:v>
                      </c:pt>
                      <c:pt idx="216">
                        <c:v>34</c:v>
                      </c:pt>
                      <c:pt idx="217">
                        <c:v>42</c:v>
                      </c:pt>
                      <c:pt idx="218">
                        <c:v>34</c:v>
                      </c:pt>
                      <c:pt idx="219">
                        <c:v>39</c:v>
                      </c:pt>
                      <c:pt idx="220">
                        <c:v>37</c:v>
                      </c:pt>
                      <c:pt idx="221">
                        <c:v>47</c:v>
                      </c:pt>
                      <c:pt idx="222">
                        <c:v>45</c:v>
                      </c:pt>
                      <c:pt idx="223">
                        <c:v>41</c:v>
                      </c:pt>
                      <c:pt idx="224">
                        <c:v>41</c:v>
                      </c:pt>
                      <c:pt idx="225">
                        <c:v>55</c:v>
                      </c:pt>
                      <c:pt idx="226">
                        <c:v>32</c:v>
                      </c:pt>
                      <c:pt idx="227">
                        <c:v>38</c:v>
                      </c:pt>
                      <c:pt idx="228">
                        <c:v>25</c:v>
                      </c:pt>
                      <c:pt idx="229">
                        <c:v>40</c:v>
                      </c:pt>
                      <c:pt idx="230">
                        <c:v>47</c:v>
                      </c:pt>
                      <c:pt idx="231">
                        <c:v>36</c:v>
                      </c:pt>
                      <c:pt idx="232">
                        <c:v>29</c:v>
                      </c:pt>
                      <c:pt idx="233">
                        <c:v>53</c:v>
                      </c:pt>
                      <c:pt idx="234">
                        <c:v>35</c:v>
                      </c:pt>
                      <c:pt idx="235">
                        <c:v>42</c:v>
                      </c:pt>
                      <c:pt idx="236">
                        <c:v>39</c:v>
                      </c:pt>
                      <c:pt idx="237">
                        <c:v>24</c:v>
                      </c:pt>
                      <c:pt idx="238">
                        <c:v>50</c:v>
                      </c:pt>
                      <c:pt idx="239">
                        <c:v>43</c:v>
                      </c:pt>
                      <c:pt idx="240">
                        <c:v>42</c:v>
                      </c:pt>
                      <c:pt idx="241">
                        <c:v>38</c:v>
                      </c:pt>
                      <c:pt idx="242">
                        <c:v>42</c:v>
                      </c:pt>
                      <c:pt idx="243">
                        <c:v>51</c:v>
                      </c:pt>
                      <c:pt idx="244">
                        <c:v>43</c:v>
                      </c:pt>
                      <c:pt idx="245">
                        <c:v>42</c:v>
                      </c:pt>
                      <c:pt idx="246">
                        <c:v>46</c:v>
                      </c:pt>
                      <c:pt idx="247">
                        <c:v>38</c:v>
                      </c:pt>
                      <c:pt idx="248">
                        <c:v>41</c:v>
                      </c:pt>
                      <c:pt idx="249">
                        <c:v>36</c:v>
                      </c:pt>
                      <c:pt idx="250">
                        <c:v>44</c:v>
                      </c:pt>
                      <c:pt idx="251">
                        <c:v>38</c:v>
                      </c:pt>
                      <c:pt idx="252">
                        <c:v>43</c:v>
                      </c:pt>
                      <c:pt idx="253">
                        <c:v>37</c:v>
                      </c:pt>
                      <c:pt idx="254">
                        <c:v>35</c:v>
                      </c:pt>
                      <c:pt idx="255">
                        <c:v>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785-4257-A708-A52547E82E3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Bursa!$E$2:$E$257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50</c:v>
                      </c:pt>
                      <c:pt idx="1">
                        <c:v>49</c:v>
                      </c:pt>
                      <c:pt idx="2">
                        <c:v>45</c:v>
                      </c:pt>
                      <c:pt idx="3">
                        <c:v>44</c:v>
                      </c:pt>
                      <c:pt idx="4">
                        <c:v>52</c:v>
                      </c:pt>
                      <c:pt idx="5">
                        <c:v>50</c:v>
                      </c:pt>
                      <c:pt idx="6">
                        <c:v>61</c:v>
                      </c:pt>
                      <c:pt idx="7">
                        <c:v>59</c:v>
                      </c:pt>
                      <c:pt idx="8">
                        <c:v>52</c:v>
                      </c:pt>
                      <c:pt idx="9">
                        <c:v>47</c:v>
                      </c:pt>
                      <c:pt idx="10">
                        <c:v>55</c:v>
                      </c:pt>
                      <c:pt idx="11">
                        <c:v>61</c:v>
                      </c:pt>
                      <c:pt idx="12">
                        <c:v>61</c:v>
                      </c:pt>
                      <c:pt idx="13">
                        <c:v>51</c:v>
                      </c:pt>
                      <c:pt idx="14">
                        <c:v>48</c:v>
                      </c:pt>
                      <c:pt idx="15">
                        <c:v>59</c:v>
                      </c:pt>
                      <c:pt idx="16">
                        <c:v>57</c:v>
                      </c:pt>
                      <c:pt idx="17">
                        <c:v>49</c:v>
                      </c:pt>
                      <c:pt idx="18">
                        <c:v>45</c:v>
                      </c:pt>
                      <c:pt idx="19">
                        <c:v>34</c:v>
                      </c:pt>
                      <c:pt idx="20">
                        <c:v>55</c:v>
                      </c:pt>
                      <c:pt idx="21">
                        <c:v>49</c:v>
                      </c:pt>
                      <c:pt idx="22">
                        <c:v>62</c:v>
                      </c:pt>
                      <c:pt idx="23">
                        <c:v>45</c:v>
                      </c:pt>
                      <c:pt idx="24">
                        <c:v>58</c:v>
                      </c:pt>
                      <c:pt idx="25">
                        <c:v>61</c:v>
                      </c:pt>
                      <c:pt idx="26">
                        <c:v>51</c:v>
                      </c:pt>
                      <c:pt idx="27">
                        <c:v>47</c:v>
                      </c:pt>
                      <c:pt idx="28">
                        <c:v>48</c:v>
                      </c:pt>
                      <c:pt idx="29">
                        <c:v>47</c:v>
                      </c:pt>
                      <c:pt idx="30">
                        <c:v>49</c:v>
                      </c:pt>
                      <c:pt idx="31">
                        <c:v>54</c:v>
                      </c:pt>
                      <c:pt idx="32">
                        <c:v>60</c:v>
                      </c:pt>
                      <c:pt idx="33">
                        <c:v>68</c:v>
                      </c:pt>
                      <c:pt idx="34">
                        <c:v>62</c:v>
                      </c:pt>
                      <c:pt idx="35">
                        <c:v>39</c:v>
                      </c:pt>
                      <c:pt idx="36">
                        <c:v>47</c:v>
                      </c:pt>
                      <c:pt idx="37">
                        <c:v>56</c:v>
                      </c:pt>
                      <c:pt idx="38">
                        <c:v>52</c:v>
                      </c:pt>
                      <c:pt idx="39">
                        <c:v>52</c:v>
                      </c:pt>
                      <c:pt idx="40">
                        <c:v>39</c:v>
                      </c:pt>
                      <c:pt idx="41">
                        <c:v>64</c:v>
                      </c:pt>
                      <c:pt idx="42">
                        <c:v>31</c:v>
                      </c:pt>
                      <c:pt idx="43">
                        <c:v>40</c:v>
                      </c:pt>
                      <c:pt idx="44">
                        <c:v>42</c:v>
                      </c:pt>
                      <c:pt idx="45">
                        <c:v>48</c:v>
                      </c:pt>
                      <c:pt idx="46">
                        <c:v>46</c:v>
                      </c:pt>
                      <c:pt idx="47">
                        <c:v>45</c:v>
                      </c:pt>
                      <c:pt idx="48">
                        <c:v>44</c:v>
                      </c:pt>
                      <c:pt idx="49">
                        <c:v>50</c:v>
                      </c:pt>
                      <c:pt idx="50">
                        <c:v>39</c:v>
                      </c:pt>
                      <c:pt idx="51">
                        <c:v>56</c:v>
                      </c:pt>
                      <c:pt idx="52">
                        <c:v>65</c:v>
                      </c:pt>
                      <c:pt idx="53">
                        <c:v>51</c:v>
                      </c:pt>
                      <c:pt idx="54">
                        <c:v>29</c:v>
                      </c:pt>
                      <c:pt idx="55">
                        <c:v>60</c:v>
                      </c:pt>
                      <c:pt idx="56">
                        <c:v>46</c:v>
                      </c:pt>
                      <c:pt idx="57">
                        <c:v>47</c:v>
                      </c:pt>
                      <c:pt idx="58">
                        <c:v>45</c:v>
                      </c:pt>
                      <c:pt idx="59">
                        <c:v>56</c:v>
                      </c:pt>
                      <c:pt idx="60">
                        <c:v>30</c:v>
                      </c:pt>
                      <c:pt idx="61">
                        <c:v>46</c:v>
                      </c:pt>
                      <c:pt idx="62">
                        <c:v>47</c:v>
                      </c:pt>
                      <c:pt idx="63">
                        <c:v>36</c:v>
                      </c:pt>
                      <c:pt idx="64">
                        <c:v>53</c:v>
                      </c:pt>
                      <c:pt idx="65">
                        <c:v>57</c:v>
                      </c:pt>
                      <c:pt idx="66">
                        <c:v>48</c:v>
                      </c:pt>
                      <c:pt idx="67">
                        <c:v>58</c:v>
                      </c:pt>
                      <c:pt idx="68">
                        <c:v>42</c:v>
                      </c:pt>
                      <c:pt idx="69">
                        <c:v>44</c:v>
                      </c:pt>
                      <c:pt idx="70">
                        <c:v>53</c:v>
                      </c:pt>
                      <c:pt idx="71">
                        <c:v>44</c:v>
                      </c:pt>
                      <c:pt idx="72">
                        <c:v>51</c:v>
                      </c:pt>
                      <c:pt idx="73">
                        <c:v>41</c:v>
                      </c:pt>
                      <c:pt idx="74">
                        <c:v>42</c:v>
                      </c:pt>
                      <c:pt idx="75">
                        <c:v>49</c:v>
                      </c:pt>
                      <c:pt idx="76">
                        <c:v>58</c:v>
                      </c:pt>
                      <c:pt idx="77">
                        <c:v>45</c:v>
                      </c:pt>
                      <c:pt idx="78">
                        <c:v>40</c:v>
                      </c:pt>
                      <c:pt idx="79">
                        <c:v>40</c:v>
                      </c:pt>
                      <c:pt idx="80">
                        <c:v>47</c:v>
                      </c:pt>
                      <c:pt idx="81">
                        <c:v>50</c:v>
                      </c:pt>
                      <c:pt idx="82">
                        <c:v>49</c:v>
                      </c:pt>
                      <c:pt idx="83">
                        <c:v>55</c:v>
                      </c:pt>
                      <c:pt idx="84">
                        <c:v>31</c:v>
                      </c:pt>
                      <c:pt idx="85">
                        <c:v>36</c:v>
                      </c:pt>
                      <c:pt idx="86">
                        <c:v>42</c:v>
                      </c:pt>
                      <c:pt idx="87">
                        <c:v>41</c:v>
                      </c:pt>
                      <c:pt idx="88">
                        <c:v>33</c:v>
                      </c:pt>
                      <c:pt idx="89">
                        <c:v>41</c:v>
                      </c:pt>
                      <c:pt idx="90">
                        <c:v>57</c:v>
                      </c:pt>
                      <c:pt idx="91">
                        <c:v>33</c:v>
                      </c:pt>
                      <c:pt idx="92">
                        <c:v>57</c:v>
                      </c:pt>
                      <c:pt idx="93">
                        <c:v>52</c:v>
                      </c:pt>
                      <c:pt idx="94">
                        <c:v>53</c:v>
                      </c:pt>
                      <c:pt idx="95">
                        <c:v>49</c:v>
                      </c:pt>
                      <c:pt idx="96">
                        <c:v>43</c:v>
                      </c:pt>
                      <c:pt idx="97">
                        <c:v>54</c:v>
                      </c:pt>
                      <c:pt idx="98">
                        <c:v>35</c:v>
                      </c:pt>
                      <c:pt idx="99">
                        <c:v>31</c:v>
                      </c:pt>
                      <c:pt idx="100">
                        <c:v>43</c:v>
                      </c:pt>
                      <c:pt idx="101">
                        <c:v>47</c:v>
                      </c:pt>
                      <c:pt idx="102">
                        <c:v>50</c:v>
                      </c:pt>
                      <c:pt idx="103">
                        <c:v>41</c:v>
                      </c:pt>
                      <c:pt idx="104">
                        <c:v>52</c:v>
                      </c:pt>
                      <c:pt idx="105">
                        <c:v>45</c:v>
                      </c:pt>
                      <c:pt idx="106">
                        <c:v>46</c:v>
                      </c:pt>
                      <c:pt idx="107">
                        <c:v>60</c:v>
                      </c:pt>
                      <c:pt idx="108">
                        <c:v>37</c:v>
                      </c:pt>
                      <c:pt idx="109">
                        <c:v>43</c:v>
                      </c:pt>
                      <c:pt idx="110">
                        <c:v>43</c:v>
                      </c:pt>
                      <c:pt idx="111">
                        <c:v>29</c:v>
                      </c:pt>
                      <c:pt idx="112">
                        <c:v>58</c:v>
                      </c:pt>
                      <c:pt idx="113">
                        <c:v>58</c:v>
                      </c:pt>
                      <c:pt idx="114">
                        <c:v>50</c:v>
                      </c:pt>
                      <c:pt idx="115">
                        <c:v>41</c:v>
                      </c:pt>
                      <c:pt idx="116">
                        <c:v>44</c:v>
                      </c:pt>
                      <c:pt idx="117">
                        <c:v>40</c:v>
                      </c:pt>
                      <c:pt idx="118">
                        <c:v>36</c:v>
                      </c:pt>
                      <c:pt idx="119">
                        <c:v>36</c:v>
                      </c:pt>
                      <c:pt idx="120">
                        <c:v>34</c:v>
                      </c:pt>
                      <c:pt idx="121">
                        <c:v>37</c:v>
                      </c:pt>
                      <c:pt idx="122">
                        <c:v>40</c:v>
                      </c:pt>
                      <c:pt idx="123">
                        <c:v>44</c:v>
                      </c:pt>
                      <c:pt idx="124">
                        <c:v>49</c:v>
                      </c:pt>
                      <c:pt idx="125">
                        <c:v>39</c:v>
                      </c:pt>
                      <c:pt idx="126">
                        <c:v>32</c:v>
                      </c:pt>
                      <c:pt idx="127">
                        <c:v>43</c:v>
                      </c:pt>
                      <c:pt idx="128">
                        <c:v>44</c:v>
                      </c:pt>
                      <c:pt idx="129">
                        <c:v>46</c:v>
                      </c:pt>
                      <c:pt idx="130">
                        <c:v>42</c:v>
                      </c:pt>
                      <c:pt idx="131">
                        <c:v>40</c:v>
                      </c:pt>
                      <c:pt idx="132">
                        <c:v>48</c:v>
                      </c:pt>
                      <c:pt idx="133">
                        <c:v>46</c:v>
                      </c:pt>
                      <c:pt idx="134">
                        <c:v>38</c:v>
                      </c:pt>
                      <c:pt idx="135">
                        <c:v>35</c:v>
                      </c:pt>
                      <c:pt idx="136">
                        <c:v>53</c:v>
                      </c:pt>
                      <c:pt idx="137">
                        <c:v>52</c:v>
                      </c:pt>
                      <c:pt idx="138">
                        <c:v>28</c:v>
                      </c:pt>
                      <c:pt idx="139">
                        <c:v>40</c:v>
                      </c:pt>
                      <c:pt idx="140">
                        <c:v>39</c:v>
                      </c:pt>
                      <c:pt idx="141">
                        <c:v>36</c:v>
                      </c:pt>
                      <c:pt idx="142">
                        <c:v>40</c:v>
                      </c:pt>
                      <c:pt idx="143">
                        <c:v>34</c:v>
                      </c:pt>
                      <c:pt idx="144">
                        <c:v>49</c:v>
                      </c:pt>
                      <c:pt idx="145">
                        <c:v>54</c:v>
                      </c:pt>
                      <c:pt idx="146">
                        <c:v>54</c:v>
                      </c:pt>
                      <c:pt idx="147">
                        <c:v>36</c:v>
                      </c:pt>
                      <c:pt idx="148">
                        <c:v>42</c:v>
                      </c:pt>
                      <c:pt idx="149">
                        <c:v>38</c:v>
                      </c:pt>
                      <c:pt idx="150">
                        <c:v>37</c:v>
                      </c:pt>
                      <c:pt idx="151">
                        <c:v>32</c:v>
                      </c:pt>
                      <c:pt idx="152">
                        <c:v>46</c:v>
                      </c:pt>
                      <c:pt idx="153">
                        <c:v>46</c:v>
                      </c:pt>
                      <c:pt idx="154">
                        <c:v>34</c:v>
                      </c:pt>
                      <c:pt idx="155">
                        <c:v>46</c:v>
                      </c:pt>
                      <c:pt idx="156">
                        <c:v>27</c:v>
                      </c:pt>
                      <c:pt idx="157">
                        <c:v>45</c:v>
                      </c:pt>
                      <c:pt idx="158">
                        <c:v>35</c:v>
                      </c:pt>
                      <c:pt idx="159">
                        <c:v>46</c:v>
                      </c:pt>
                      <c:pt idx="160">
                        <c:v>36</c:v>
                      </c:pt>
                      <c:pt idx="161">
                        <c:v>20</c:v>
                      </c:pt>
                      <c:pt idx="162">
                        <c:v>31</c:v>
                      </c:pt>
                      <c:pt idx="163">
                        <c:v>45</c:v>
                      </c:pt>
                      <c:pt idx="164">
                        <c:v>49</c:v>
                      </c:pt>
                      <c:pt idx="165">
                        <c:v>38</c:v>
                      </c:pt>
                      <c:pt idx="166">
                        <c:v>36</c:v>
                      </c:pt>
                      <c:pt idx="167">
                        <c:v>45</c:v>
                      </c:pt>
                      <c:pt idx="168">
                        <c:v>38</c:v>
                      </c:pt>
                      <c:pt idx="169">
                        <c:v>35</c:v>
                      </c:pt>
                      <c:pt idx="170">
                        <c:v>35</c:v>
                      </c:pt>
                      <c:pt idx="171">
                        <c:v>40</c:v>
                      </c:pt>
                      <c:pt idx="172">
                        <c:v>40</c:v>
                      </c:pt>
                      <c:pt idx="173">
                        <c:v>37</c:v>
                      </c:pt>
                      <c:pt idx="174">
                        <c:v>40</c:v>
                      </c:pt>
                      <c:pt idx="175">
                        <c:v>42</c:v>
                      </c:pt>
                      <c:pt idx="176">
                        <c:v>31</c:v>
                      </c:pt>
                      <c:pt idx="177">
                        <c:v>36</c:v>
                      </c:pt>
                      <c:pt idx="178">
                        <c:v>39</c:v>
                      </c:pt>
                      <c:pt idx="179">
                        <c:v>42</c:v>
                      </c:pt>
                      <c:pt idx="180">
                        <c:v>62</c:v>
                      </c:pt>
                      <c:pt idx="181">
                        <c:v>59</c:v>
                      </c:pt>
                      <c:pt idx="182">
                        <c:v>61</c:v>
                      </c:pt>
                      <c:pt idx="183">
                        <c:v>45</c:v>
                      </c:pt>
                      <c:pt idx="184">
                        <c:v>60</c:v>
                      </c:pt>
                      <c:pt idx="185">
                        <c:v>36</c:v>
                      </c:pt>
                      <c:pt idx="186">
                        <c:v>43</c:v>
                      </c:pt>
                      <c:pt idx="187">
                        <c:v>50</c:v>
                      </c:pt>
                      <c:pt idx="188">
                        <c:v>37</c:v>
                      </c:pt>
                      <c:pt idx="189">
                        <c:v>46</c:v>
                      </c:pt>
                      <c:pt idx="190">
                        <c:v>43</c:v>
                      </c:pt>
                      <c:pt idx="191">
                        <c:v>43</c:v>
                      </c:pt>
                      <c:pt idx="192">
                        <c:v>47</c:v>
                      </c:pt>
                      <c:pt idx="193">
                        <c:v>39</c:v>
                      </c:pt>
                      <c:pt idx="194">
                        <c:v>49</c:v>
                      </c:pt>
                      <c:pt idx="195">
                        <c:v>39</c:v>
                      </c:pt>
                      <c:pt idx="196">
                        <c:v>42</c:v>
                      </c:pt>
                      <c:pt idx="197">
                        <c:v>52</c:v>
                      </c:pt>
                      <c:pt idx="198">
                        <c:v>36</c:v>
                      </c:pt>
                      <c:pt idx="199">
                        <c:v>40</c:v>
                      </c:pt>
                      <c:pt idx="200">
                        <c:v>37</c:v>
                      </c:pt>
                      <c:pt idx="201">
                        <c:v>49</c:v>
                      </c:pt>
                      <c:pt idx="202">
                        <c:v>43</c:v>
                      </c:pt>
                      <c:pt idx="203">
                        <c:v>34</c:v>
                      </c:pt>
                      <c:pt idx="204">
                        <c:v>34</c:v>
                      </c:pt>
                      <c:pt idx="205">
                        <c:v>53</c:v>
                      </c:pt>
                      <c:pt idx="206">
                        <c:v>61</c:v>
                      </c:pt>
                      <c:pt idx="207">
                        <c:v>46</c:v>
                      </c:pt>
                      <c:pt idx="208">
                        <c:v>42</c:v>
                      </c:pt>
                      <c:pt idx="209">
                        <c:v>35</c:v>
                      </c:pt>
                      <c:pt idx="210">
                        <c:v>40</c:v>
                      </c:pt>
                      <c:pt idx="211">
                        <c:v>47</c:v>
                      </c:pt>
                      <c:pt idx="212">
                        <c:v>32</c:v>
                      </c:pt>
                      <c:pt idx="213">
                        <c:v>36</c:v>
                      </c:pt>
                      <c:pt idx="214">
                        <c:v>37</c:v>
                      </c:pt>
                      <c:pt idx="215">
                        <c:v>50</c:v>
                      </c:pt>
                      <c:pt idx="216">
                        <c:v>45</c:v>
                      </c:pt>
                      <c:pt idx="217">
                        <c:v>31</c:v>
                      </c:pt>
                      <c:pt idx="218">
                        <c:v>45</c:v>
                      </c:pt>
                      <c:pt idx="219">
                        <c:v>58</c:v>
                      </c:pt>
                      <c:pt idx="220">
                        <c:v>37</c:v>
                      </c:pt>
                      <c:pt idx="221">
                        <c:v>34</c:v>
                      </c:pt>
                      <c:pt idx="222">
                        <c:v>48</c:v>
                      </c:pt>
                      <c:pt idx="223">
                        <c:v>27</c:v>
                      </c:pt>
                      <c:pt idx="224">
                        <c:v>37</c:v>
                      </c:pt>
                      <c:pt idx="225">
                        <c:v>42</c:v>
                      </c:pt>
                      <c:pt idx="226">
                        <c:v>46</c:v>
                      </c:pt>
                      <c:pt idx="227">
                        <c:v>48</c:v>
                      </c:pt>
                      <c:pt idx="228">
                        <c:v>39</c:v>
                      </c:pt>
                      <c:pt idx="229">
                        <c:v>27</c:v>
                      </c:pt>
                      <c:pt idx="230">
                        <c:v>43</c:v>
                      </c:pt>
                      <c:pt idx="231">
                        <c:v>33</c:v>
                      </c:pt>
                      <c:pt idx="232">
                        <c:v>46</c:v>
                      </c:pt>
                      <c:pt idx="233">
                        <c:v>42</c:v>
                      </c:pt>
                      <c:pt idx="234">
                        <c:v>30</c:v>
                      </c:pt>
                      <c:pt idx="235">
                        <c:v>38</c:v>
                      </c:pt>
                      <c:pt idx="236">
                        <c:v>38</c:v>
                      </c:pt>
                      <c:pt idx="237">
                        <c:v>21</c:v>
                      </c:pt>
                      <c:pt idx="238">
                        <c:v>25</c:v>
                      </c:pt>
                      <c:pt idx="239">
                        <c:v>45</c:v>
                      </c:pt>
                      <c:pt idx="240">
                        <c:v>36</c:v>
                      </c:pt>
                      <c:pt idx="241">
                        <c:v>32</c:v>
                      </c:pt>
                      <c:pt idx="242">
                        <c:v>45</c:v>
                      </c:pt>
                      <c:pt idx="243">
                        <c:v>37</c:v>
                      </c:pt>
                      <c:pt idx="244">
                        <c:v>42</c:v>
                      </c:pt>
                      <c:pt idx="245">
                        <c:v>34</c:v>
                      </c:pt>
                      <c:pt idx="246">
                        <c:v>54</c:v>
                      </c:pt>
                      <c:pt idx="247">
                        <c:v>24</c:v>
                      </c:pt>
                      <c:pt idx="248">
                        <c:v>35</c:v>
                      </c:pt>
                      <c:pt idx="249">
                        <c:v>44</c:v>
                      </c:pt>
                      <c:pt idx="250">
                        <c:v>45</c:v>
                      </c:pt>
                      <c:pt idx="251">
                        <c:v>41</c:v>
                      </c:pt>
                      <c:pt idx="252">
                        <c:v>42</c:v>
                      </c:pt>
                      <c:pt idx="253">
                        <c:v>57</c:v>
                      </c:pt>
                      <c:pt idx="254">
                        <c:v>38</c:v>
                      </c:pt>
                      <c:pt idx="255">
                        <c:v>50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785-4257-A708-A52547E82E3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Bursa!$I$2:$I$258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53.714285714285715</c:v>
                      </c:pt>
                      <c:pt idx="7">
                        <c:v>54.428571428571431</c:v>
                      </c:pt>
                      <c:pt idx="8">
                        <c:v>55.857142857142854</c:v>
                      </c:pt>
                      <c:pt idx="9">
                        <c:v>57.142857142857146</c:v>
                      </c:pt>
                      <c:pt idx="10">
                        <c:v>59.285714285714285</c:v>
                      </c:pt>
                      <c:pt idx="11">
                        <c:v>59.857142857142854</c:v>
                      </c:pt>
                      <c:pt idx="12">
                        <c:v>61.142857142857146</c:v>
                      </c:pt>
                      <c:pt idx="13">
                        <c:v>62.285714285714285</c:v>
                      </c:pt>
                      <c:pt idx="14">
                        <c:v>61.571428571428569</c:v>
                      </c:pt>
                      <c:pt idx="15">
                        <c:v>60.714285714285715</c:v>
                      </c:pt>
                      <c:pt idx="16">
                        <c:v>60.857142857142854</c:v>
                      </c:pt>
                      <c:pt idx="17">
                        <c:v>58.714285714285715</c:v>
                      </c:pt>
                      <c:pt idx="18">
                        <c:v>58.285714285714285</c:v>
                      </c:pt>
                      <c:pt idx="19">
                        <c:v>57.714285714285715</c:v>
                      </c:pt>
                      <c:pt idx="20">
                        <c:v>58.285714285714285</c:v>
                      </c:pt>
                      <c:pt idx="21">
                        <c:v>58.714285714285715</c:v>
                      </c:pt>
                      <c:pt idx="22">
                        <c:v>60</c:v>
                      </c:pt>
                      <c:pt idx="23">
                        <c:v>59.571428571428569</c:v>
                      </c:pt>
                      <c:pt idx="24">
                        <c:v>59.857142857142854</c:v>
                      </c:pt>
                      <c:pt idx="25">
                        <c:v>60.714285714285715</c:v>
                      </c:pt>
                      <c:pt idx="26">
                        <c:v>61.857142857142854</c:v>
                      </c:pt>
                      <c:pt idx="27">
                        <c:v>61.285714285714285</c:v>
                      </c:pt>
                      <c:pt idx="28">
                        <c:v>62</c:v>
                      </c:pt>
                      <c:pt idx="29">
                        <c:v>61.714285714285715</c:v>
                      </c:pt>
                      <c:pt idx="30">
                        <c:v>61.142857142857146</c:v>
                      </c:pt>
                      <c:pt idx="31">
                        <c:v>55.714285714285715</c:v>
                      </c:pt>
                      <c:pt idx="32">
                        <c:v>55.285714285714285</c:v>
                      </c:pt>
                      <c:pt idx="33">
                        <c:v>56.285714285714285</c:v>
                      </c:pt>
                      <c:pt idx="34">
                        <c:v>56.714285714285715</c:v>
                      </c:pt>
                      <c:pt idx="35">
                        <c:v>55.714285714285715</c:v>
                      </c:pt>
                      <c:pt idx="36">
                        <c:v>57.142857142857146</c:v>
                      </c:pt>
                      <c:pt idx="37">
                        <c:v>55.714285714285715</c:v>
                      </c:pt>
                      <c:pt idx="38">
                        <c:v>59.142857142857146</c:v>
                      </c:pt>
                      <c:pt idx="39">
                        <c:v>58.428571428571431</c:v>
                      </c:pt>
                      <c:pt idx="40">
                        <c:v>56</c:v>
                      </c:pt>
                      <c:pt idx="41">
                        <c:v>54.714285714285715</c:v>
                      </c:pt>
                      <c:pt idx="42">
                        <c:v>55.142857142857146</c:v>
                      </c:pt>
                      <c:pt idx="43">
                        <c:v>52.857142857142854</c:v>
                      </c:pt>
                      <c:pt idx="44">
                        <c:v>53.142857142857146</c:v>
                      </c:pt>
                      <c:pt idx="45">
                        <c:v>53.857142857142854</c:v>
                      </c:pt>
                      <c:pt idx="46">
                        <c:v>51</c:v>
                      </c:pt>
                      <c:pt idx="47">
                        <c:v>49.571428571428569</c:v>
                      </c:pt>
                      <c:pt idx="48">
                        <c:v>48.142857142857146</c:v>
                      </c:pt>
                      <c:pt idx="49">
                        <c:v>48.142857142857146</c:v>
                      </c:pt>
                      <c:pt idx="50">
                        <c:v>49.285714285714285</c:v>
                      </c:pt>
                      <c:pt idx="51">
                        <c:v>48.142857142857146</c:v>
                      </c:pt>
                      <c:pt idx="52">
                        <c:v>45.428571428571431</c:v>
                      </c:pt>
                      <c:pt idx="53">
                        <c:v>47.428571428571431</c:v>
                      </c:pt>
                      <c:pt idx="54">
                        <c:v>45.714285714285715</c:v>
                      </c:pt>
                      <c:pt idx="55">
                        <c:v>46.857142857142854</c:v>
                      </c:pt>
                      <c:pt idx="56">
                        <c:v>44</c:v>
                      </c:pt>
                      <c:pt idx="57">
                        <c:v>42.142857142857146</c:v>
                      </c:pt>
                      <c:pt idx="58">
                        <c:v>40.714285714285715</c:v>
                      </c:pt>
                      <c:pt idx="59">
                        <c:v>39.285714285714285</c:v>
                      </c:pt>
                      <c:pt idx="60">
                        <c:v>39.714285714285715</c:v>
                      </c:pt>
                      <c:pt idx="61">
                        <c:v>44</c:v>
                      </c:pt>
                      <c:pt idx="62">
                        <c:v>42.142857142857146</c:v>
                      </c:pt>
                      <c:pt idx="63">
                        <c:v>41.285714285714285</c:v>
                      </c:pt>
                      <c:pt idx="64">
                        <c:v>42</c:v>
                      </c:pt>
                      <c:pt idx="65">
                        <c:v>43</c:v>
                      </c:pt>
                      <c:pt idx="66">
                        <c:v>46.142857142857146</c:v>
                      </c:pt>
                      <c:pt idx="67">
                        <c:v>45.428571428571431</c:v>
                      </c:pt>
                      <c:pt idx="68">
                        <c:v>40.285714285714285</c:v>
                      </c:pt>
                      <c:pt idx="69">
                        <c:v>41.285714285714285</c:v>
                      </c:pt>
                      <c:pt idx="70">
                        <c:v>45.142857142857146</c:v>
                      </c:pt>
                      <c:pt idx="71">
                        <c:v>43.714285714285715</c:v>
                      </c:pt>
                      <c:pt idx="72">
                        <c:v>44.857142857142854</c:v>
                      </c:pt>
                      <c:pt idx="73">
                        <c:v>43.857142857142854</c:v>
                      </c:pt>
                      <c:pt idx="74">
                        <c:v>46.142857142857146</c:v>
                      </c:pt>
                      <c:pt idx="75">
                        <c:v>50.714285714285715</c:v>
                      </c:pt>
                      <c:pt idx="76">
                        <c:v>49.571428571428569</c:v>
                      </c:pt>
                      <c:pt idx="77">
                        <c:v>46</c:v>
                      </c:pt>
                      <c:pt idx="78">
                        <c:v>45.285714285714285</c:v>
                      </c:pt>
                      <c:pt idx="79">
                        <c:v>44.714285714285715</c:v>
                      </c:pt>
                      <c:pt idx="80">
                        <c:v>45.714285714285715</c:v>
                      </c:pt>
                      <c:pt idx="81">
                        <c:v>45.285714285714285</c:v>
                      </c:pt>
                      <c:pt idx="82">
                        <c:v>43</c:v>
                      </c:pt>
                      <c:pt idx="83">
                        <c:v>44.714285714285715</c:v>
                      </c:pt>
                      <c:pt idx="84">
                        <c:v>46</c:v>
                      </c:pt>
                      <c:pt idx="85">
                        <c:v>48</c:v>
                      </c:pt>
                      <c:pt idx="86">
                        <c:v>46.714285714285715</c:v>
                      </c:pt>
                      <c:pt idx="87">
                        <c:v>44.571428571428569</c:v>
                      </c:pt>
                      <c:pt idx="88">
                        <c:v>42.428571428571431</c:v>
                      </c:pt>
                      <c:pt idx="89">
                        <c:v>44.285714285714285</c:v>
                      </c:pt>
                      <c:pt idx="90">
                        <c:v>43.857142857142854</c:v>
                      </c:pt>
                      <c:pt idx="91">
                        <c:v>43.857142857142854</c:v>
                      </c:pt>
                      <c:pt idx="92">
                        <c:v>43.571428571428569</c:v>
                      </c:pt>
                      <c:pt idx="93">
                        <c:v>46.142857142857146</c:v>
                      </c:pt>
                      <c:pt idx="94">
                        <c:v>45.857142857142854</c:v>
                      </c:pt>
                      <c:pt idx="95">
                        <c:v>44.857142857142854</c:v>
                      </c:pt>
                      <c:pt idx="96">
                        <c:v>43.428571428571431</c:v>
                      </c:pt>
                      <c:pt idx="97">
                        <c:v>45.285714285714285</c:v>
                      </c:pt>
                      <c:pt idx="98">
                        <c:v>46.285714285714285</c:v>
                      </c:pt>
                      <c:pt idx="99">
                        <c:v>45.428571428571431</c:v>
                      </c:pt>
                      <c:pt idx="100">
                        <c:v>43.285714285714285</c:v>
                      </c:pt>
                      <c:pt idx="101">
                        <c:v>45</c:v>
                      </c:pt>
                      <c:pt idx="102">
                        <c:v>47.571428571428569</c:v>
                      </c:pt>
                      <c:pt idx="103">
                        <c:v>46.428571428571431</c:v>
                      </c:pt>
                      <c:pt idx="104">
                        <c:v>44.428571428571431</c:v>
                      </c:pt>
                      <c:pt idx="105">
                        <c:v>43</c:v>
                      </c:pt>
                      <c:pt idx="106">
                        <c:v>42.428571428571431</c:v>
                      </c:pt>
                      <c:pt idx="107">
                        <c:v>42.857142857142854</c:v>
                      </c:pt>
                      <c:pt idx="108">
                        <c:v>42</c:v>
                      </c:pt>
                      <c:pt idx="109">
                        <c:v>39.857142857142854</c:v>
                      </c:pt>
                      <c:pt idx="110">
                        <c:v>39.714285714285715</c:v>
                      </c:pt>
                      <c:pt idx="111">
                        <c:v>39.285714285714285</c:v>
                      </c:pt>
                      <c:pt idx="112">
                        <c:v>38.714285714285715</c:v>
                      </c:pt>
                      <c:pt idx="113">
                        <c:v>39.714285714285715</c:v>
                      </c:pt>
                      <c:pt idx="114">
                        <c:v>41.857142857142854</c:v>
                      </c:pt>
                      <c:pt idx="115">
                        <c:v>40.857142857142854</c:v>
                      </c:pt>
                      <c:pt idx="116">
                        <c:v>42.428571428571431</c:v>
                      </c:pt>
                      <c:pt idx="117">
                        <c:v>43.714285714285715</c:v>
                      </c:pt>
                      <c:pt idx="118">
                        <c:v>45.714285714285715</c:v>
                      </c:pt>
                      <c:pt idx="119">
                        <c:v>47.571428571428569</c:v>
                      </c:pt>
                      <c:pt idx="120">
                        <c:v>47.142857142857146</c:v>
                      </c:pt>
                      <c:pt idx="121">
                        <c:v>44.428571428571431</c:v>
                      </c:pt>
                      <c:pt idx="122">
                        <c:v>45.714285714285715</c:v>
                      </c:pt>
                      <c:pt idx="123">
                        <c:v>43</c:v>
                      </c:pt>
                      <c:pt idx="124">
                        <c:v>42.428571428571431</c:v>
                      </c:pt>
                      <c:pt idx="125">
                        <c:v>40.571428571428569</c:v>
                      </c:pt>
                      <c:pt idx="126">
                        <c:v>39.571428571428569</c:v>
                      </c:pt>
                      <c:pt idx="127">
                        <c:v>39.428571428571431</c:v>
                      </c:pt>
                      <c:pt idx="128">
                        <c:v>39.142857142857146</c:v>
                      </c:pt>
                      <c:pt idx="129">
                        <c:v>39.571428571428569</c:v>
                      </c:pt>
                      <c:pt idx="130">
                        <c:v>42.285714285714285</c:v>
                      </c:pt>
                      <c:pt idx="131">
                        <c:v>42.714285714285715</c:v>
                      </c:pt>
                      <c:pt idx="132">
                        <c:v>42.285714285714285</c:v>
                      </c:pt>
                      <c:pt idx="133">
                        <c:v>43.142857142857146</c:v>
                      </c:pt>
                      <c:pt idx="134">
                        <c:v>43.714285714285715</c:v>
                      </c:pt>
                      <c:pt idx="135">
                        <c:v>45.857142857142854</c:v>
                      </c:pt>
                      <c:pt idx="136">
                        <c:v>45.142857142857146</c:v>
                      </c:pt>
                      <c:pt idx="137">
                        <c:v>42.857142857142854</c:v>
                      </c:pt>
                      <c:pt idx="138">
                        <c:v>41.857142857142854</c:v>
                      </c:pt>
                      <c:pt idx="139">
                        <c:v>42.714285714285715</c:v>
                      </c:pt>
                      <c:pt idx="140">
                        <c:v>40.714285714285715</c:v>
                      </c:pt>
                      <c:pt idx="141">
                        <c:v>42.285714285714285</c:v>
                      </c:pt>
                      <c:pt idx="142">
                        <c:v>40.285714285714285</c:v>
                      </c:pt>
                      <c:pt idx="143">
                        <c:v>40.142857142857146</c:v>
                      </c:pt>
                      <c:pt idx="144">
                        <c:v>41.714285714285715</c:v>
                      </c:pt>
                      <c:pt idx="145">
                        <c:v>42.285714285714285</c:v>
                      </c:pt>
                      <c:pt idx="146">
                        <c:v>42.857142857142854</c:v>
                      </c:pt>
                      <c:pt idx="147">
                        <c:v>44.857142857142854</c:v>
                      </c:pt>
                      <c:pt idx="148">
                        <c:v>44.142857142857146</c:v>
                      </c:pt>
                      <c:pt idx="149">
                        <c:v>45.571428571428569</c:v>
                      </c:pt>
                      <c:pt idx="150">
                        <c:v>45.571428571428569</c:v>
                      </c:pt>
                      <c:pt idx="151">
                        <c:v>45</c:v>
                      </c:pt>
                      <c:pt idx="152">
                        <c:v>46.285714285714285</c:v>
                      </c:pt>
                      <c:pt idx="153">
                        <c:v>43.428571428571431</c:v>
                      </c:pt>
                      <c:pt idx="154">
                        <c:v>42.428571428571431</c:v>
                      </c:pt>
                      <c:pt idx="155">
                        <c:v>40.857142857142854</c:v>
                      </c:pt>
                      <c:pt idx="156">
                        <c:v>40.571428571428569</c:v>
                      </c:pt>
                      <c:pt idx="157">
                        <c:v>41.142857142857146</c:v>
                      </c:pt>
                      <c:pt idx="158">
                        <c:v>42.571428571428569</c:v>
                      </c:pt>
                      <c:pt idx="159">
                        <c:v>41.428571428571431</c:v>
                      </c:pt>
                      <c:pt idx="160">
                        <c:v>44.428571428571431</c:v>
                      </c:pt>
                      <c:pt idx="161">
                        <c:v>44.285714285714285</c:v>
                      </c:pt>
                      <c:pt idx="162">
                        <c:v>44.428571428571431</c:v>
                      </c:pt>
                      <c:pt idx="163">
                        <c:v>43.285714285714285</c:v>
                      </c:pt>
                      <c:pt idx="164">
                        <c:v>41.142857142857146</c:v>
                      </c:pt>
                      <c:pt idx="165">
                        <c:v>40</c:v>
                      </c:pt>
                      <c:pt idx="166">
                        <c:v>39.571428571428569</c:v>
                      </c:pt>
                      <c:pt idx="167">
                        <c:v>37.857142857142854</c:v>
                      </c:pt>
                      <c:pt idx="168">
                        <c:v>38.142857142857146</c:v>
                      </c:pt>
                      <c:pt idx="169">
                        <c:v>38.714285714285715</c:v>
                      </c:pt>
                      <c:pt idx="170">
                        <c:v>38.285714285714285</c:v>
                      </c:pt>
                      <c:pt idx="171">
                        <c:v>41.142857142857146</c:v>
                      </c:pt>
                      <c:pt idx="172">
                        <c:v>40.142857142857146</c:v>
                      </c:pt>
                      <c:pt idx="173">
                        <c:v>41</c:v>
                      </c:pt>
                      <c:pt idx="174">
                        <c:v>40.142857142857146</c:v>
                      </c:pt>
                      <c:pt idx="175">
                        <c:v>41</c:v>
                      </c:pt>
                      <c:pt idx="176">
                        <c:v>40.142857142857146</c:v>
                      </c:pt>
                      <c:pt idx="177">
                        <c:v>43.142857142857146</c:v>
                      </c:pt>
                      <c:pt idx="178">
                        <c:v>42</c:v>
                      </c:pt>
                      <c:pt idx="179">
                        <c:v>42.857142857142854</c:v>
                      </c:pt>
                      <c:pt idx="180">
                        <c:v>40</c:v>
                      </c:pt>
                      <c:pt idx="181">
                        <c:v>42.571428571428569</c:v>
                      </c:pt>
                      <c:pt idx="182">
                        <c:v>41.714285714285715</c:v>
                      </c:pt>
                      <c:pt idx="183">
                        <c:v>41.857142857142854</c:v>
                      </c:pt>
                      <c:pt idx="184">
                        <c:v>39.857142857142854</c:v>
                      </c:pt>
                      <c:pt idx="185">
                        <c:v>41.285714285714285</c:v>
                      </c:pt>
                      <c:pt idx="186">
                        <c:v>41.285714285714285</c:v>
                      </c:pt>
                      <c:pt idx="187">
                        <c:v>43.571428571428569</c:v>
                      </c:pt>
                      <c:pt idx="188">
                        <c:v>41.428571428571431</c:v>
                      </c:pt>
                      <c:pt idx="189">
                        <c:v>41.428571428571431</c:v>
                      </c:pt>
                      <c:pt idx="190">
                        <c:v>42.142857142857146</c:v>
                      </c:pt>
                      <c:pt idx="191">
                        <c:v>42.857142857142854</c:v>
                      </c:pt>
                      <c:pt idx="192">
                        <c:v>40</c:v>
                      </c:pt>
                      <c:pt idx="193">
                        <c:v>39.285714285714285</c:v>
                      </c:pt>
                      <c:pt idx="194">
                        <c:v>37.714285714285715</c:v>
                      </c:pt>
                      <c:pt idx="195">
                        <c:v>36.714285714285715</c:v>
                      </c:pt>
                      <c:pt idx="196">
                        <c:v>34.857142857142854</c:v>
                      </c:pt>
                      <c:pt idx="197">
                        <c:v>33.285714285714285</c:v>
                      </c:pt>
                      <c:pt idx="198">
                        <c:v>31.857142857142858</c:v>
                      </c:pt>
                      <c:pt idx="199">
                        <c:v>32</c:v>
                      </c:pt>
                      <c:pt idx="200">
                        <c:v>33.142857142857146</c:v>
                      </c:pt>
                      <c:pt idx="201">
                        <c:v>32.857142857142854</c:v>
                      </c:pt>
                      <c:pt idx="202">
                        <c:v>34.571428571428569</c:v>
                      </c:pt>
                      <c:pt idx="203">
                        <c:v>36</c:v>
                      </c:pt>
                      <c:pt idx="204">
                        <c:v>35.857142857142854</c:v>
                      </c:pt>
                      <c:pt idx="205">
                        <c:v>34.285714285714285</c:v>
                      </c:pt>
                      <c:pt idx="206">
                        <c:v>34</c:v>
                      </c:pt>
                      <c:pt idx="207">
                        <c:v>33.714285714285715</c:v>
                      </c:pt>
                      <c:pt idx="208">
                        <c:v>34.285714285714285</c:v>
                      </c:pt>
                      <c:pt idx="209">
                        <c:v>34</c:v>
                      </c:pt>
                      <c:pt idx="210">
                        <c:v>34.857142857142854</c:v>
                      </c:pt>
                      <c:pt idx="211">
                        <c:v>36.428571428571431</c:v>
                      </c:pt>
                      <c:pt idx="212">
                        <c:v>39</c:v>
                      </c:pt>
                      <c:pt idx="213">
                        <c:v>39.857142857142854</c:v>
                      </c:pt>
                      <c:pt idx="214">
                        <c:v>40</c:v>
                      </c:pt>
                      <c:pt idx="215">
                        <c:v>41.571428571428569</c:v>
                      </c:pt>
                      <c:pt idx="216">
                        <c:v>40.571428571428569</c:v>
                      </c:pt>
                      <c:pt idx="217">
                        <c:v>40.142857142857146</c:v>
                      </c:pt>
                      <c:pt idx="218">
                        <c:v>38.285714285714285</c:v>
                      </c:pt>
                      <c:pt idx="219">
                        <c:v>41.142857142857146</c:v>
                      </c:pt>
                      <c:pt idx="220">
                        <c:v>41.714285714285715</c:v>
                      </c:pt>
                      <c:pt idx="221">
                        <c:v>40.428571428571431</c:v>
                      </c:pt>
                      <c:pt idx="222">
                        <c:v>38.857142857142854</c:v>
                      </c:pt>
                      <c:pt idx="223">
                        <c:v>41</c:v>
                      </c:pt>
                      <c:pt idx="224">
                        <c:v>41.571428571428569</c:v>
                      </c:pt>
                      <c:pt idx="225">
                        <c:v>42.571428571428569</c:v>
                      </c:pt>
                      <c:pt idx="226">
                        <c:v>40.285714285714285</c:v>
                      </c:pt>
                      <c:pt idx="227">
                        <c:v>41.142857142857146</c:v>
                      </c:pt>
                      <c:pt idx="228">
                        <c:v>43.857142857142854</c:v>
                      </c:pt>
                      <c:pt idx="229">
                        <c:v>45.142857142857146</c:v>
                      </c:pt>
                      <c:pt idx="230">
                        <c:v>42.714285714285715</c:v>
                      </c:pt>
                      <c:pt idx="231">
                        <c:v>43.714285714285715</c:v>
                      </c:pt>
                      <c:pt idx="232">
                        <c:v>42.714285714285715</c:v>
                      </c:pt>
                      <c:pt idx="233">
                        <c:v>41.857142857142854</c:v>
                      </c:pt>
                      <c:pt idx="234">
                        <c:v>41.571428571428569</c:v>
                      </c:pt>
                      <c:pt idx="235">
                        <c:v>39.428571428571431</c:v>
                      </c:pt>
                      <c:pt idx="236">
                        <c:v>37.714285714285715</c:v>
                      </c:pt>
                      <c:pt idx="237">
                        <c:v>38.714285714285715</c:v>
                      </c:pt>
                      <c:pt idx="238">
                        <c:v>36.142857142857146</c:v>
                      </c:pt>
                      <c:pt idx="239">
                        <c:v>37.428571428571431</c:v>
                      </c:pt>
                      <c:pt idx="240">
                        <c:v>36.857142857142854</c:v>
                      </c:pt>
                      <c:pt idx="241">
                        <c:v>35.428571428571431</c:v>
                      </c:pt>
                      <c:pt idx="242">
                        <c:v>35.571428571428569</c:v>
                      </c:pt>
                      <c:pt idx="243">
                        <c:v>36.857142857142854</c:v>
                      </c:pt>
                      <c:pt idx="244">
                        <c:v>36</c:v>
                      </c:pt>
                      <c:pt idx="245">
                        <c:v>36.857142857142854</c:v>
                      </c:pt>
                      <c:pt idx="246">
                        <c:v>38.285714285714285</c:v>
                      </c:pt>
                      <c:pt idx="247">
                        <c:v>40</c:v>
                      </c:pt>
                      <c:pt idx="248">
                        <c:v>40.714285714285715</c:v>
                      </c:pt>
                      <c:pt idx="249">
                        <c:v>42.142857142857146</c:v>
                      </c:pt>
                      <c:pt idx="250">
                        <c:v>41.428571428571431</c:v>
                      </c:pt>
                      <c:pt idx="251">
                        <c:v>41.428571428571431</c:v>
                      </c:pt>
                      <c:pt idx="252">
                        <c:v>41.571428571428569</c:v>
                      </c:pt>
                      <c:pt idx="253">
                        <c:v>39.571428571428569</c:v>
                      </c:pt>
                      <c:pt idx="254">
                        <c:v>37.857142857142854</c:v>
                      </c:pt>
                      <c:pt idx="255">
                        <c:v>37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785-4257-A708-A52547E82E3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Bursa!$J$2:$J$258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54.571428571428569</c:v>
                      </c:pt>
                      <c:pt idx="7">
                        <c:v>54.285714285714285</c:v>
                      </c:pt>
                      <c:pt idx="8">
                        <c:v>55.571428571428569</c:v>
                      </c:pt>
                      <c:pt idx="9">
                        <c:v>58</c:v>
                      </c:pt>
                      <c:pt idx="10">
                        <c:v>57.571428571428569</c:v>
                      </c:pt>
                      <c:pt idx="11">
                        <c:v>59.285714285714285</c:v>
                      </c:pt>
                      <c:pt idx="12">
                        <c:v>57.857142857142854</c:v>
                      </c:pt>
                      <c:pt idx="13">
                        <c:v>57.428571428571431</c:v>
                      </c:pt>
                      <c:pt idx="14">
                        <c:v>58.428571428571431</c:v>
                      </c:pt>
                      <c:pt idx="15">
                        <c:v>59</c:v>
                      </c:pt>
                      <c:pt idx="16">
                        <c:v>58.714285714285715</c:v>
                      </c:pt>
                      <c:pt idx="17">
                        <c:v>57</c:v>
                      </c:pt>
                      <c:pt idx="18">
                        <c:v>55.714285714285715</c:v>
                      </c:pt>
                      <c:pt idx="19">
                        <c:v>53.285714285714285</c:v>
                      </c:pt>
                      <c:pt idx="20">
                        <c:v>52.428571428571431</c:v>
                      </c:pt>
                      <c:pt idx="21">
                        <c:v>51.142857142857146</c:v>
                      </c:pt>
                      <c:pt idx="22">
                        <c:v>50</c:v>
                      </c:pt>
                      <c:pt idx="23">
                        <c:v>49</c:v>
                      </c:pt>
                      <c:pt idx="24">
                        <c:v>49.714285714285715</c:v>
                      </c:pt>
                      <c:pt idx="25">
                        <c:v>50.714285714285715</c:v>
                      </c:pt>
                      <c:pt idx="26">
                        <c:v>50</c:v>
                      </c:pt>
                      <c:pt idx="27">
                        <c:v>50.571428571428569</c:v>
                      </c:pt>
                      <c:pt idx="28">
                        <c:v>50.142857142857146</c:v>
                      </c:pt>
                      <c:pt idx="29">
                        <c:v>50.142857142857146</c:v>
                      </c:pt>
                      <c:pt idx="30">
                        <c:v>53</c:v>
                      </c:pt>
                      <c:pt idx="31">
                        <c:v>51.857142857142854</c:v>
                      </c:pt>
                      <c:pt idx="32">
                        <c:v>50.714285714285715</c:v>
                      </c:pt>
                      <c:pt idx="33">
                        <c:v>53.285714285714285</c:v>
                      </c:pt>
                      <c:pt idx="34">
                        <c:v>53.714285714285715</c:v>
                      </c:pt>
                      <c:pt idx="35">
                        <c:v>53.142857142857146</c:v>
                      </c:pt>
                      <c:pt idx="36">
                        <c:v>52</c:v>
                      </c:pt>
                      <c:pt idx="37">
                        <c:v>48</c:v>
                      </c:pt>
                      <c:pt idx="38">
                        <c:v>48.285714285714285</c:v>
                      </c:pt>
                      <c:pt idx="39">
                        <c:v>48.142857142857146</c:v>
                      </c:pt>
                      <c:pt idx="40">
                        <c:v>46</c:v>
                      </c:pt>
                      <c:pt idx="41">
                        <c:v>45.142857142857146</c:v>
                      </c:pt>
                      <c:pt idx="42">
                        <c:v>48.428571428571431</c:v>
                      </c:pt>
                      <c:pt idx="43">
                        <c:v>48.571428571428569</c:v>
                      </c:pt>
                      <c:pt idx="44">
                        <c:v>50.714285714285715</c:v>
                      </c:pt>
                      <c:pt idx="45">
                        <c:v>50.571428571428569</c:v>
                      </c:pt>
                      <c:pt idx="46">
                        <c:v>49.428571428571431</c:v>
                      </c:pt>
                      <c:pt idx="47">
                        <c:v>49.428571428571431</c:v>
                      </c:pt>
                      <c:pt idx="48">
                        <c:v>47.571428571428569</c:v>
                      </c:pt>
                      <c:pt idx="49">
                        <c:v>44.571428571428569</c:v>
                      </c:pt>
                      <c:pt idx="50">
                        <c:v>45.714285714285715</c:v>
                      </c:pt>
                      <c:pt idx="51">
                        <c:v>43.714285714285715</c:v>
                      </c:pt>
                      <c:pt idx="52">
                        <c:v>44.142857142857146</c:v>
                      </c:pt>
                      <c:pt idx="53">
                        <c:v>42.857142857142854</c:v>
                      </c:pt>
                      <c:pt idx="54">
                        <c:v>43.857142857142854</c:v>
                      </c:pt>
                      <c:pt idx="55">
                        <c:v>44.428571428571431</c:v>
                      </c:pt>
                      <c:pt idx="56">
                        <c:v>44.714285714285715</c:v>
                      </c:pt>
                      <c:pt idx="57">
                        <c:v>44.857142857142854</c:v>
                      </c:pt>
                      <c:pt idx="58">
                        <c:v>44</c:v>
                      </c:pt>
                      <c:pt idx="59">
                        <c:v>43.571428571428569</c:v>
                      </c:pt>
                      <c:pt idx="60">
                        <c:v>45.428571428571431</c:v>
                      </c:pt>
                      <c:pt idx="61">
                        <c:v>45.285714285714285</c:v>
                      </c:pt>
                      <c:pt idx="62">
                        <c:v>45.857142857142854</c:v>
                      </c:pt>
                      <c:pt idx="63">
                        <c:v>46</c:v>
                      </c:pt>
                      <c:pt idx="64">
                        <c:v>45.428571428571431</c:v>
                      </c:pt>
                      <c:pt idx="65">
                        <c:v>45.571428571428569</c:v>
                      </c:pt>
                      <c:pt idx="66">
                        <c:v>48</c:v>
                      </c:pt>
                      <c:pt idx="67">
                        <c:v>48.428571428571431</c:v>
                      </c:pt>
                      <c:pt idx="68">
                        <c:v>47.142857142857146</c:v>
                      </c:pt>
                      <c:pt idx="69">
                        <c:v>48.857142857142854</c:v>
                      </c:pt>
                      <c:pt idx="70">
                        <c:v>50.142857142857146</c:v>
                      </c:pt>
                      <c:pt idx="71">
                        <c:v>50.285714285714285</c:v>
                      </c:pt>
                      <c:pt idx="72">
                        <c:v>49.285714285714285</c:v>
                      </c:pt>
                      <c:pt idx="73">
                        <c:v>47</c:v>
                      </c:pt>
                      <c:pt idx="74">
                        <c:v>45.571428571428569</c:v>
                      </c:pt>
                      <c:pt idx="75">
                        <c:v>45.857142857142854</c:v>
                      </c:pt>
                      <c:pt idx="76">
                        <c:v>43.714285714285715</c:v>
                      </c:pt>
                      <c:pt idx="77">
                        <c:v>44</c:v>
                      </c:pt>
                      <c:pt idx="78">
                        <c:v>44.142857142857146</c:v>
                      </c:pt>
                      <c:pt idx="79">
                        <c:v>46.857142857142854</c:v>
                      </c:pt>
                      <c:pt idx="80">
                        <c:v>47.285714285714285</c:v>
                      </c:pt>
                      <c:pt idx="81">
                        <c:v>49.571428571428569</c:v>
                      </c:pt>
                      <c:pt idx="82">
                        <c:v>49.142857142857146</c:v>
                      </c:pt>
                      <c:pt idx="83">
                        <c:v>50.428571428571431</c:v>
                      </c:pt>
                      <c:pt idx="84">
                        <c:v>47.714285714285715</c:v>
                      </c:pt>
                      <c:pt idx="85">
                        <c:v>45.857142857142854</c:v>
                      </c:pt>
                      <c:pt idx="86">
                        <c:v>45.285714285714285</c:v>
                      </c:pt>
                      <c:pt idx="87">
                        <c:v>43.285714285714285</c:v>
                      </c:pt>
                      <c:pt idx="88">
                        <c:v>39.714285714285715</c:v>
                      </c:pt>
                      <c:pt idx="89">
                        <c:v>40.857142857142854</c:v>
                      </c:pt>
                      <c:pt idx="90">
                        <c:v>38.857142857142854</c:v>
                      </c:pt>
                      <c:pt idx="91">
                        <c:v>39.571428571428569</c:v>
                      </c:pt>
                      <c:pt idx="92">
                        <c:v>40.714285714285715</c:v>
                      </c:pt>
                      <c:pt idx="93">
                        <c:v>39.857142857142854</c:v>
                      </c:pt>
                      <c:pt idx="94">
                        <c:v>41.142857142857146</c:v>
                      </c:pt>
                      <c:pt idx="95">
                        <c:v>43.142857142857146</c:v>
                      </c:pt>
                      <c:pt idx="96">
                        <c:v>42.142857142857146</c:v>
                      </c:pt>
                      <c:pt idx="97">
                        <c:v>44</c:v>
                      </c:pt>
                      <c:pt idx="98">
                        <c:v>42.428571428571431</c:v>
                      </c:pt>
                      <c:pt idx="99">
                        <c:v>42.428571428571431</c:v>
                      </c:pt>
                      <c:pt idx="100">
                        <c:v>41.285714285714285</c:v>
                      </c:pt>
                      <c:pt idx="101">
                        <c:v>41.571428571428569</c:v>
                      </c:pt>
                      <c:pt idx="102">
                        <c:v>41.857142857142854</c:v>
                      </c:pt>
                      <c:pt idx="103">
                        <c:v>41.857142857142854</c:v>
                      </c:pt>
                      <c:pt idx="104">
                        <c:v>40.571428571428569</c:v>
                      </c:pt>
                      <c:pt idx="105">
                        <c:v>43.714285714285715</c:v>
                      </c:pt>
                      <c:pt idx="106">
                        <c:v>45.285714285714285</c:v>
                      </c:pt>
                      <c:pt idx="107">
                        <c:v>46.428571428571431</c:v>
                      </c:pt>
                      <c:pt idx="108">
                        <c:v>45.142857142857146</c:v>
                      </c:pt>
                      <c:pt idx="109">
                        <c:v>46.285714285714285</c:v>
                      </c:pt>
                      <c:pt idx="110">
                        <c:v>47.142857142857146</c:v>
                      </c:pt>
                      <c:pt idx="111">
                        <c:v>49.857142857142854</c:v>
                      </c:pt>
                      <c:pt idx="112">
                        <c:v>47</c:v>
                      </c:pt>
                      <c:pt idx="113">
                        <c:v>45.714285714285715</c:v>
                      </c:pt>
                      <c:pt idx="114">
                        <c:v>47.428571428571431</c:v>
                      </c:pt>
                      <c:pt idx="115">
                        <c:v>47.428571428571431</c:v>
                      </c:pt>
                      <c:pt idx="116">
                        <c:v>46.571428571428569</c:v>
                      </c:pt>
                      <c:pt idx="117">
                        <c:v>47.428571428571431</c:v>
                      </c:pt>
                      <c:pt idx="118">
                        <c:v>45.142857142857146</c:v>
                      </c:pt>
                      <c:pt idx="119">
                        <c:v>46.285714285714285</c:v>
                      </c:pt>
                      <c:pt idx="120">
                        <c:v>45.285714285714285</c:v>
                      </c:pt>
                      <c:pt idx="121">
                        <c:v>44.285714285714285</c:v>
                      </c:pt>
                      <c:pt idx="122">
                        <c:v>46.571428571428569</c:v>
                      </c:pt>
                      <c:pt idx="123">
                        <c:v>46</c:v>
                      </c:pt>
                      <c:pt idx="124">
                        <c:v>46.428571428571431</c:v>
                      </c:pt>
                      <c:pt idx="125">
                        <c:v>46.571428571428569</c:v>
                      </c:pt>
                      <c:pt idx="126">
                        <c:v>46.285714285714285</c:v>
                      </c:pt>
                      <c:pt idx="127">
                        <c:v>46.857142857142854</c:v>
                      </c:pt>
                      <c:pt idx="128">
                        <c:v>45.714285714285715</c:v>
                      </c:pt>
                      <c:pt idx="129">
                        <c:v>45.142857142857146</c:v>
                      </c:pt>
                      <c:pt idx="130">
                        <c:v>44.428571428571431</c:v>
                      </c:pt>
                      <c:pt idx="131">
                        <c:v>41.142857142857146</c:v>
                      </c:pt>
                      <c:pt idx="132">
                        <c:v>39.571428571428569</c:v>
                      </c:pt>
                      <c:pt idx="133">
                        <c:v>42.285714285714285</c:v>
                      </c:pt>
                      <c:pt idx="134">
                        <c:v>41.571428571428569</c:v>
                      </c:pt>
                      <c:pt idx="135">
                        <c:v>41.428571428571431</c:v>
                      </c:pt>
                      <c:pt idx="136">
                        <c:v>42.857142857142854</c:v>
                      </c:pt>
                      <c:pt idx="137">
                        <c:v>43.714285714285715</c:v>
                      </c:pt>
                      <c:pt idx="138">
                        <c:v>47.571428571428569</c:v>
                      </c:pt>
                      <c:pt idx="139">
                        <c:v>51.714285714285715</c:v>
                      </c:pt>
                      <c:pt idx="140">
                        <c:v>49.142857142857146</c:v>
                      </c:pt>
                      <c:pt idx="141">
                        <c:v>49.428571428571431</c:v>
                      </c:pt>
                      <c:pt idx="142">
                        <c:v>49</c:v>
                      </c:pt>
                      <c:pt idx="143">
                        <c:v>47.571428571428569</c:v>
                      </c:pt>
                      <c:pt idx="144">
                        <c:v>46.714285714285715</c:v>
                      </c:pt>
                      <c:pt idx="145">
                        <c:v>44</c:v>
                      </c:pt>
                      <c:pt idx="146">
                        <c:v>41.428571428571431</c:v>
                      </c:pt>
                      <c:pt idx="147">
                        <c:v>42.142857142857146</c:v>
                      </c:pt>
                      <c:pt idx="148">
                        <c:v>40.714285714285715</c:v>
                      </c:pt>
                      <c:pt idx="149">
                        <c:v>39.857142857142854</c:v>
                      </c:pt>
                      <c:pt idx="150">
                        <c:v>39.714285714285715</c:v>
                      </c:pt>
                      <c:pt idx="151">
                        <c:v>39.142857142857146</c:v>
                      </c:pt>
                      <c:pt idx="152">
                        <c:v>39.571428571428569</c:v>
                      </c:pt>
                      <c:pt idx="153">
                        <c:v>39.285714285714285</c:v>
                      </c:pt>
                      <c:pt idx="154">
                        <c:v>38</c:v>
                      </c:pt>
                      <c:pt idx="155">
                        <c:v>38</c:v>
                      </c:pt>
                      <c:pt idx="156">
                        <c:v>39.857142857142854</c:v>
                      </c:pt>
                      <c:pt idx="157">
                        <c:v>40.571428571428569</c:v>
                      </c:pt>
                      <c:pt idx="158">
                        <c:v>41.571428571428569</c:v>
                      </c:pt>
                      <c:pt idx="159">
                        <c:v>40.285714285714285</c:v>
                      </c:pt>
                      <c:pt idx="160">
                        <c:v>39.142857142857146</c:v>
                      </c:pt>
                      <c:pt idx="161">
                        <c:v>38.714285714285715</c:v>
                      </c:pt>
                      <c:pt idx="162">
                        <c:v>39.714285714285715</c:v>
                      </c:pt>
                      <c:pt idx="163">
                        <c:v>39</c:v>
                      </c:pt>
                      <c:pt idx="164">
                        <c:v>36.571428571428569</c:v>
                      </c:pt>
                      <c:pt idx="165">
                        <c:v>35.428571428571431</c:v>
                      </c:pt>
                      <c:pt idx="166">
                        <c:v>37.571428571428569</c:v>
                      </c:pt>
                      <c:pt idx="167">
                        <c:v>40.571428571428569</c:v>
                      </c:pt>
                      <c:pt idx="168">
                        <c:v>40.714285714285715</c:v>
                      </c:pt>
                      <c:pt idx="169">
                        <c:v>40.571428571428569</c:v>
                      </c:pt>
                      <c:pt idx="170">
                        <c:v>42</c:v>
                      </c:pt>
                      <c:pt idx="171">
                        <c:v>41.285714285714285</c:v>
                      </c:pt>
                      <c:pt idx="172">
                        <c:v>41.857142857142854</c:v>
                      </c:pt>
                      <c:pt idx="173">
                        <c:v>40.857142857142854</c:v>
                      </c:pt>
                      <c:pt idx="174">
                        <c:v>38</c:v>
                      </c:pt>
                      <c:pt idx="175">
                        <c:v>40.857142857142854</c:v>
                      </c:pt>
                      <c:pt idx="176">
                        <c:v>41.857142857142854</c:v>
                      </c:pt>
                      <c:pt idx="177">
                        <c:v>39.428571428571431</c:v>
                      </c:pt>
                      <c:pt idx="178">
                        <c:v>41.714285714285715</c:v>
                      </c:pt>
                      <c:pt idx="179">
                        <c:v>42</c:v>
                      </c:pt>
                      <c:pt idx="180">
                        <c:v>42.285714285714285</c:v>
                      </c:pt>
                      <c:pt idx="181">
                        <c:v>44</c:v>
                      </c:pt>
                      <c:pt idx="182">
                        <c:v>42.285714285714285</c:v>
                      </c:pt>
                      <c:pt idx="183">
                        <c:v>42.571428571428569</c:v>
                      </c:pt>
                      <c:pt idx="184">
                        <c:v>43</c:v>
                      </c:pt>
                      <c:pt idx="185">
                        <c:v>43</c:v>
                      </c:pt>
                      <c:pt idx="186">
                        <c:v>42</c:v>
                      </c:pt>
                      <c:pt idx="187">
                        <c:v>43</c:v>
                      </c:pt>
                      <c:pt idx="188">
                        <c:v>42.142857142857146</c:v>
                      </c:pt>
                      <c:pt idx="189">
                        <c:v>41.714285714285715</c:v>
                      </c:pt>
                      <c:pt idx="190">
                        <c:v>40.571428571428569</c:v>
                      </c:pt>
                      <c:pt idx="191">
                        <c:v>42.428571428571431</c:v>
                      </c:pt>
                      <c:pt idx="192">
                        <c:v>40.571428571428569</c:v>
                      </c:pt>
                      <c:pt idx="193">
                        <c:v>41</c:v>
                      </c:pt>
                      <c:pt idx="194">
                        <c:v>40.142857142857146</c:v>
                      </c:pt>
                      <c:pt idx="195">
                        <c:v>41</c:v>
                      </c:pt>
                      <c:pt idx="196">
                        <c:v>39.428571428571431</c:v>
                      </c:pt>
                      <c:pt idx="197">
                        <c:v>39.857142857142854</c:v>
                      </c:pt>
                      <c:pt idx="198">
                        <c:v>38</c:v>
                      </c:pt>
                      <c:pt idx="199">
                        <c:v>39</c:v>
                      </c:pt>
                      <c:pt idx="200">
                        <c:v>40.142857142857146</c:v>
                      </c:pt>
                      <c:pt idx="201">
                        <c:v>39.857142857142854</c:v>
                      </c:pt>
                      <c:pt idx="202">
                        <c:v>38.428571428571431</c:v>
                      </c:pt>
                      <c:pt idx="203">
                        <c:v>39.285714285714285</c:v>
                      </c:pt>
                      <c:pt idx="204">
                        <c:v>39.142857142857146</c:v>
                      </c:pt>
                      <c:pt idx="205">
                        <c:v>39.428571428571431</c:v>
                      </c:pt>
                      <c:pt idx="206">
                        <c:v>39.714285714285715</c:v>
                      </c:pt>
                      <c:pt idx="207">
                        <c:v>36.571428571428569</c:v>
                      </c:pt>
                      <c:pt idx="208">
                        <c:v>36.714285714285715</c:v>
                      </c:pt>
                      <c:pt idx="209">
                        <c:v>38.857142857142854</c:v>
                      </c:pt>
                      <c:pt idx="210">
                        <c:v>39</c:v>
                      </c:pt>
                      <c:pt idx="211">
                        <c:v>38.857142857142854</c:v>
                      </c:pt>
                      <c:pt idx="212">
                        <c:v>39</c:v>
                      </c:pt>
                      <c:pt idx="213">
                        <c:v>38.857142857142854</c:v>
                      </c:pt>
                      <c:pt idx="214">
                        <c:v>43.285714285714285</c:v>
                      </c:pt>
                      <c:pt idx="215">
                        <c:v>42.714285714285715</c:v>
                      </c:pt>
                      <c:pt idx="216">
                        <c:v>40.714285714285715</c:v>
                      </c:pt>
                      <c:pt idx="217">
                        <c:v>41.285714285714285</c:v>
                      </c:pt>
                      <c:pt idx="218">
                        <c:v>40.285714285714285</c:v>
                      </c:pt>
                      <c:pt idx="219">
                        <c:v>40</c:v>
                      </c:pt>
                      <c:pt idx="220">
                        <c:v>39.428571428571431</c:v>
                      </c:pt>
                      <c:pt idx="221">
                        <c:v>38.571428571428569</c:v>
                      </c:pt>
                      <c:pt idx="222">
                        <c:v>39.714285714285715</c:v>
                      </c:pt>
                      <c:pt idx="223">
                        <c:v>40.714285714285715</c:v>
                      </c:pt>
                      <c:pt idx="224">
                        <c:v>40.571428571428569</c:v>
                      </c:pt>
                      <c:pt idx="225">
                        <c:v>43.571428571428569</c:v>
                      </c:pt>
                      <c:pt idx="226">
                        <c:v>42.571428571428569</c:v>
                      </c:pt>
                      <c:pt idx="227">
                        <c:v>42.714285714285715</c:v>
                      </c:pt>
                      <c:pt idx="228">
                        <c:v>39.571428571428569</c:v>
                      </c:pt>
                      <c:pt idx="229">
                        <c:v>38.857142857142854</c:v>
                      </c:pt>
                      <c:pt idx="230">
                        <c:v>39.714285714285715</c:v>
                      </c:pt>
                      <c:pt idx="231">
                        <c:v>39</c:v>
                      </c:pt>
                      <c:pt idx="232">
                        <c:v>35.285714285714285</c:v>
                      </c:pt>
                      <c:pt idx="233">
                        <c:v>38.285714285714285</c:v>
                      </c:pt>
                      <c:pt idx="234">
                        <c:v>37.857142857142854</c:v>
                      </c:pt>
                      <c:pt idx="235">
                        <c:v>40.285714285714285</c:v>
                      </c:pt>
                      <c:pt idx="236">
                        <c:v>40.142857142857146</c:v>
                      </c:pt>
                      <c:pt idx="237">
                        <c:v>36.857142857142854</c:v>
                      </c:pt>
                      <c:pt idx="238">
                        <c:v>38.857142857142854</c:v>
                      </c:pt>
                      <c:pt idx="239">
                        <c:v>40.857142857142854</c:v>
                      </c:pt>
                      <c:pt idx="240">
                        <c:v>39.285714285714285</c:v>
                      </c:pt>
                      <c:pt idx="241">
                        <c:v>39.714285714285715</c:v>
                      </c:pt>
                      <c:pt idx="242">
                        <c:v>39.714285714285715</c:v>
                      </c:pt>
                      <c:pt idx="243">
                        <c:v>41.428571428571431</c:v>
                      </c:pt>
                      <c:pt idx="244">
                        <c:v>44.142857142857146</c:v>
                      </c:pt>
                      <c:pt idx="245">
                        <c:v>43</c:v>
                      </c:pt>
                      <c:pt idx="246">
                        <c:v>43.428571428571431</c:v>
                      </c:pt>
                      <c:pt idx="247">
                        <c:v>42.857142857142854</c:v>
                      </c:pt>
                      <c:pt idx="248">
                        <c:v>43.285714285714285</c:v>
                      </c:pt>
                      <c:pt idx="249">
                        <c:v>42.428571428571431</c:v>
                      </c:pt>
                      <c:pt idx="250">
                        <c:v>41.428571428571431</c:v>
                      </c:pt>
                      <c:pt idx="251">
                        <c:v>40.714285714285715</c:v>
                      </c:pt>
                      <c:pt idx="252">
                        <c:v>40.857142857142854</c:v>
                      </c:pt>
                      <c:pt idx="253">
                        <c:v>39.571428571428569</c:v>
                      </c:pt>
                      <c:pt idx="254">
                        <c:v>39.142857142857146</c:v>
                      </c:pt>
                      <c:pt idx="255">
                        <c:v>38.857142857142854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785-4257-A708-A52547E82E3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Bursa!$K$2:$K$258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50.142857142857146</c:v>
                      </c:pt>
                      <c:pt idx="7">
                        <c:v>51.428571428571431</c:v>
                      </c:pt>
                      <c:pt idx="8">
                        <c:v>51.857142857142854</c:v>
                      </c:pt>
                      <c:pt idx="9">
                        <c:v>52.142857142857146</c:v>
                      </c:pt>
                      <c:pt idx="10">
                        <c:v>53.714285714285715</c:v>
                      </c:pt>
                      <c:pt idx="11">
                        <c:v>55</c:v>
                      </c:pt>
                      <c:pt idx="12">
                        <c:v>56.571428571428569</c:v>
                      </c:pt>
                      <c:pt idx="13">
                        <c:v>55.142857142857146</c:v>
                      </c:pt>
                      <c:pt idx="14">
                        <c:v>53.571428571428569</c:v>
                      </c:pt>
                      <c:pt idx="15">
                        <c:v>54.571428571428569</c:v>
                      </c:pt>
                      <c:pt idx="16">
                        <c:v>56</c:v>
                      </c:pt>
                      <c:pt idx="17">
                        <c:v>55.142857142857146</c:v>
                      </c:pt>
                      <c:pt idx="18">
                        <c:v>52.857142857142854</c:v>
                      </c:pt>
                      <c:pt idx="19">
                        <c:v>49</c:v>
                      </c:pt>
                      <c:pt idx="20">
                        <c:v>49.571428571428569</c:v>
                      </c:pt>
                      <c:pt idx="21">
                        <c:v>49.714285714285715</c:v>
                      </c:pt>
                      <c:pt idx="22">
                        <c:v>50.142857142857146</c:v>
                      </c:pt>
                      <c:pt idx="23">
                        <c:v>48.428571428571431</c:v>
                      </c:pt>
                      <c:pt idx="24">
                        <c:v>49.714285714285715</c:v>
                      </c:pt>
                      <c:pt idx="25">
                        <c:v>52</c:v>
                      </c:pt>
                      <c:pt idx="26">
                        <c:v>54.428571428571431</c:v>
                      </c:pt>
                      <c:pt idx="27">
                        <c:v>53.285714285714285</c:v>
                      </c:pt>
                      <c:pt idx="28">
                        <c:v>53.142857142857146</c:v>
                      </c:pt>
                      <c:pt idx="29">
                        <c:v>51</c:v>
                      </c:pt>
                      <c:pt idx="30">
                        <c:v>51.571428571428569</c:v>
                      </c:pt>
                      <c:pt idx="31">
                        <c:v>51</c:v>
                      </c:pt>
                      <c:pt idx="32">
                        <c:v>50.857142857142854</c:v>
                      </c:pt>
                      <c:pt idx="33">
                        <c:v>53.285714285714285</c:v>
                      </c:pt>
                      <c:pt idx="34">
                        <c:v>55.428571428571431</c:v>
                      </c:pt>
                      <c:pt idx="35">
                        <c:v>54.142857142857146</c:v>
                      </c:pt>
                      <c:pt idx="36">
                        <c:v>54.142857142857146</c:v>
                      </c:pt>
                      <c:pt idx="37">
                        <c:v>55.142857142857146</c:v>
                      </c:pt>
                      <c:pt idx="38">
                        <c:v>54.857142857142854</c:v>
                      </c:pt>
                      <c:pt idx="39">
                        <c:v>53.714285714285715</c:v>
                      </c:pt>
                      <c:pt idx="40">
                        <c:v>49.571428571428569</c:v>
                      </c:pt>
                      <c:pt idx="41">
                        <c:v>49.857142857142854</c:v>
                      </c:pt>
                      <c:pt idx="42">
                        <c:v>48.714285714285715</c:v>
                      </c:pt>
                      <c:pt idx="43">
                        <c:v>47.714285714285715</c:v>
                      </c:pt>
                      <c:pt idx="44">
                        <c:v>45.714285714285715</c:v>
                      </c:pt>
                      <c:pt idx="45">
                        <c:v>45.142857142857146</c:v>
                      </c:pt>
                      <c:pt idx="46">
                        <c:v>44.285714285714285</c:v>
                      </c:pt>
                      <c:pt idx="47">
                        <c:v>45.142857142857146</c:v>
                      </c:pt>
                      <c:pt idx="48">
                        <c:v>42.285714285714285</c:v>
                      </c:pt>
                      <c:pt idx="49">
                        <c:v>45</c:v>
                      </c:pt>
                      <c:pt idx="50">
                        <c:v>44.857142857142854</c:v>
                      </c:pt>
                      <c:pt idx="51">
                        <c:v>46.857142857142854</c:v>
                      </c:pt>
                      <c:pt idx="52">
                        <c:v>49.285714285714285</c:v>
                      </c:pt>
                      <c:pt idx="53">
                        <c:v>50</c:v>
                      </c:pt>
                      <c:pt idx="54">
                        <c:v>47.714285714285715</c:v>
                      </c:pt>
                      <c:pt idx="55">
                        <c:v>50</c:v>
                      </c:pt>
                      <c:pt idx="56">
                        <c:v>49.428571428571431</c:v>
                      </c:pt>
                      <c:pt idx="57">
                        <c:v>50.571428571428569</c:v>
                      </c:pt>
                      <c:pt idx="58">
                        <c:v>49</c:v>
                      </c:pt>
                      <c:pt idx="59">
                        <c:v>47.714285714285715</c:v>
                      </c:pt>
                      <c:pt idx="60">
                        <c:v>44.714285714285715</c:v>
                      </c:pt>
                      <c:pt idx="61">
                        <c:v>47.142857142857146</c:v>
                      </c:pt>
                      <c:pt idx="62">
                        <c:v>45.285714285714285</c:v>
                      </c:pt>
                      <c:pt idx="63">
                        <c:v>43.857142857142854</c:v>
                      </c:pt>
                      <c:pt idx="64">
                        <c:v>44.714285714285715</c:v>
                      </c:pt>
                      <c:pt idx="65">
                        <c:v>46.428571428571431</c:v>
                      </c:pt>
                      <c:pt idx="66">
                        <c:v>45.285714285714285</c:v>
                      </c:pt>
                      <c:pt idx="67">
                        <c:v>49.285714285714285</c:v>
                      </c:pt>
                      <c:pt idx="68">
                        <c:v>48.714285714285715</c:v>
                      </c:pt>
                      <c:pt idx="69">
                        <c:v>48.285714285714285</c:v>
                      </c:pt>
                      <c:pt idx="70">
                        <c:v>50.714285714285715</c:v>
                      </c:pt>
                      <c:pt idx="71">
                        <c:v>49.428571428571431</c:v>
                      </c:pt>
                      <c:pt idx="72">
                        <c:v>48.571428571428569</c:v>
                      </c:pt>
                      <c:pt idx="73">
                        <c:v>47.571428571428569</c:v>
                      </c:pt>
                      <c:pt idx="74">
                        <c:v>45.285714285714285</c:v>
                      </c:pt>
                      <c:pt idx="75">
                        <c:v>46.285714285714285</c:v>
                      </c:pt>
                      <c:pt idx="76">
                        <c:v>48.285714285714285</c:v>
                      </c:pt>
                      <c:pt idx="77">
                        <c:v>47.142857142857146</c:v>
                      </c:pt>
                      <c:pt idx="78">
                        <c:v>46.571428571428569</c:v>
                      </c:pt>
                      <c:pt idx="79">
                        <c:v>45</c:v>
                      </c:pt>
                      <c:pt idx="80">
                        <c:v>45.857142857142854</c:v>
                      </c:pt>
                      <c:pt idx="81">
                        <c:v>47</c:v>
                      </c:pt>
                      <c:pt idx="82">
                        <c:v>47</c:v>
                      </c:pt>
                      <c:pt idx="83">
                        <c:v>46.571428571428569</c:v>
                      </c:pt>
                      <c:pt idx="84">
                        <c:v>44.571428571428569</c:v>
                      </c:pt>
                      <c:pt idx="85">
                        <c:v>44</c:v>
                      </c:pt>
                      <c:pt idx="86">
                        <c:v>44.285714285714285</c:v>
                      </c:pt>
                      <c:pt idx="87">
                        <c:v>43.428571428571431</c:v>
                      </c:pt>
                      <c:pt idx="88">
                        <c:v>41</c:v>
                      </c:pt>
                      <c:pt idx="89">
                        <c:v>39.857142857142854</c:v>
                      </c:pt>
                      <c:pt idx="90">
                        <c:v>40.142857142857146</c:v>
                      </c:pt>
                      <c:pt idx="91">
                        <c:v>40.428571428571431</c:v>
                      </c:pt>
                      <c:pt idx="92">
                        <c:v>43.428571428571431</c:v>
                      </c:pt>
                      <c:pt idx="93">
                        <c:v>44.857142857142854</c:v>
                      </c:pt>
                      <c:pt idx="94">
                        <c:v>46.571428571428569</c:v>
                      </c:pt>
                      <c:pt idx="95">
                        <c:v>48.857142857142854</c:v>
                      </c:pt>
                      <c:pt idx="96">
                        <c:v>49.142857142857146</c:v>
                      </c:pt>
                      <c:pt idx="97">
                        <c:v>48.714285714285715</c:v>
                      </c:pt>
                      <c:pt idx="98">
                        <c:v>49</c:v>
                      </c:pt>
                      <c:pt idx="99">
                        <c:v>45.285714285714285</c:v>
                      </c:pt>
                      <c:pt idx="100">
                        <c:v>44</c:v>
                      </c:pt>
                      <c:pt idx="101">
                        <c:v>43.142857142857146</c:v>
                      </c:pt>
                      <c:pt idx="102">
                        <c:v>43.285714285714285</c:v>
                      </c:pt>
                      <c:pt idx="103">
                        <c:v>43</c:v>
                      </c:pt>
                      <c:pt idx="104">
                        <c:v>42.714285714285715</c:v>
                      </c:pt>
                      <c:pt idx="105">
                        <c:v>44.142857142857146</c:v>
                      </c:pt>
                      <c:pt idx="106">
                        <c:v>46.285714285714285</c:v>
                      </c:pt>
                      <c:pt idx="107">
                        <c:v>48.714285714285715</c:v>
                      </c:pt>
                      <c:pt idx="108">
                        <c:v>47.285714285714285</c:v>
                      </c:pt>
                      <c:pt idx="109">
                        <c:v>46.285714285714285</c:v>
                      </c:pt>
                      <c:pt idx="110">
                        <c:v>46.571428571428569</c:v>
                      </c:pt>
                      <c:pt idx="111">
                        <c:v>43.285714285714285</c:v>
                      </c:pt>
                      <c:pt idx="112">
                        <c:v>45.142857142857146</c:v>
                      </c:pt>
                      <c:pt idx="113">
                        <c:v>46.857142857142854</c:v>
                      </c:pt>
                      <c:pt idx="114">
                        <c:v>45.428571428571431</c:v>
                      </c:pt>
                      <c:pt idx="115">
                        <c:v>46</c:v>
                      </c:pt>
                      <c:pt idx="116">
                        <c:v>46.142857142857146</c:v>
                      </c:pt>
                      <c:pt idx="117">
                        <c:v>45.714285714285715</c:v>
                      </c:pt>
                      <c:pt idx="118">
                        <c:v>46.714285714285715</c:v>
                      </c:pt>
                      <c:pt idx="119">
                        <c:v>43.571428571428569</c:v>
                      </c:pt>
                      <c:pt idx="120">
                        <c:v>40.142857142857146</c:v>
                      </c:pt>
                      <c:pt idx="121">
                        <c:v>38.285714285714285</c:v>
                      </c:pt>
                      <c:pt idx="122">
                        <c:v>38.142857142857146</c:v>
                      </c:pt>
                      <c:pt idx="123">
                        <c:v>38.142857142857146</c:v>
                      </c:pt>
                      <c:pt idx="124">
                        <c:v>39.428571428571431</c:v>
                      </c:pt>
                      <c:pt idx="125">
                        <c:v>39.857142857142854</c:v>
                      </c:pt>
                      <c:pt idx="126">
                        <c:v>39.285714285714285</c:v>
                      </c:pt>
                      <c:pt idx="127">
                        <c:v>40.571428571428569</c:v>
                      </c:pt>
                      <c:pt idx="128">
                        <c:v>41.571428571428569</c:v>
                      </c:pt>
                      <c:pt idx="129">
                        <c:v>42.428571428571431</c:v>
                      </c:pt>
                      <c:pt idx="130">
                        <c:v>42.142857142857146</c:v>
                      </c:pt>
                      <c:pt idx="131">
                        <c:v>40.857142857142854</c:v>
                      </c:pt>
                      <c:pt idx="132">
                        <c:v>42.142857142857146</c:v>
                      </c:pt>
                      <c:pt idx="133">
                        <c:v>44.142857142857146</c:v>
                      </c:pt>
                      <c:pt idx="134">
                        <c:v>43.428571428571431</c:v>
                      </c:pt>
                      <c:pt idx="135">
                        <c:v>42.142857142857146</c:v>
                      </c:pt>
                      <c:pt idx="136">
                        <c:v>43.142857142857146</c:v>
                      </c:pt>
                      <c:pt idx="137">
                        <c:v>44.571428571428569</c:v>
                      </c:pt>
                      <c:pt idx="138">
                        <c:v>42.857142857142854</c:v>
                      </c:pt>
                      <c:pt idx="139">
                        <c:v>41.714285714285715</c:v>
                      </c:pt>
                      <c:pt idx="140">
                        <c:v>40.714285714285715</c:v>
                      </c:pt>
                      <c:pt idx="141">
                        <c:v>40.428571428571431</c:v>
                      </c:pt>
                      <c:pt idx="142">
                        <c:v>41.142857142857146</c:v>
                      </c:pt>
                      <c:pt idx="143">
                        <c:v>38.428571428571431</c:v>
                      </c:pt>
                      <c:pt idx="144">
                        <c:v>38</c:v>
                      </c:pt>
                      <c:pt idx="145">
                        <c:v>41.714285714285715</c:v>
                      </c:pt>
                      <c:pt idx="146">
                        <c:v>43.714285714285715</c:v>
                      </c:pt>
                      <c:pt idx="147">
                        <c:v>43.285714285714285</c:v>
                      </c:pt>
                      <c:pt idx="148">
                        <c:v>44.142857142857146</c:v>
                      </c:pt>
                      <c:pt idx="149">
                        <c:v>43.857142857142854</c:v>
                      </c:pt>
                      <c:pt idx="150">
                        <c:v>44.285714285714285</c:v>
                      </c:pt>
                      <c:pt idx="151">
                        <c:v>41.857142857142854</c:v>
                      </c:pt>
                      <c:pt idx="152">
                        <c:v>40.714285714285715</c:v>
                      </c:pt>
                      <c:pt idx="153">
                        <c:v>39.571428571428569</c:v>
                      </c:pt>
                      <c:pt idx="154">
                        <c:v>39.285714285714285</c:v>
                      </c:pt>
                      <c:pt idx="155">
                        <c:v>39.857142857142854</c:v>
                      </c:pt>
                      <c:pt idx="156">
                        <c:v>38.285714285714285</c:v>
                      </c:pt>
                      <c:pt idx="157">
                        <c:v>39.428571428571431</c:v>
                      </c:pt>
                      <c:pt idx="158">
                        <c:v>39.857142857142854</c:v>
                      </c:pt>
                      <c:pt idx="159">
                        <c:v>39.857142857142854</c:v>
                      </c:pt>
                      <c:pt idx="160">
                        <c:v>38.428571428571431</c:v>
                      </c:pt>
                      <c:pt idx="161">
                        <c:v>36.428571428571431</c:v>
                      </c:pt>
                      <c:pt idx="162">
                        <c:v>34.285714285714285</c:v>
                      </c:pt>
                      <c:pt idx="163">
                        <c:v>36.857142857142854</c:v>
                      </c:pt>
                      <c:pt idx="164">
                        <c:v>37.428571428571431</c:v>
                      </c:pt>
                      <c:pt idx="165">
                        <c:v>37.857142857142854</c:v>
                      </c:pt>
                      <c:pt idx="166">
                        <c:v>36.428571428571431</c:v>
                      </c:pt>
                      <c:pt idx="167">
                        <c:v>37.714285714285715</c:v>
                      </c:pt>
                      <c:pt idx="168">
                        <c:v>40.285714285714285</c:v>
                      </c:pt>
                      <c:pt idx="169">
                        <c:v>40.857142857142854</c:v>
                      </c:pt>
                      <c:pt idx="170">
                        <c:v>39.428571428571431</c:v>
                      </c:pt>
                      <c:pt idx="171">
                        <c:v>38.142857142857146</c:v>
                      </c:pt>
                      <c:pt idx="172">
                        <c:v>38.428571428571431</c:v>
                      </c:pt>
                      <c:pt idx="173">
                        <c:v>38.571428571428569</c:v>
                      </c:pt>
                      <c:pt idx="174">
                        <c:v>37.857142857142854</c:v>
                      </c:pt>
                      <c:pt idx="175">
                        <c:v>38.428571428571431</c:v>
                      </c:pt>
                      <c:pt idx="176">
                        <c:v>37.857142857142854</c:v>
                      </c:pt>
                      <c:pt idx="177">
                        <c:v>38</c:v>
                      </c:pt>
                      <c:pt idx="178">
                        <c:v>37.857142857142854</c:v>
                      </c:pt>
                      <c:pt idx="179">
                        <c:v>38.142857142857146</c:v>
                      </c:pt>
                      <c:pt idx="180">
                        <c:v>41.714285714285715</c:v>
                      </c:pt>
                      <c:pt idx="181">
                        <c:v>44.428571428571431</c:v>
                      </c:pt>
                      <c:pt idx="182">
                        <c:v>47.142857142857146</c:v>
                      </c:pt>
                      <c:pt idx="183">
                        <c:v>49.142857142857146</c:v>
                      </c:pt>
                      <c:pt idx="184">
                        <c:v>52.571428571428569</c:v>
                      </c:pt>
                      <c:pt idx="185">
                        <c:v>52.142857142857146</c:v>
                      </c:pt>
                      <c:pt idx="186">
                        <c:v>52.285714285714285</c:v>
                      </c:pt>
                      <c:pt idx="187">
                        <c:v>50.571428571428569</c:v>
                      </c:pt>
                      <c:pt idx="188">
                        <c:v>47.428571428571431</c:v>
                      </c:pt>
                      <c:pt idx="189">
                        <c:v>45.285714285714285</c:v>
                      </c:pt>
                      <c:pt idx="190">
                        <c:v>45</c:v>
                      </c:pt>
                      <c:pt idx="191">
                        <c:v>42.571428571428569</c:v>
                      </c:pt>
                      <c:pt idx="192">
                        <c:v>44.142857142857146</c:v>
                      </c:pt>
                      <c:pt idx="193">
                        <c:v>43.571428571428569</c:v>
                      </c:pt>
                      <c:pt idx="194">
                        <c:v>43.428571428571431</c:v>
                      </c:pt>
                      <c:pt idx="195">
                        <c:v>43.714285714285715</c:v>
                      </c:pt>
                      <c:pt idx="196">
                        <c:v>43.142857142857146</c:v>
                      </c:pt>
                      <c:pt idx="197">
                        <c:v>44.428571428571431</c:v>
                      </c:pt>
                      <c:pt idx="198">
                        <c:v>43.428571428571431</c:v>
                      </c:pt>
                      <c:pt idx="199">
                        <c:v>42.428571428571431</c:v>
                      </c:pt>
                      <c:pt idx="200">
                        <c:v>42.142857142857146</c:v>
                      </c:pt>
                      <c:pt idx="201">
                        <c:v>42.142857142857146</c:v>
                      </c:pt>
                      <c:pt idx="202">
                        <c:v>42.714285714285715</c:v>
                      </c:pt>
                      <c:pt idx="203">
                        <c:v>41.571428571428569</c:v>
                      </c:pt>
                      <c:pt idx="204">
                        <c:v>39</c:v>
                      </c:pt>
                      <c:pt idx="205">
                        <c:v>41.428571428571431</c:v>
                      </c:pt>
                      <c:pt idx="206">
                        <c:v>44.428571428571431</c:v>
                      </c:pt>
                      <c:pt idx="207">
                        <c:v>45.714285714285715</c:v>
                      </c:pt>
                      <c:pt idx="208">
                        <c:v>44.714285714285715</c:v>
                      </c:pt>
                      <c:pt idx="209">
                        <c:v>43.571428571428569</c:v>
                      </c:pt>
                      <c:pt idx="210">
                        <c:v>44.428571428571431</c:v>
                      </c:pt>
                      <c:pt idx="211">
                        <c:v>46.285714285714285</c:v>
                      </c:pt>
                      <c:pt idx="212">
                        <c:v>43.285714285714285</c:v>
                      </c:pt>
                      <c:pt idx="213">
                        <c:v>39.714285714285715</c:v>
                      </c:pt>
                      <c:pt idx="214">
                        <c:v>38.428571428571431</c:v>
                      </c:pt>
                      <c:pt idx="215">
                        <c:v>39.571428571428569</c:v>
                      </c:pt>
                      <c:pt idx="216">
                        <c:v>41</c:v>
                      </c:pt>
                      <c:pt idx="217">
                        <c:v>39.714285714285715</c:v>
                      </c:pt>
                      <c:pt idx="218">
                        <c:v>39.428571428571431</c:v>
                      </c:pt>
                      <c:pt idx="219">
                        <c:v>43.142857142857146</c:v>
                      </c:pt>
                      <c:pt idx="220">
                        <c:v>43.285714285714285</c:v>
                      </c:pt>
                      <c:pt idx="221">
                        <c:v>42.857142857142854</c:v>
                      </c:pt>
                      <c:pt idx="222">
                        <c:v>42.571428571428569</c:v>
                      </c:pt>
                      <c:pt idx="223">
                        <c:v>40</c:v>
                      </c:pt>
                      <c:pt idx="224">
                        <c:v>40.857142857142854</c:v>
                      </c:pt>
                      <c:pt idx="225">
                        <c:v>40.428571428571431</c:v>
                      </c:pt>
                      <c:pt idx="226">
                        <c:v>38.714285714285715</c:v>
                      </c:pt>
                      <c:pt idx="227">
                        <c:v>40.285714285714285</c:v>
                      </c:pt>
                      <c:pt idx="228">
                        <c:v>41</c:v>
                      </c:pt>
                      <c:pt idx="229">
                        <c:v>38</c:v>
                      </c:pt>
                      <c:pt idx="230">
                        <c:v>40.285714285714285</c:v>
                      </c:pt>
                      <c:pt idx="231">
                        <c:v>39.714285714285715</c:v>
                      </c:pt>
                      <c:pt idx="232">
                        <c:v>40.285714285714285</c:v>
                      </c:pt>
                      <c:pt idx="233">
                        <c:v>39.714285714285715</c:v>
                      </c:pt>
                      <c:pt idx="234">
                        <c:v>37.142857142857146</c:v>
                      </c:pt>
                      <c:pt idx="235">
                        <c:v>37</c:v>
                      </c:pt>
                      <c:pt idx="236">
                        <c:v>38.571428571428569</c:v>
                      </c:pt>
                      <c:pt idx="237">
                        <c:v>35.428571428571431</c:v>
                      </c:pt>
                      <c:pt idx="238">
                        <c:v>34.285714285714285</c:v>
                      </c:pt>
                      <c:pt idx="239">
                        <c:v>34.142857142857146</c:v>
                      </c:pt>
                      <c:pt idx="240">
                        <c:v>33.285714285714285</c:v>
                      </c:pt>
                      <c:pt idx="241">
                        <c:v>33.571428571428569</c:v>
                      </c:pt>
                      <c:pt idx="242">
                        <c:v>34.571428571428569</c:v>
                      </c:pt>
                      <c:pt idx="243">
                        <c:v>34.428571428571431</c:v>
                      </c:pt>
                      <c:pt idx="244">
                        <c:v>37.428571428571431</c:v>
                      </c:pt>
                      <c:pt idx="245">
                        <c:v>38.714285714285715</c:v>
                      </c:pt>
                      <c:pt idx="246">
                        <c:v>40</c:v>
                      </c:pt>
                      <c:pt idx="247">
                        <c:v>38.285714285714285</c:v>
                      </c:pt>
                      <c:pt idx="248">
                        <c:v>38.714285714285715</c:v>
                      </c:pt>
                      <c:pt idx="249">
                        <c:v>38.571428571428569</c:v>
                      </c:pt>
                      <c:pt idx="250">
                        <c:v>39.714285714285715</c:v>
                      </c:pt>
                      <c:pt idx="251">
                        <c:v>39.571428571428569</c:v>
                      </c:pt>
                      <c:pt idx="252">
                        <c:v>40.714285714285715</c:v>
                      </c:pt>
                      <c:pt idx="253">
                        <c:v>41.142857142857146</c:v>
                      </c:pt>
                      <c:pt idx="254">
                        <c:v>43.142857142857146</c:v>
                      </c:pt>
                      <c:pt idx="255">
                        <c:v>45.285714285714285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785-4257-A708-A52547E82E34}"/>
                  </c:ext>
                </c:extLst>
              </c15:ser>
            </c15:filteredLineSeries>
          </c:ext>
        </c:extLst>
      </c:lineChart>
      <c:catAx>
        <c:axId val="203117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95183"/>
        <c:crosses val="autoZero"/>
        <c:auto val="1"/>
        <c:lblAlgn val="ctr"/>
        <c:lblOffset val="100"/>
        <c:noMultiLvlLbl val="0"/>
      </c:catAx>
      <c:valAx>
        <c:axId val="199459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7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Tekirdağ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Tekirdag!$H$1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Tekirdag!$A$2:$A$258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Tekirdag!$H$2:$H$258</c:f>
              <c:numCache>
                <c:formatCode>General</c:formatCode>
                <c:ptCount val="257"/>
                <c:pt idx="6">
                  <c:v>5.1428571428571432</c:v>
                </c:pt>
                <c:pt idx="7">
                  <c:v>4.8571428571428568</c:v>
                </c:pt>
                <c:pt idx="8">
                  <c:v>4.8571428571428568</c:v>
                </c:pt>
                <c:pt idx="9">
                  <c:v>5</c:v>
                </c:pt>
                <c:pt idx="10">
                  <c:v>5.4285714285714288</c:v>
                </c:pt>
                <c:pt idx="11">
                  <c:v>5.8571428571428568</c:v>
                </c:pt>
                <c:pt idx="12">
                  <c:v>6</c:v>
                </c:pt>
                <c:pt idx="13">
                  <c:v>5.5714285714285712</c:v>
                </c:pt>
                <c:pt idx="14">
                  <c:v>6</c:v>
                </c:pt>
                <c:pt idx="15">
                  <c:v>6.4285714285714288</c:v>
                </c:pt>
                <c:pt idx="16">
                  <c:v>6.2857142857142856</c:v>
                </c:pt>
                <c:pt idx="17">
                  <c:v>5.5714285714285712</c:v>
                </c:pt>
                <c:pt idx="18">
                  <c:v>6.1428571428571432</c:v>
                </c:pt>
                <c:pt idx="19">
                  <c:v>6.1428571428571432</c:v>
                </c:pt>
                <c:pt idx="20">
                  <c:v>6.1428571428571432</c:v>
                </c:pt>
                <c:pt idx="21">
                  <c:v>5.7142857142857144</c:v>
                </c:pt>
                <c:pt idx="22">
                  <c:v>4.8571428571428568</c:v>
                </c:pt>
                <c:pt idx="23">
                  <c:v>4.7142857142857144</c:v>
                </c:pt>
                <c:pt idx="24">
                  <c:v>4.7142857142857144</c:v>
                </c:pt>
                <c:pt idx="25">
                  <c:v>4</c:v>
                </c:pt>
                <c:pt idx="26">
                  <c:v>3.8571428571428572</c:v>
                </c:pt>
                <c:pt idx="27">
                  <c:v>4</c:v>
                </c:pt>
                <c:pt idx="28">
                  <c:v>4.5714285714285712</c:v>
                </c:pt>
                <c:pt idx="29">
                  <c:v>4.4285714285714288</c:v>
                </c:pt>
                <c:pt idx="30">
                  <c:v>4.4285714285714288</c:v>
                </c:pt>
                <c:pt idx="31">
                  <c:v>4.5714285714285712</c:v>
                </c:pt>
                <c:pt idx="32">
                  <c:v>4.5714285714285712</c:v>
                </c:pt>
                <c:pt idx="33">
                  <c:v>4.7142857142857144</c:v>
                </c:pt>
                <c:pt idx="34">
                  <c:v>5.4285714285714288</c:v>
                </c:pt>
                <c:pt idx="35">
                  <c:v>5</c:v>
                </c:pt>
                <c:pt idx="36">
                  <c:v>5.4285714285714288</c:v>
                </c:pt>
                <c:pt idx="37">
                  <c:v>5.2857142857142856</c:v>
                </c:pt>
                <c:pt idx="38">
                  <c:v>5.5714285714285712</c:v>
                </c:pt>
                <c:pt idx="39">
                  <c:v>5.7142857142857144</c:v>
                </c:pt>
                <c:pt idx="40">
                  <c:v>5.7142857142857144</c:v>
                </c:pt>
                <c:pt idx="41">
                  <c:v>4.8571428571428568</c:v>
                </c:pt>
                <c:pt idx="42">
                  <c:v>5.1428571428571432</c:v>
                </c:pt>
                <c:pt idx="43">
                  <c:v>5.2857142857142856</c:v>
                </c:pt>
                <c:pt idx="44">
                  <c:v>5.4285714285714288</c:v>
                </c:pt>
                <c:pt idx="45">
                  <c:v>5.7142857142857144</c:v>
                </c:pt>
                <c:pt idx="46">
                  <c:v>5.1428571428571432</c:v>
                </c:pt>
                <c:pt idx="47">
                  <c:v>5.1428571428571432</c:v>
                </c:pt>
                <c:pt idx="48">
                  <c:v>5</c:v>
                </c:pt>
                <c:pt idx="49">
                  <c:v>4.2857142857142856</c:v>
                </c:pt>
                <c:pt idx="50">
                  <c:v>4</c:v>
                </c:pt>
                <c:pt idx="51">
                  <c:v>4.1428571428571432</c:v>
                </c:pt>
                <c:pt idx="52">
                  <c:v>3.1428571428571428</c:v>
                </c:pt>
                <c:pt idx="53">
                  <c:v>3.2857142857142856</c:v>
                </c:pt>
                <c:pt idx="54">
                  <c:v>2.8571428571428572</c:v>
                </c:pt>
                <c:pt idx="55">
                  <c:v>2.8571428571428572</c:v>
                </c:pt>
                <c:pt idx="56">
                  <c:v>3.7142857142857144</c:v>
                </c:pt>
                <c:pt idx="57">
                  <c:v>3.2857142857142856</c:v>
                </c:pt>
                <c:pt idx="58">
                  <c:v>3.4285714285714284</c:v>
                </c:pt>
                <c:pt idx="59">
                  <c:v>3.4285714285714284</c:v>
                </c:pt>
                <c:pt idx="60">
                  <c:v>4</c:v>
                </c:pt>
                <c:pt idx="61">
                  <c:v>4.2857142857142856</c:v>
                </c:pt>
                <c:pt idx="62">
                  <c:v>4.4285714285714288</c:v>
                </c:pt>
                <c:pt idx="63">
                  <c:v>3.5714285714285716</c:v>
                </c:pt>
                <c:pt idx="64">
                  <c:v>3.7142857142857144</c:v>
                </c:pt>
                <c:pt idx="65">
                  <c:v>3.5714285714285716</c:v>
                </c:pt>
                <c:pt idx="66">
                  <c:v>4</c:v>
                </c:pt>
                <c:pt idx="67">
                  <c:v>3.7142857142857144</c:v>
                </c:pt>
                <c:pt idx="68">
                  <c:v>3.4285714285714284</c:v>
                </c:pt>
                <c:pt idx="69">
                  <c:v>3.2857142857142856</c:v>
                </c:pt>
                <c:pt idx="70">
                  <c:v>3.1428571428571428</c:v>
                </c:pt>
                <c:pt idx="71">
                  <c:v>3.1428571428571428</c:v>
                </c:pt>
                <c:pt idx="72">
                  <c:v>3</c:v>
                </c:pt>
                <c:pt idx="73">
                  <c:v>3.5714285714285716</c:v>
                </c:pt>
                <c:pt idx="74">
                  <c:v>3.7142857142857144</c:v>
                </c:pt>
                <c:pt idx="75">
                  <c:v>3.7142857142857144</c:v>
                </c:pt>
                <c:pt idx="76">
                  <c:v>3.8571428571428572</c:v>
                </c:pt>
                <c:pt idx="77">
                  <c:v>4.4285714285714288</c:v>
                </c:pt>
                <c:pt idx="78">
                  <c:v>4.4285714285714288</c:v>
                </c:pt>
                <c:pt idx="79">
                  <c:v>4.8571428571428568</c:v>
                </c:pt>
                <c:pt idx="80">
                  <c:v>4.8571428571428568</c:v>
                </c:pt>
                <c:pt idx="81">
                  <c:v>4.8571428571428568</c:v>
                </c:pt>
                <c:pt idx="82">
                  <c:v>5</c:v>
                </c:pt>
                <c:pt idx="83">
                  <c:v>6.1428571428571432</c:v>
                </c:pt>
                <c:pt idx="84">
                  <c:v>6.2857142857142856</c:v>
                </c:pt>
                <c:pt idx="85">
                  <c:v>6.5714285714285712</c:v>
                </c:pt>
                <c:pt idx="86">
                  <c:v>6.8571428571428568</c:v>
                </c:pt>
                <c:pt idx="87">
                  <c:v>6.2857142857142856</c:v>
                </c:pt>
                <c:pt idx="88">
                  <c:v>6.1428571428571432</c:v>
                </c:pt>
                <c:pt idx="89">
                  <c:v>6.2857142857142856</c:v>
                </c:pt>
                <c:pt idx="90">
                  <c:v>5.1428571428571432</c:v>
                </c:pt>
                <c:pt idx="91">
                  <c:v>5.2857142857142856</c:v>
                </c:pt>
                <c:pt idx="92">
                  <c:v>5.8571428571428568</c:v>
                </c:pt>
                <c:pt idx="93">
                  <c:v>5.8571428571428568</c:v>
                </c:pt>
                <c:pt idx="94">
                  <c:v>6.1428571428571432</c:v>
                </c:pt>
                <c:pt idx="95">
                  <c:v>5.7142857142857144</c:v>
                </c:pt>
                <c:pt idx="96">
                  <c:v>5.5714285714285712</c:v>
                </c:pt>
                <c:pt idx="97">
                  <c:v>5.5714285714285712</c:v>
                </c:pt>
                <c:pt idx="98">
                  <c:v>5.7142857142857144</c:v>
                </c:pt>
                <c:pt idx="99">
                  <c:v>5.5714285714285712</c:v>
                </c:pt>
                <c:pt idx="100">
                  <c:v>5.5714285714285712</c:v>
                </c:pt>
                <c:pt idx="101">
                  <c:v>5</c:v>
                </c:pt>
                <c:pt idx="102">
                  <c:v>5.4285714285714288</c:v>
                </c:pt>
                <c:pt idx="103">
                  <c:v>5.4285714285714288</c:v>
                </c:pt>
                <c:pt idx="104">
                  <c:v>5.5714285714285712</c:v>
                </c:pt>
                <c:pt idx="105">
                  <c:v>4.8571428571428568</c:v>
                </c:pt>
                <c:pt idx="106">
                  <c:v>4.8571428571428568</c:v>
                </c:pt>
                <c:pt idx="107">
                  <c:v>4.4285714285714288</c:v>
                </c:pt>
                <c:pt idx="108">
                  <c:v>4.8571428571428568</c:v>
                </c:pt>
                <c:pt idx="109">
                  <c:v>4.8571428571428568</c:v>
                </c:pt>
                <c:pt idx="110">
                  <c:v>5.1428571428571432</c:v>
                </c:pt>
                <c:pt idx="111">
                  <c:v>5</c:v>
                </c:pt>
                <c:pt idx="112">
                  <c:v>5.2857142857142856</c:v>
                </c:pt>
                <c:pt idx="113">
                  <c:v>4.5714285714285712</c:v>
                </c:pt>
                <c:pt idx="114">
                  <c:v>4.4285714285714288</c:v>
                </c:pt>
                <c:pt idx="115">
                  <c:v>4.1428571428571432</c:v>
                </c:pt>
                <c:pt idx="116">
                  <c:v>4</c:v>
                </c:pt>
                <c:pt idx="117">
                  <c:v>3.5714285714285716</c:v>
                </c:pt>
                <c:pt idx="118">
                  <c:v>4</c:v>
                </c:pt>
                <c:pt idx="119">
                  <c:v>3.7142857142857144</c:v>
                </c:pt>
                <c:pt idx="120">
                  <c:v>3.5714285714285716</c:v>
                </c:pt>
                <c:pt idx="121">
                  <c:v>4.2857142857142856</c:v>
                </c:pt>
                <c:pt idx="122">
                  <c:v>4.5714285714285712</c:v>
                </c:pt>
                <c:pt idx="123">
                  <c:v>4.8571428571428568</c:v>
                </c:pt>
                <c:pt idx="124">
                  <c:v>5.4285714285714288</c:v>
                </c:pt>
                <c:pt idx="125">
                  <c:v>5</c:v>
                </c:pt>
                <c:pt idx="126">
                  <c:v>5.1428571428571432</c:v>
                </c:pt>
                <c:pt idx="127">
                  <c:v>5.4285714285714288</c:v>
                </c:pt>
                <c:pt idx="128">
                  <c:v>5.2857142857142856</c:v>
                </c:pt>
                <c:pt idx="129">
                  <c:v>4.7142857142857144</c:v>
                </c:pt>
                <c:pt idx="130">
                  <c:v>4</c:v>
                </c:pt>
                <c:pt idx="131">
                  <c:v>4.2857142857142856</c:v>
                </c:pt>
                <c:pt idx="132">
                  <c:v>4.5714285714285712</c:v>
                </c:pt>
                <c:pt idx="133">
                  <c:v>4.7142857142857144</c:v>
                </c:pt>
                <c:pt idx="134">
                  <c:v>4.5714285714285712</c:v>
                </c:pt>
                <c:pt idx="135">
                  <c:v>4</c:v>
                </c:pt>
                <c:pt idx="136">
                  <c:v>4.4285714285714288</c:v>
                </c:pt>
                <c:pt idx="137">
                  <c:v>5.2857142857142856</c:v>
                </c:pt>
                <c:pt idx="138">
                  <c:v>4.5714285714285712</c:v>
                </c:pt>
                <c:pt idx="139">
                  <c:v>4.1428571428571432</c:v>
                </c:pt>
                <c:pt idx="140">
                  <c:v>3.8571428571428572</c:v>
                </c:pt>
                <c:pt idx="141">
                  <c:v>4.1428571428571432</c:v>
                </c:pt>
                <c:pt idx="142">
                  <c:v>3.8571428571428572</c:v>
                </c:pt>
                <c:pt idx="143">
                  <c:v>3.8571428571428572</c:v>
                </c:pt>
                <c:pt idx="144">
                  <c:v>3.5714285714285716</c:v>
                </c:pt>
                <c:pt idx="145">
                  <c:v>3.7142857142857144</c:v>
                </c:pt>
                <c:pt idx="146">
                  <c:v>4.5714285714285712</c:v>
                </c:pt>
                <c:pt idx="147">
                  <c:v>4.4285714285714288</c:v>
                </c:pt>
                <c:pt idx="148">
                  <c:v>4.1428571428571432</c:v>
                </c:pt>
                <c:pt idx="149">
                  <c:v>4.5714285714285712</c:v>
                </c:pt>
                <c:pt idx="150">
                  <c:v>4.5714285714285712</c:v>
                </c:pt>
                <c:pt idx="151">
                  <c:v>4.2857142857142856</c:v>
                </c:pt>
                <c:pt idx="152">
                  <c:v>4</c:v>
                </c:pt>
                <c:pt idx="153">
                  <c:v>3.2857142857142856</c:v>
                </c:pt>
                <c:pt idx="154">
                  <c:v>3.4285714285714284</c:v>
                </c:pt>
                <c:pt idx="155">
                  <c:v>3.2857142857142856</c:v>
                </c:pt>
                <c:pt idx="156">
                  <c:v>3</c:v>
                </c:pt>
                <c:pt idx="157">
                  <c:v>3.2857142857142856</c:v>
                </c:pt>
                <c:pt idx="158">
                  <c:v>4</c:v>
                </c:pt>
                <c:pt idx="159">
                  <c:v>4.1428571428571432</c:v>
                </c:pt>
                <c:pt idx="160">
                  <c:v>4.4285714285714288</c:v>
                </c:pt>
                <c:pt idx="161">
                  <c:v>5.4285714285714288</c:v>
                </c:pt>
                <c:pt idx="162">
                  <c:v>5.5714285714285712</c:v>
                </c:pt>
                <c:pt idx="163">
                  <c:v>5.5714285714285712</c:v>
                </c:pt>
                <c:pt idx="164">
                  <c:v>5.1428571428571432</c:v>
                </c:pt>
                <c:pt idx="165">
                  <c:v>4.4285714285714288</c:v>
                </c:pt>
                <c:pt idx="166">
                  <c:v>4</c:v>
                </c:pt>
                <c:pt idx="167">
                  <c:v>4</c:v>
                </c:pt>
                <c:pt idx="168">
                  <c:v>3.1428571428571428</c:v>
                </c:pt>
                <c:pt idx="169">
                  <c:v>3.5714285714285716</c:v>
                </c:pt>
                <c:pt idx="170">
                  <c:v>3.5714285714285716</c:v>
                </c:pt>
                <c:pt idx="171">
                  <c:v>3.4285714285714284</c:v>
                </c:pt>
                <c:pt idx="172">
                  <c:v>4.8571428571428568</c:v>
                </c:pt>
                <c:pt idx="173">
                  <c:v>5.5714285714285712</c:v>
                </c:pt>
                <c:pt idx="174">
                  <c:v>5.1428571428571432</c:v>
                </c:pt>
                <c:pt idx="175">
                  <c:v>5.1428571428571432</c:v>
                </c:pt>
                <c:pt idx="176">
                  <c:v>4.7142857142857144</c:v>
                </c:pt>
                <c:pt idx="177">
                  <c:v>4.5714285714285712</c:v>
                </c:pt>
                <c:pt idx="178">
                  <c:v>5.1428571428571432</c:v>
                </c:pt>
                <c:pt idx="179">
                  <c:v>3.2857142857142856</c:v>
                </c:pt>
                <c:pt idx="180">
                  <c:v>3</c:v>
                </c:pt>
                <c:pt idx="181">
                  <c:v>3.7142857142857144</c:v>
                </c:pt>
                <c:pt idx="182">
                  <c:v>4.4285714285714288</c:v>
                </c:pt>
                <c:pt idx="183">
                  <c:v>4.5714285714285712</c:v>
                </c:pt>
                <c:pt idx="184">
                  <c:v>5.2857142857142856</c:v>
                </c:pt>
                <c:pt idx="185">
                  <c:v>4.7142857142857144</c:v>
                </c:pt>
                <c:pt idx="186">
                  <c:v>5.2857142857142856</c:v>
                </c:pt>
                <c:pt idx="187">
                  <c:v>5.5714285714285712</c:v>
                </c:pt>
                <c:pt idx="188">
                  <c:v>4.8571428571428568</c:v>
                </c:pt>
                <c:pt idx="189">
                  <c:v>4.2857142857142856</c:v>
                </c:pt>
                <c:pt idx="190">
                  <c:v>4.1428571428571432</c:v>
                </c:pt>
                <c:pt idx="191">
                  <c:v>3.8571428571428572</c:v>
                </c:pt>
                <c:pt idx="192">
                  <c:v>4.1428571428571432</c:v>
                </c:pt>
                <c:pt idx="193">
                  <c:v>4.2857142857142856</c:v>
                </c:pt>
                <c:pt idx="194">
                  <c:v>4.4285714285714288</c:v>
                </c:pt>
                <c:pt idx="195">
                  <c:v>5.2857142857142856</c:v>
                </c:pt>
                <c:pt idx="196">
                  <c:v>5.5714285714285712</c:v>
                </c:pt>
                <c:pt idx="197">
                  <c:v>6.2857142857142856</c:v>
                </c:pt>
                <c:pt idx="198">
                  <c:v>5.5714285714285712</c:v>
                </c:pt>
                <c:pt idx="199">
                  <c:v>5.7142857142857144</c:v>
                </c:pt>
                <c:pt idx="200">
                  <c:v>5.7142857142857144</c:v>
                </c:pt>
                <c:pt idx="201">
                  <c:v>4.8571428571428568</c:v>
                </c:pt>
                <c:pt idx="202">
                  <c:v>4</c:v>
                </c:pt>
                <c:pt idx="203">
                  <c:v>3.5714285714285716</c:v>
                </c:pt>
                <c:pt idx="204">
                  <c:v>2.7142857142857144</c:v>
                </c:pt>
                <c:pt idx="205">
                  <c:v>3</c:v>
                </c:pt>
                <c:pt idx="206">
                  <c:v>3.1428571428571428</c:v>
                </c:pt>
                <c:pt idx="207">
                  <c:v>2.8571428571428572</c:v>
                </c:pt>
                <c:pt idx="208">
                  <c:v>3.1428571428571428</c:v>
                </c:pt>
                <c:pt idx="209">
                  <c:v>3.1428571428571428</c:v>
                </c:pt>
                <c:pt idx="210">
                  <c:v>3.1428571428571428</c:v>
                </c:pt>
                <c:pt idx="211">
                  <c:v>3.2857142857142856</c:v>
                </c:pt>
                <c:pt idx="212">
                  <c:v>4.1428571428571432</c:v>
                </c:pt>
                <c:pt idx="213">
                  <c:v>3.5714285714285716</c:v>
                </c:pt>
                <c:pt idx="214">
                  <c:v>3.5714285714285716</c:v>
                </c:pt>
                <c:pt idx="215">
                  <c:v>3.8571428571428572</c:v>
                </c:pt>
                <c:pt idx="216">
                  <c:v>4.4285714285714288</c:v>
                </c:pt>
                <c:pt idx="217">
                  <c:v>4.4285714285714288</c:v>
                </c:pt>
                <c:pt idx="218">
                  <c:v>4.2857142857142856</c:v>
                </c:pt>
                <c:pt idx="219">
                  <c:v>3.7142857142857144</c:v>
                </c:pt>
                <c:pt idx="220">
                  <c:v>4.2857142857142856</c:v>
                </c:pt>
                <c:pt idx="221">
                  <c:v>4.7142857142857144</c:v>
                </c:pt>
                <c:pt idx="222">
                  <c:v>4.7142857142857144</c:v>
                </c:pt>
                <c:pt idx="223">
                  <c:v>4.5714285714285712</c:v>
                </c:pt>
                <c:pt idx="224">
                  <c:v>4.2857142857142856</c:v>
                </c:pt>
                <c:pt idx="225">
                  <c:v>4.5714285714285712</c:v>
                </c:pt>
                <c:pt idx="226">
                  <c:v>4.5714285714285712</c:v>
                </c:pt>
                <c:pt idx="227">
                  <c:v>4.4285714285714288</c:v>
                </c:pt>
                <c:pt idx="228">
                  <c:v>3.8571428571428572</c:v>
                </c:pt>
                <c:pt idx="229">
                  <c:v>3.7142857142857144</c:v>
                </c:pt>
                <c:pt idx="230">
                  <c:v>3.2857142857142856</c:v>
                </c:pt>
                <c:pt idx="231">
                  <c:v>4</c:v>
                </c:pt>
                <c:pt idx="232">
                  <c:v>3.8571428571428572</c:v>
                </c:pt>
                <c:pt idx="233">
                  <c:v>3.8571428571428572</c:v>
                </c:pt>
                <c:pt idx="234">
                  <c:v>3.4285714285714284</c:v>
                </c:pt>
                <c:pt idx="235">
                  <c:v>3.5714285714285716</c:v>
                </c:pt>
                <c:pt idx="236">
                  <c:v>4.1428571428571432</c:v>
                </c:pt>
                <c:pt idx="237">
                  <c:v>5</c:v>
                </c:pt>
                <c:pt idx="238">
                  <c:v>4.7142857142857144</c:v>
                </c:pt>
                <c:pt idx="239">
                  <c:v>4.8571428571428568</c:v>
                </c:pt>
                <c:pt idx="240">
                  <c:v>5.2857142857142856</c:v>
                </c:pt>
                <c:pt idx="241">
                  <c:v>5.8571428571428568</c:v>
                </c:pt>
                <c:pt idx="242">
                  <c:v>6.4285714285714288</c:v>
                </c:pt>
                <c:pt idx="243">
                  <c:v>5.4285714285714288</c:v>
                </c:pt>
                <c:pt idx="244">
                  <c:v>4.8571428571428568</c:v>
                </c:pt>
                <c:pt idx="245">
                  <c:v>4.2857142857142856</c:v>
                </c:pt>
                <c:pt idx="246">
                  <c:v>4</c:v>
                </c:pt>
                <c:pt idx="247">
                  <c:v>3.5714285714285716</c:v>
                </c:pt>
                <c:pt idx="248">
                  <c:v>3</c:v>
                </c:pt>
                <c:pt idx="249">
                  <c:v>2.4285714285714284</c:v>
                </c:pt>
                <c:pt idx="250">
                  <c:v>2.4285714285714284</c:v>
                </c:pt>
                <c:pt idx="251">
                  <c:v>2.1428571428571428</c:v>
                </c:pt>
                <c:pt idx="252">
                  <c:v>2.1428571428571428</c:v>
                </c:pt>
                <c:pt idx="253">
                  <c:v>1.8571428571428572</c:v>
                </c:pt>
                <c:pt idx="254">
                  <c:v>1.2857142857142858</c:v>
                </c:pt>
                <c:pt idx="255">
                  <c:v>1.1428571428571428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48-43EF-8311-46DB97A7E2F6}"/>
            </c:ext>
          </c:extLst>
        </c:ser>
        <c:ser>
          <c:idx val="8"/>
          <c:order val="8"/>
          <c:tx>
            <c:strRef>
              <c:f>Tekirdag!$L$1</c:f>
              <c:strCache>
                <c:ptCount val="1"/>
                <c:pt idx="0">
                  <c:v>Referans7DayAvg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Tekirdag!$A$2:$A$258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  <c:extLst xmlns:c15="http://schemas.microsoft.com/office/drawing/2012/chart"/>
            </c:strRef>
          </c:cat>
          <c:val>
            <c:numRef>
              <c:f>Tekirdag!$L$2:$L$258</c:f>
              <c:numCache>
                <c:formatCode>General</c:formatCode>
                <c:ptCount val="257"/>
                <c:pt idx="6">
                  <c:v>3.5714285714285716</c:v>
                </c:pt>
                <c:pt idx="7">
                  <c:v>3.2857142857142856</c:v>
                </c:pt>
                <c:pt idx="8">
                  <c:v>3.8571428571428572</c:v>
                </c:pt>
                <c:pt idx="9">
                  <c:v>4.2857142857142856</c:v>
                </c:pt>
                <c:pt idx="10">
                  <c:v>5.4285714285714288</c:v>
                </c:pt>
                <c:pt idx="11">
                  <c:v>6.1428571428571432</c:v>
                </c:pt>
                <c:pt idx="12">
                  <c:v>6.7142857142857144</c:v>
                </c:pt>
                <c:pt idx="13">
                  <c:v>6.7142857142857144</c:v>
                </c:pt>
                <c:pt idx="14">
                  <c:v>6.4285714285714288</c:v>
                </c:pt>
                <c:pt idx="15">
                  <c:v>6</c:v>
                </c:pt>
                <c:pt idx="16">
                  <c:v>6.4285714285714288</c:v>
                </c:pt>
                <c:pt idx="17">
                  <c:v>5.7142857142857144</c:v>
                </c:pt>
                <c:pt idx="18">
                  <c:v>5.5714285714285712</c:v>
                </c:pt>
                <c:pt idx="19">
                  <c:v>5.7142857142857144</c:v>
                </c:pt>
                <c:pt idx="20">
                  <c:v>6</c:v>
                </c:pt>
                <c:pt idx="21">
                  <c:v>7</c:v>
                </c:pt>
                <c:pt idx="22">
                  <c:v>7.4285714285714288</c:v>
                </c:pt>
                <c:pt idx="23">
                  <c:v>6.8571428571428568</c:v>
                </c:pt>
                <c:pt idx="24">
                  <c:v>6.5714285714285712</c:v>
                </c:pt>
                <c:pt idx="25">
                  <c:v>6.5714285714285712</c:v>
                </c:pt>
                <c:pt idx="26">
                  <c:v>7.1428571428571432</c:v>
                </c:pt>
                <c:pt idx="27">
                  <c:v>6.8571428571428568</c:v>
                </c:pt>
                <c:pt idx="28">
                  <c:v>6.2857142857142856</c:v>
                </c:pt>
                <c:pt idx="29">
                  <c:v>5.8571428571428568</c:v>
                </c:pt>
                <c:pt idx="30">
                  <c:v>6.4285714285714288</c:v>
                </c:pt>
                <c:pt idx="31">
                  <c:v>6.4285714285714288</c:v>
                </c:pt>
                <c:pt idx="32">
                  <c:v>6.1428571428571432</c:v>
                </c:pt>
                <c:pt idx="33">
                  <c:v>5.5714285714285712</c:v>
                </c:pt>
                <c:pt idx="34">
                  <c:v>5.5714285714285712</c:v>
                </c:pt>
                <c:pt idx="35">
                  <c:v>5.8571428571428568</c:v>
                </c:pt>
                <c:pt idx="36">
                  <c:v>6.1428571428571432</c:v>
                </c:pt>
                <c:pt idx="37">
                  <c:v>5.5714285714285712</c:v>
                </c:pt>
                <c:pt idx="38">
                  <c:v>6</c:v>
                </c:pt>
                <c:pt idx="39">
                  <c:v>6</c:v>
                </c:pt>
                <c:pt idx="40">
                  <c:v>6.1428571428571432</c:v>
                </c:pt>
                <c:pt idx="41">
                  <c:v>5.7142857142857144</c:v>
                </c:pt>
                <c:pt idx="42">
                  <c:v>5.2857142857142856</c:v>
                </c:pt>
                <c:pt idx="43">
                  <c:v>4.2857142857142856</c:v>
                </c:pt>
                <c:pt idx="44">
                  <c:v>3.8571428571428572</c:v>
                </c:pt>
                <c:pt idx="45">
                  <c:v>3.5714285714285716</c:v>
                </c:pt>
                <c:pt idx="46">
                  <c:v>4.5714285714285712</c:v>
                </c:pt>
                <c:pt idx="47">
                  <c:v>4.2857142857142856</c:v>
                </c:pt>
                <c:pt idx="48">
                  <c:v>4.8571428571428568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5.7142857142857144</c:v>
                </c:pt>
                <c:pt idx="53">
                  <c:v>4.8571428571428568</c:v>
                </c:pt>
                <c:pt idx="54">
                  <c:v>4.4285714285714288</c:v>
                </c:pt>
                <c:pt idx="55">
                  <c:v>3.8571428571428572</c:v>
                </c:pt>
                <c:pt idx="56">
                  <c:v>3.1428571428571428</c:v>
                </c:pt>
                <c:pt idx="57">
                  <c:v>3.7142857142857144</c:v>
                </c:pt>
                <c:pt idx="58">
                  <c:v>3.7142857142857144</c:v>
                </c:pt>
                <c:pt idx="59">
                  <c:v>4.1428571428571432</c:v>
                </c:pt>
                <c:pt idx="60">
                  <c:v>3.7142857142857144</c:v>
                </c:pt>
                <c:pt idx="61">
                  <c:v>4</c:v>
                </c:pt>
                <c:pt idx="62">
                  <c:v>4.2857142857142856</c:v>
                </c:pt>
                <c:pt idx="63">
                  <c:v>4.8571428571428568</c:v>
                </c:pt>
                <c:pt idx="64">
                  <c:v>5.1428571428571432</c:v>
                </c:pt>
                <c:pt idx="65">
                  <c:v>4.1428571428571432</c:v>
                </c:pt>
                <c:pt idx="66">
                  <c:v>3.7142857142857144</c:v>
                </c:pt>
                <c:pt idx="67">
                  <c:v>4.1428571428571432</c:v>
                </c:pt>
                <c:pt idx="68">
                  <c:v>3.8571428571428572</c:v>
                </c:pt>
                <c:pt idx="69">
                  <c:v>4</c:v>
                </c:pt>
                <c:pt idx="70">
                  <c:v>3.5714285714285716</c:v>
                </c:pt>
                <c:pt idx="71">
                  <c:v>3.1428571428571428</c:v>
                </c:pt>
                <c:pt idx="72">
                  <c:v>3</c:v>
                </c:pt>
                <c:pt idx="73">
                  <c:v>3.4285714285714284</c:v>
                </c:pt>
                <c:pt idx="74">
                  <c:v>3.4285714285714284</c:v>
                </c:pt>
                <c:pt idx="75">
                  <c:v>3.5714285714285716</c:v>
                </c:pt>
                <c:pt idx="76">
                  <c:v>3.1428571428571428</c:v>
                </c:pt>
                <c:pt idx="77">
                  <c:v>3.5714285714285716</c:v>
                </c:pt>
                <c:pt idx="78">
                  <c:v>3.1428571428571428</c:v>
                </c:pt>
                <c:pt idx="79">
                  <c:v>3.1428571428571428</c:v>
                </c:pt>
                <c:pt idx="80">
                  <c:v>3.4285714285714284</c:v>
                </c:pt>
                <c:pt idx="81">
                  <c:v>3.1428571428571428</c:v>
                </c:pt>
                <c:pt idx="82">
                  <c:v>3.4285714285714284</c:v>
                </c:pt>
                <c:pt idx="83">
                  <c:v>3.2857142857142856</c:v>
                </c:pt>
                <c:pt idx="84">
                  <c:v>3.5714285714285716</c:v>
                </c:pt>
                <c:pt idx="85">
                  <c:v>4</c:v>
                </c:pt>
                <c:pt idx="86">
                  <c:v>4.1428571428571432</c:v>
                </c:pt>
                <c:pt idx="87">
                  <c:v>3.5714285714285716</c:v>
                </c:pt>
                <c:pt idx="88">
                  <c:v>3.4285714285714284</c:v>
                </c:pt>
                <c:pt idx="89">
                  <c:v>3.4285714285714284</c:v>
                </c:pt>
                <c:pt idx="90">
                  <c:v>3.7142857142857144</c:v>
                </c:pt>
                <c:pt idx="91">
                  <c:v>3.7142857142857144</c:v>
                </c:pt>
                <c:pt idx="92">
                  <c:v>3.2857142857142856</c:v>
                </c:pt>
                <c:pt idx="93">
                  <c:v>3.1428571428571428</c:v>
                </c:pt>
                <c:pt idx="94">
                  <c:v>3.1428571428571428</c:v>
                </c:pt>
                <c:pt idx="95">
                  <c:v>3.8571428571428572</c:v>
                </c:pt>
                <c:pt idx="96">
                  <c:v>3.5714285714285716</c:v>
                </c:pt>
                <c:pt idx="97">
                  <c:v>4</c:v>
                </c:pt>
                <c:pt idx="98">
                  <c:v>3.5714285714285716</c:v>
                </c:pt>
                <c:pt idx="99">
                  <c:v>4</c:v>
                </c:pt>
                <c:pt idx="100">
                  <c:v>4.7142857142857144</c:v>
                </c:pt>
                <c:pt idx="101">
                  <c:v>5.4285714285714288</c:v>
                </c:pt>
                <c:pt idx="102">
                  <c:v>5</c:v>
                </c:pt>
                <c:pt idx="103">
                  <c:v>4.7142857142857144</c:v>
                </c:pt>
                <c:pt idx="104">
                  <c:v>4</c:v>
                </c:pt>
                <c:pt idx="105">
                  <c:v>4.1428571428571432</c:v>
                </c:pt>
                <c:pt idx="106">
                  <c:v>3.8571428571428572</c:v>
                </c:pt>
                <c:pt idx="107">
                  <c:v>4.4285714285714288</c:v>
                </c:pt>
                <c:pt idx="108">
                  <c:v>4</c:v>
                </c:pt>
                <c:pt idx="109">
                  <c:v>4.8571428571428568</c:v>
                </c:pt>
                <c:pt idx="110">
                  <c:v>5.2857142857142856</c:v>
                </c:pt>
                <c:pt idx="111">
                  <c:v>5.4285714285714288</c:v>
                </c:pt>
                <c:pt idx="112">
                  <c:v>5</c:v>
                </c:pt>
                <c:pt idx="113">
                  <c:v>5.2857142857142856</c:v>
                </c:pt>
                <c:pt idx="114">
                  <c:v>5.1428571428571432</c:v>
                </c:pt>
                <c:pt idx="115">
                  <c:v>5.1428571428571432</c:v>
                </c:pt>
                <c:pt idx="116">
                  <c:v>4.2857142857142856</c:v>
                </c:pt>
                <c:pt idx="117">
                  <c:v>4.1428571428571432</c:v>
                </c:pt>
                <c:pt idx="118">
                  <c:v>4.2857142857142856</c:v>
                </c:pt>
                <c:pt idx="119">
                  <c:v>4.7142857142857144</c:v>
                </c:pt>
                <c:pt idx="120">
                  <c:v>4</c:v>
                </c:pt>
                <c:pt idx="121">
                  <c:v>3.4285714285714284</c:v>
                </c:pt>
                <c:pt idx="122">
                  <c:v>3.4285714285714284</c:v>
                </c:pt>
                <c:pt idx="123">
                  <c:v>3.5714285714285716</c:v>
                </c:pt>
                <c:pt idx="124">
                  <c:v>4</c:v>
                </c:pt>
                <c:pt idx="125">
                  <c:v>4.1428571428571432</c:v>
                </c:pt>
                <c:pt idx="126">
                  <c:v>3.8571428571428572</c:v>
                </c:pt>
                <c:pt idx="127">
                  <c:v>4.2857142857142856</c:v>
                </c:pt>
                <c:pt idx="128">
                  <c:v>4</c:v>
                </c:pt>
                <c:pt idx="129">
                  <c:v>3.8571428571428572</c:v>
                </c:pt>
                <c:pt idx="130">
                  <c:v>3.7142857142857144</c:v>
                </c:pt>
                <c:pt idx="131">
                  <c:v>3.2857142857142856</c:v>
                </c:pt>
                <c:pt idx="132">
                  <c:v>3.1428571428571428</c:v>
                </c:pt>
                <c:pt idx="133">
                  <c:v>3</c:v>
                </c:pt>
                <c:pt idx="134">
                  <c:v>3.5714285714285716</c:v>
                </c:pt>
                <c:pt idx="135">
                  <c:v>3.7142857142857144</c:v>
                </c:pt>
                <c:pt idx="136">
                  <c:v>4.4285714285714288</c:v>
                </c:pt>
                <c:pt idx="137">
                  <c:v>4.8571428571428568</c:v>
                </c:pt>
                <c:pt idx="138">
                  <c:v>5.1428571428571432</c:v>
                </c:pt>
                <c:pt idx="139">
                  <c:v>5.5714285714285712</c:v>
                </c:pt>
                <c:pt idx="140">
                  <c:v>5.7142857142857144</c:v>
                </c:pt>
                <c:pt idx="141">
                  <c:v>5.2857142857142856</c:v>
                </c:pt>
                <c:pt idx="142">
                  <c:v>5</c:v>
                </c:pt>
                <c:pt idx="143">
                  <c:v>4.7142857142857144</c:v>
                </c:pt>
                <c:pt idx="144">
                  <c:v>4.2857142857142856</c:v>
                </c:pt>
                <c:pt idx="145">
                  <c:v>4.2857142857142856</c:v>
                </c:pt>
                <c:pt idx="146">
                  <c:v>3.8571428571428572</c:v>
                </c:pt>
                <c:pt idx="147">
                  <c:v>3.7142857142857144</c:v>
                </c:pt>
                <c:pt idx="148">
                  <c:v>3.2857142857142856</c:v>
                </c:pt>
                <c:pt idx="149">
                  <c:v>3.4285714285714284</c:v>
                </c:pt>
                <c:pt idx="150">
                  <c:v>2.8571428571428572</c:v>
                </c:pt>
                <c:pt idx="151">
                  <c:v>2.7142857142857144</c:v>
                </c:pt>
                <c:pt idx="152">
                  <c:v>2.2857142857142856</c:v>
                </c:pt>
                <c:pt idx="153">
                  <c:v>2.2857142857142856</c:v>
                </c:pt>
                <c:pt idx="154">
                  <c:v>2.4285714285714284</c:v>
                </c:pt>
                <c:pt idx="155">
                  <c:v>2.7142857142857144</c:v>
                </c:pt>
                <c:pt idx="156">
                  <c:v>3</c:v>
                </c:pt>
                <c:pt idx="157">
                  <c:v>3</c:v>
                </c:pt>
                <c:pt idx="158">
                  <c:v>3.4285714285714284</c:v>
                </c:pt>
                <c:pt idx="159">
                  <c:v>4.1428571428571432</c:v>
                </c:pt>
                <c:pt idx="160">
                  <c:v>4.5714285714285712</c:v>
                </c:pt>
                <c:pt idx="161">
                  <c:v>5.1428571428571432</c:v>
                </c:pt>
                <c:pt idx="162">
                  <c:v>5.1428571428571432</c:v>
                </c:pt>
                <c:pt idx="163">
                  <c:v>4.5714285714285712</c:v>
                </c:pt>
                <c:pt idx="164">
                  <c:v>4.5714285714285712</c:v>
                </c:pt>
                <c:pt idx="165">
                  <c:v>4.5714285714285712</c:v>
                </c:pt>
                <c:pt idx="166">
                  <c:v>4.2857142857142856</c:v>
                </c:pt>
                <c:pt idx="167">
                  <c:v>4.2857142857142856</c:v>
                </c:pt>
                <c:pt idx="168">
                  <c:v>3.5714285714285716</c:v>
                </c:pt>
                <c:pt idx="169">
                  <c:v>3.5714285714285716</c:v>
                </c:pt>
                <c:pt idx="170">
                  <c:v>4</c:v>
                </c:pt>
                <c:pt idx="171">
                  <c:v>4</c:v>
                </c:pt>
                <c:pt idx="172">
                  <c:v>3.7142857142857144</c:v>
                </c:pt>
                <c:pt idx="173">
                  <c:v>3.4285714285714284</c:v>
                </c:pt>
                <c:pt idx="174">
                  <c:v>2.5714285714285716</c:v>
                </c:pt>
                <c:pt idx="175">
                  <c:v>3.1428571428571428</c:v>
                </c:pt>
                <c:pt idx="176">
                  <c:v>3.1428571428571428</c:v>
                </c:pt>
                <c:pt idx="177">
                  <c:v>3</c:v>
                </c:pt>
                <c:pt idx="178">
                  <c:v>3.2857142857142856</c:v>
                </c:pt>
                <c:pt idx="179">
                  <c:v>3.8571428571428572</c:v>
                </c:pt>
                <c:pt idx="180">
                  <c:v>3.8571428571428572</c:v>
                </c:pt>
                <c:pt idx="181">
                  <c:v>4.2857142857142856</c:v>
                </c:pt>
                <c:pt idx="182">
                  <c:v>3.7142857142857144</c:v>
                </c:pt>
                <c:pt idx="183">
                  <c:v>5</c:v>
                </c:pt>
                <c:pt idx="184">
                  <c:v>5.2857142857142856</c:v>
                </c:pt>
                <c:pt idx="185">
                  <c:v>5.2857142857142856</c:v>
                </c:pt>
                <c:pt idx="186">
                  <c:v>4.4285714285714288</c:v>
                </c:pt>
                <c:pt idx="187">
                  <c:v>4.8571428571428568</c:v>
                </c:pt>
                <c:pt idx="188">
                  <c:v>4.8571428571428568</c:v>
                </c:pt>
                <c:pt idx="189">
                  <c:v>5.1428571428571432</c:v>
                </c:pt>
                <c:pt idx="190">
                  <c:v>4.1428571428571432</c:v>
                </c:pt>
                <c:pt idx="191">
                  <c:v>4.1428571428571432</c:v>
                </c:pt>
                <c:pt idx="192">
                  <c:v>4.1428571428571432</c:v>
                </c:pt>
                <c:pt idx="193">
                  <c:v>4.4285714285714288</c:v>
                </c:pt>
                <c:pt idx="194">
                  <c:v>3.8571428571428572</c:v>
                </c:pt>
                <c:pt idx="195">
                  <c:v>3.8571428571428572</c:v>
                </c:pt>
                <c:pt idx="196">
                  <c:v>4.1428571428571432</c:v>
                </c:pt>
                <c:pt idx="197">
                  <c:v>3.7142857142857144</c:v>
                </c:pt>
                <c:pt idx="198">
                  <c:v>3.1428571428571428</c:v>
                </c:pt>
                <c:pt idx="199">
                  <c:v>2.8571428571428572</c:v>
                </c:pt>
                <c:pt idx="200">
                  <c:v>3.1428571428571428</c:v>
                </c:pt>
                <c:pt idx="201">
                  <c:v>3.7142857142857144</c:v>
                </c:pt>
                <c:pt idx="202">
                  <c:v>4.2857142857142856</c:v>
                </c:pt>
                <c:pt idx="203">
                  <c:v>4.2857142857142856</c:v>
                </c:pt>
                <c:pt idx="204">
                  <c:v>4.2857142857142856</c:v>
                </c:pt>
                <c:pt idx="205">
                  <c:v>4.5714285714285712</c:v>
                </c:pt>
                <c:pt idx="206">
                  <c:v>4.7142857142857144</c:v>
                </c:pt>
                <c:pt idx="207">
                  <c:v>4.4285714285714288</c:v>
                </c:pt>
                <c:pt idx="208">
                  <c:v>4</c:v>
                </c:pt>
                <c:pt idx="209">
                  <c:v>3.4285714285714284</c:v>
                </c:pt>
                <c:pt idx="210">
                  <c:v>2.8571428571428572</c:v>
                </c:pt>
                <c:pt idx="211">
                  <c:v>3.4285714285714284</c:v>
                </c:pt>
                <c:pt idx="212">
                  <c:v>3.4285714285714284</c:v>
                </c:pt>
                <c:pt idx="213">
                  <c:v>3.2857142857142856</c:v>
                </c:pt>
                <c:pt idx="214">
                  <c:v>3.2857142857142856</c:v>
                </c:pt>
                <c:pt idx="215">
                  <c:v>3.2857142857142856</c:v>
                </c:pt>
                <c:pt idx="216">
                  <c:v>3.4285714285714284</c:v>
                </c:pt>
                <c:pt idx="217">
                  <c:v>3.8571428571428572</c:v>
                </c:pt>
                <c:pt idx="218">
                  <c:v>3.8571428571428572</c:v>
                </c:pt>
                <c:pt idx="219">
                  <c:v>3.8571428571428572</c:v>
                </c:pt>
                <c:pt idx="220">
                  <c:v>3.5714285714285716</c:v>
                </c:pt>
                <c:pt idx="221">
                  <c:v>4.2857142857142856</c:v>
                </c:pt>
                <c:pt idx="222">
                  <c:v>3.8571428571428572</c:v>
                </c:pt>
                <c:pt idx="223">
                  <c:v>3.5714285714285716</c:v>
                </c:pt>
                <c:pt idx="224">
                  <c:v>3.1428571428571428</c:v>
                </c:pt>
                <c:pt idx="225">
                  <c:v>2.7142857142857144</c:v>
                </c:pt>
                <c:pt idx="226">
                  <c:v>3.5714285714285716</c:v>
                </c:pt>
                <c:pt idx="227">
                  <c:v>4.1428571428571432</c:v>
                </c:pt>
                <c:pt idx="228">
                  <c:v>3.7142857142857144</c:v>
                </c:pt>
                <c:pt idx="229">
                  <c:v>4.2857142857142856</c:v>
                </c:pt>
                <c:pt idx="230">
                  <c:v>4.8571428571428568</c:v>
                </c:pt>
                <c:pt idx="231">
                  <c:v>5.2857142857142856</c:v>
                </c:pt>
                <c:pt idx="232">
                  <c:v>5.1428571428571432</c:v>
                </c:pt>
                <c:pt idx="233">
                  <c:v>4</c:v>
                </c:pt>
                <c:pt idx="234">
                  <c:v>3.8571428571428572</c:v>
                </c:pt>
                <c:pt idx="235">
                  <c:v>3.5714285714285716</c:v>
                </c:pt>
                <c:pt idx="236">
                  <c:v>3.4285714285714284</c:v>
                </c:pt>
                <c:pt idx="237">
                  <c:v>3.1428571428571428</c:v>
                </c:pt>
                <c:pt idx="238">
                  <c:v>3.4285714285714284</c:v>
                </c:pt>
                <c:pt idx="239">
                  <c:v>3.5714285714285716</c:v>
                </c:pt>
                <c:pt idx="240">
                  <c:v>3.8571428571428572</c:v>
                </c:pt>
                <c:pt idx="241">
                  <c:v>3.4285714285714284</c:v>
                </c:pt>
                <c:pt idx="242">
                  <c:v>3.4285714285714284</c:v>
                </c:pt>
                <c:pt idx="243">
                  <c:v>4</c:v>
                </c:pt>
                <c:pt idx="244">
                  <c:v>3.8571428571428572</c:v>
                </c:pt>
                <c:pt idx="245">
                  <c:v>3.4285714285714284</c:v>
                </c:pt>
                <c:pt idx="246">
                  <c:v>3.5714285714285716</c:v>
                </c:pt>
                <c:pt idx="247">
                  <c:v>3.2857142857142856</c:v>
                </c:pt>
                <c:pt idx="248">
                  <c:v>3.5714285714285716</c:v>
                </c:pt>
                <c:pt idx="249">
                  <c:v>3.5714285714285716</c:v>
                </c:pt>
                <c:pt idx="250">
                  <c:v>3.5714285714285716</c:v>
                </c:pt>
                <c:pt idx="251">
                  <c:v>3.5714285714285716</c:v>
                </c:pt>
                <c:pt idx="252">
                  <c:v>3.7142857142857144</c:v>
                </c:pt>
                <c:pt idx="253">
                  <c:v>4.1428571428571432</c:v>
                </c:pt>
                <c:pt idx="254">
                  <c:v>4.4285714285714288</c:v>
                </c:pt>
                <c:pt idx="255">
                  <c:v>4.4285714285714288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0648-43EF-8311-46DB97A7E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173999"/>
        <c:axId val="1994595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Tekirdag!$B$1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Tekirdag!$A$2:$A$258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Tekirdag!$B$2:$B$257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6</c:v>
                      </c:pt>
                      <c:pt idx="1">
                        <c:v>7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3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4</c:v>
                      </c:pt>
                      <c:pt idx="8">
                        <c:v>7</c:v>
                      </c:pt>
                      <c:pt idx="9">
                        <c:v>5</c:v>
                      </c:pt>
                      <c:pt idx="10">
                        <c:v>8</c:v>
                      </c:pt>
                      <c:pt idx="11">
                        <c:v>6</c:v>
                      </c:pt>
                      <c:pt idx="12">
                        <c:v>6</c:v>
                      </c:pt>
                      <c:pt idx="13">
                        <c:v>3</c:v>
                      </c:pt>
                      <c:pt idx="14">
                        <c:v>7</c:v>
                      </c:pt>
                      <c:pt idx="15">
                        <c:v>10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10</c:v>
                      </c:pt>
                      <c:pt idx="19">
                        <c:v>6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4</c:v>
                      </c:pt>
                      <c:pt idx="23">
                        <c:v>3</c:v>
                      </c:pt>
                      <c:pt idx="24">
                        <c:v>3</c:v>
                      </c:pt>
                      <c:pt idx="25">
                        <c:v>5</c:v>
                      </c:pt>
                      <c:pt idx="26">
                        <c:v>5</c:v>
                      </c:pt>
                      <c:pt idx="27">
                        <c:v>4</c:v>
                      </c:pt>
                      <c:pt idx="28">
                        <c:v>8</c:v>
                      </c:pt>
                      <c:pt idx="29">
                        <c:v>3</c:v>
                      </c:pt>
                      <c:pt idx="30">
                        <c:v>3</c:v>
                      </c:pt>
                      <c:pt idx="31">
                        <c:v>4</c:v>
                      </c:pt>
                      <c:pt idx="32">
                        <c:v>5</c:v>
                      </c:pt>
                      <c:pt idx="33">
                        <c:v>6</c:v>
                      </c:pt>
                      <c:pt idx="34">
                        <c:v>9</c:v>
                      </c:pt>
                      <c:pt idx="35">
                        <c:v>5</c:v>
                      </c:pt>
                      <c:pt idx="36">
                        <c:v>6</c:v>
                      </c:pt>
                      <c:pt idx="37">
                        <c:v>2</c:v>
                      </c:pt>
                      <c:pt idx="38">
                        <c:v>6</c:v>
                      </c:pt>
                      <c:pt idx="39">
                        <c:v>6</c:v>
                      </c:pt>
                      <c:pt idx="40">
                        <c:v>6</c:v>
                      </c:pt>
                      <c:pt idx="41">
                        <c:v>3</c:v>
                      </c:pt>
                      <c:pt idx="42">
                        <c:v>7</c:v>
                      </c:pt>
                      <c:pt idx="43">
                        <c:v>7</c:v>
                      </c:pt>
                      <c:pt idx="44">
                        <c:v>3</c:v>
                      </c:pt>
                      <c:pt idx="45">
                        <c:v>8</c:v>
                      </c:pt>
                      <c:pt idx="46">
                        <c:v>2</c:v>
                      </c:pt>
                      <c:pt idx="47">
                        <c:v>6</c:v>
                      </c:pt>
                      <c:pt idx="48">
                        <c:v>2</c:v>
                      </c:pt>
                      <c:pt idx="49">
                        <c:v>2</c:v>
                      </c:pt>
                      <c:pt idx="50">
                        <c:v>5</c:v>
                      </c:pt>
                      <c:pt idx="51">
                        <c:v>4</c:v>
                      </c:pt>
                      <c:pt idx="52">
                        <c:v>1</c:v>
                      </c:pt>
                      <c:pt idx="53">
                        <c:v>3</c:v>
                      </c:pt>
                      <c:pt idx="54">
                        <c:v>3</c:v>
                      </c:pt>
                      <c:pt idx="55">
                        <c:v>2</c:v>
                      </c:pt>
                      <c:pt idx="56">
                        <c:v>8</c:v>
                      </c:pt>
                      <c:pt idx="57">
                        <c:v>2</c:v>
                      </c:pt>
                      <c:pt idx="58">
                        <c:v>5</c:v>
                      </c:pt>
                      <c:pt idx="59">
                        <c:v>1</c:v>
                      </c:pt>
                      <c:pt idx="60">
                        <c:v>7</c:v>
                      </c:pt>
                      <c:pt idx="61">
                        <c:v>5</c:v>
                      </c:pt>
                      <c:pt idx="62">
                        <c:v>3</c:v>
                      </c:pt>
                      <c:pt idx="63">
                        <c:v>2</c:v>
                      </c:pt>
                      <c:pt idx="64">
                        <c:v>3</c:v>
                      </c:pt>
                      <c:pt idx="65">
                        <c:v>4</c:v>
                      </c:pt>
                      <c:pt idx="66">
                        <c:v>4</c:v>
                      </c:pt>
                      <c:pt idx="67">
                        <c:v>5</c:v>
                      </c:pt>
                      <c:pt idx="68">
                        <c:v>3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8</c:v>
                      </c:pt>
                      <c:pt idx="74">
                        <c:v>6</c:v>
                      </c:pt>
                      <c:pt idx="75">
                        <c:v>3</c:v>
                      </c:pt>
                      <c:pt idx="76">
                        <c:v>3</c:v>
                      </c:pt>
                      <c:pt idx="77">
                        <c:v>5</c:v>
                      </c:pt>
                      <c:pt idx="78">
                        <c:v>3</c:v>
                      </c:pt>
                      <c:pt idx="79">
                        <c:v>6</c:v>
                      </c:pt>
                      <c:pt idx="80">
                        <c:v>8</c:v>
                      </c:pt>
                      <c:pt idx="81">
                        <c:v>6</c:v>
                      </c:pt>
                      <c:pt idx="82">
                        <c:v>4</c:v>
                      </c:pt>
                      <c:pt idx="83">
                        <c:v>11</c:v>
                      </c:pt>
                      <c:pt idx="84">
                        <c:v>6</c:v>
                      </c:pt>
                      <c:pt idx="85">
                        <c:v>5</c:v>
                      </c:pt>
                      <c:pt idx="86">
                        <c:v>8</c:v>
                      </c:pt>
                      <c:pt idx="87">
                        <c:v>4</c:v>
                      </c:pt>
                      <c:pt idx="88">
                        <c:v>5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7</c:v>
                      </c:pt>
                      <c:pt idx="92">
                        <c:v>9</c:v>
                      </c:pt>
                      <c:pt idx="93">
                        <c:v>8</c:v>
                      </c:pt>
                      <c:pt idx="94">
                        <c:v>6</c:v>
                      </c:pt>
                      <c:pt idx="95">
                        <c:v>2</c:v>
                      </c:pt>
                      <c:pt idx="96">
                        <c:v>4</c:v>
                      </c:pt>
                      <c:pt idx="97">
                        <c:v>3</c:v>
                      </c:pt>
                      <c:pt idx="98">
                        <c:v>8</c:v>
                      </c:pt>
                      <c:pt idx="99">
                        <c:v>8</c:v>
                      </c:pt>
                      <c:pt idx="100">
                        <c:v>8</c:v>
                      </c:pt>
                      <c:pt idx="101">
                        <c:v>2</c:v>
                      </c:pt>
                      <c:pt idx="102">
                        <c:v>5</c:v>
                      </c:pt>
                      <c:pt idx="103">
                        <c:v>4</c:v>
                      </c:pt>
                      <c:pt idx="104">
                        <c:v>4</c:v>
                      </c:pt>
                      <c:pt idx="105">
                        <c:v>3</c:v>
                      </c:pt>
                      <c:pt idx="106">
                        <c:v>8</c:v>
                      </c:pt>
                      <c:pt idx="107">
                        <c:v>5</c:v>
                      </c:pt>
                      <c:pt idx="108">
                        <c:v>5</c:v>
                      </c:pt>
                      <c:pt idx="109">
                        <c:v>5</c:v>
                      </c:pt>
                      <c:pt idx="110">
                        <c:v>6</c:v>
                      </c:pt>
                      <c:pt idx="111">
                        <c:v>3</c:v>
                      </c:pt>
                      <c:pt idx="112">
                        <c:v>5</c:v>
                      </c:pt>
                      <c:pt idx="113">
                        <c:v>3</c:v>
                      </c:pt>
                      <c:pt idx="114">
                        <c:v>4</c:v>
                      </c:pt>
                      <c:pt idx="115">
                        <c:v>3</c:v>
                      </c:pt>
                      <c:pt idx="116">
                        <c:v>4</c:v>
                      </c:pt>
                      <c:pt idx="117">
                        <c:v>3</c:v>
                      </c:pt>
                      <c:pt idx="118">
                        <c:v>6</c:v>
                      </c:pt>
                      <c:pt idx="119">
                        <c:v>3</c:v>
                      </c:pt>
                      <c:pt idx="120">
                        <c:v>2</c:v>
                      </c:pt>
                      <c:pt idx="121">
                        <c:v>9</c:v>
                      </c:pt>
                      <c:pt idx="122">
                        <c:v>5</c:v>
                      </c:pt>
                      <c:pt idx="123">
                        <c:v>6</c:v>
                      </c:pt>
                      <c:pt idx="124">
                        <c:v>7</c:v>
                      </c:pt>
                      <c:pt idx="125">
                        <c:v>3</c:v>
                      </c:pt>
                      <c:pt idx="126">
                        <c:v>4</c:v>
                      </c:pt>
                      <c:pt idx="127">
                        <c:v>4</c:v>
                      </c:pt>
                      <c:pt idx="128">
                        <c:v>8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9</c:v>
                      </c:pt>
                      <c:pt idx="132">
                        <c:v>5</c:v>
                      </c:pt>
                      <c:pt idx="133">
                        <c:v>5</c:v>
                      </c:pt>
                      <c:pt idx="134">
                        <c:v>3</c:v>
                      </c:pt>
                      <c:pt idx="135">
                        <c:v>4</c:v>
                      </c:pt>
                      <c:pt idx="136">
                        <c:v>4</c:v>
                      </c:pt>
                      <c:pt idx="137">
                        <c:v>7</c:v>
                      </c:pt>
                      <c:pt idx="138">
                        <c:v>4</c:v>
                      </c:pt>
                      <c:pt idx="139">
                        <c:v>2</c:v>
                      </c:pt>
                      <c:pt idx="140">
                        <c:v>3</c:v>
                      </c:pt>
                      <c:pt idx="141">
                        <c:v>5</c:v>
                      </c:pt>
                      <c:pt idx="142">
                        <c:v>2</c:v>
                      </c:pt>
                      <c:pt idx="143">
                        <c:v>4</c:v>
                      </c:pt>
                      <c:pt idx="144">
                        <c:v>5</c:v>
                      </c:pt>
                      <c:pt idx="145">
                        <c:v>5</c:v>
                      </c:pt>
                      <c:pt idx="146">
                        <c:v>8</c:v>
                      </c:pt>
                      <c:pt idx="147">
                        <c:v>2</c:v>
                      </c:pt>
                      <c:pt idx="148">
                        <c:v>3</c:v>
                      </c:pt>
                      <c:pt idx="149">
                        <c:v>5</c:v>
                      </c:pt>
                      <c:pt idx="150">
                        <c:v>4</c:v>
                      </c:pt>
                      <c:pt idx="151">
                        <c:v>3</c:v>
                      </c:pt>
                      <c:pt idx="152">
                        <c:v>3</c:v>
                      </c:pt>
                      <c:pt idx="153">
                        <c:v>3</c:v>
                      </c:pt>
                      <c:pt idx="154">
                        <c:v>3</c:v>
                      </c:pt>
                      <c:pt idx="155">
                        <c:v>2</c:v>
                      </c:pt>
                      <c:pt idx="156">
                        <c:v>3</c:v>
                      </c:pt>
                      <c:pt idx="157">
                        <c:v>6</c:v>
                      </c:pt>
                      <c:pt idx="158">
                        <c:v>8</c:v>
                      </c:pt>
                      <c:pt idx="159">
                        <c:v>4</c:v>
                      </c:pt>
                      <c:pt idx="160">
                        <c:v>5</c:v>
                      </c:pt>
                      <c:pt idx="161">
                        <c:v>10</c:v>
                      </c:pt>
                      <c:pt idx="162">
                        <c:v>3</c:v>
                      </c:pt>
                      <c:pt idx="163">
                        <c:v>3</c:v>
                      </c:pt>
                      <c:pt idx="164">
                        <c:v>3</c:v>
                      </c:pt>
                      <c:pt idx="165">
                        <c:v>3</c:v>
                      </c:pt>
                      <c:pt idx="166">
                        <c:v>1</c:v>
                      </c:pt>
                      <c:pt idx="167">
                        <c:v>5</c:v>
                      </c:pt>
                      <c:pt idx="168">
                        <c:v>4</c:v>
                      </c:pt>
                      <c:pt idx="169">
                        <c:v>6</c:v>
                      </c:pt>
                      <c:pt idx="170">
                        <c:v>3</c:v>
                      </c:pt>
                      <c:pt idx="171">
                        <c:v>2</c:v>
                      </c:pt>
                      <c:pt idx="172">
                        <c:v>13</c:v>
                      </c:pt>
                      <c:pt idx="173">
                        <c:v>6</c:v>
                      </c:pt>
                      <c:pt idx="174">
                        <c:v>2</c:v>
                      </c:pt>
                      <c:pt idx="175">
                        <c:v>4</c:v>
                      </c:pt>
                      <c:pt idx="176">
                        <c:v>3</c:v>
                      </c:pt>
                      <c:pt idx="177">
                        <c:v>2</c:v>
                      </c:pt>
                      <c:pt idx="178">
                        <c:v>6</c:v>
                      </c:pt>
                      <c:pt idx="179">
                        <c:v>0</c:v>
                      </c:pt>
                      <c:pt idx="180">
                        <c:v>4</c:v>
                      </c:pt>
                      <c:pt idx="181">
                        <c:v>7</c:v>
                      </c:pt>
                      <c:pt idx="182">
                        <c:v>9</c:v>
                      </c:pt>
                      <c:pt idx="183">
                        <c:v>4</c:v>
                      </c:pt>
                      <c:pt idx="184">
                        <c:v>7</c:v>
                      </c:pt>
                      <c:pt idx="185">
                        <c:v>2</c:v>
                      </c:pt>
                      <c:pt idx="186">
                        <c:v>4</c:v>
                      </c:pt>
                      <c:pt idx="187">
                        <c:v>6</c:v>
                      </c:pt>
                      <c:pt idx="188">
                        <c:v>2</c:v>
                      </c:pt>
                      <c:pt idx="189">
                        <c:v>5</c:v>
                      </c:pt>
                      <c:pt idx="190">
                        <c:v>3</c:v>
                      </c:pt>
                      <c:pt idx="191">
                        <c:v>5</c:v>
                      </c:pt>
                      <c:pt idx="192">
                        <c:v>4</c:v>
                      </c:pt>
                      <c:pt idx="193">
                        <c:v>5</c:v>
                      </c:pt>
                      <c:pt idx="194">
                        <c:v>7</c:v>
                      </c:pt>
                      <c:pt idx="195">
                        <c:v>8</c:v>
                      </c:pt>
                      <c:pt idx="196">
                        <c:v>7</c:v>
                      </c:pt>
                      <c:pt idx="197">
                        <c:v>8</c:v>
                      </c:pt>
                      <c:pt idx="198">
                        <c:v>0</c:v>
                      </c:pt>
                      <c:pt idx="199">
                        <c:v>5</c:v>
                      </c:pt>
                      <c:pt idx="200">
                        <c:v>5</c:v>
                      </c:pt>
                      <c:pt idx="201">
                        <c:v>1</c:v>
                      </c:pt>
                      <c:pt idx="202">
                        <c:v>2</c:v>
                      </c:pt>
                      <c:pt idx="203">
                        <c:v>4</c:v>
                      </c:pt>
                      <c:pt idx="204">
                        <c:v>2</c:v>
                      </c:pt>
                      <c:pt idx="205">
                        <c:v>2</c:v>
                      </c:pt>
                      <c:pt idx="206">
                        <c:v>6</c:v>
                      </c:pt>
                      <c:pt idx="207">
                        <c:v>3</c:v>
                      </c:pt>
                      <c:pt idx="208">
                        <c:v>3</c:v>
                      </c:pt>
                      <c:pt idx="209">
                        <c:v>2</c:v>
                      </c:pt>
                      <c:pt idx="210">
                        <c:v>4</c:v>
                      </c:pt>
                      <c:pt idx="211">
                        <c:v>3</c:v>
                      </c:pt>
                      <c:pt idx="212">
                        <c:v>8</c:v>
                      </c:pt>
                      <c:pt idx="213">
                        <c:v>2</c:v>
                      </c:pt>
                      <c:pt idx="214">
                        <c:v>3</c:v>
                      </c:pt>
                      <c:pt idx="215">
                        <c:v>5</c:v>
                      </c:pt>
                      <c:pt idx="216">
                        <c:v>6</c:v>
                      </c:pt>
                      <c:pt idx="217">
                        <c:v>4</c:v>
                      </c:pt>
                      <c:pt idx="218">
                        <c:v>2</c:v>
                      </c:pt>
                      <c:pt idx="219">
                        <c:v>4</c:v>
                      </c:pt>
                      <c:pt idx="220">
                        <c:v>6</c:v>
                      </c:pt>
                      <c:pt idx="221">
                        <c:v>6</c:v>
                      </c:pt>
                      <c:pt idx="222">
                        <c:v>5</c:v>
                      </c:pt>
                      <c:pt idx="223">
                        <c:v>5</c:v>
                      </c:pt>
                      <c:pt idx="224">
                        <c:v>2</c:v>
                      </c:pt>
                      <c:pt idx="225">
                        <c:v>4</c:v>
                      </c:pt>
                      <c:pt idx="226">
                        <c:v>4</c:v>
                      </c:pt>
                      <c:pt idx="227">
                        <c:v>5</c:v>
                      </c:pt>
                      <c:pt idx="228">
                        <c:v>2</c:v>
                      </c:pt>
                      <c:pt idx="229">
                        <c:v>4</c:v>
                      </c:pt>
                      <c:pt idx="230">
                        <c:v>2</c:v>
                      </c:pt>
                      <c:pt idx="231">
                        <c:v>7</c:v>
                      </c:pt>
                      <c:pt idx="232">
                        <c:v>3</c:v>
                      </c:pt>
                      <c:pt idx="233">
                        <c:v>4</c:v>
                      </c:pt>
                      <c:pt idx="234">
                        <c:v>2</c:v>
                      </c:pt>
                      <c:pt idx="235">
                        <c:v>3</c:v>
                      </c:pt>
                      <c:pt idx="236">
                        <c:v>8</c:v>
                      </c:pt>
                      <c:pt idx="237">
                        <c:v>8</c:v>
                      </c:pt>
                      <c:pt idx="238">
                        <c:v>5</c:v>
                      </c:pt>
                      <c:pt idx="239">
                        <c:v>4</c:v>
                      </c:pt>
                      <c:pt idx="240">
                        <c:v>7</c:v>
                      </c:pt>
                      <c:pt idx="241">
                        <c:v>6</c:v>
                      </c:pt>
                      <c:pt idx="242">
                        <c:v>7</c:v>
                      </c:pt>
                      <c:pt idx="243">
                        <c:v>1</c:v>
                      </c:pt>
                      <c:pt idx="244">
                        <c:v>4</c:v>
                      </c:pt>
                      <c:pt idx="245">
                        <c:v>1</c:v>
                      </c:pt>
                      <c:pt idx="246">
                        <c:v>2</c:v>
                      </c:pt>
                      <c:pt idx="247">
                        <c:v>4</c:v>
                      </c:pt>
                      <c:pt idx="248">
                        <c:v>2</c:v>
                      </c:pt>
                      <c:pt idx="249">
                        <c:v>3</c:v>
                      </c:pt>
                      <c:pt idx="250">
                        <c:v>1</c:v>
                      </c:pt>
                      <c:pt idx="251">
                        <c:v>2</c:v>
                      </c:pt>
                      <c:pt idx="252">
                        <c:v>1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648-43EF-8311-46DB97A7E2F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7</c:v>
                      </c:pt>
                      <c:pt idx="1">
                        <c:v>6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5</c:v>
                      </c:pt>
                      <c:pt idx="7">
                        <c:v>5</c:v>
                      </c:pt>
                      <c:pt idx="8">
                        <c:v>10</c:v>
                      </c:pt>
                      <c:pt idx="9">
                        <c:v>6</c:v>
                      </c:pt>
                      <c:pt idx="10">
                        <c:v>10</c:v>
                      </c:pt>
                      <c:pt idx="11">
                        <c:v>6</c:v>
                      </c:pt>
                      <c:pt idx="12">
                        <c:v>5</c:v>
                      </c:pt>
                      <c:pt idx="13">
                        <c:v>5</c:v>
                      </c:pt>
                      <c:pt idx="14">
                        <c:v>3</c:v>
                      </c:pt>
                      <c:pt idx="15">
                        <c:v>7</c:v>
                      </c:pt>
                      <c:pt idx="16">
                        <c:v>9</c:v>
                      </c:pt>
                      <c:pt idx="17">
                        <c:v>5</c:v>
                      </c:pt>
                      <c:pt idx="18">
                        <c:v>5</c:v>
                      </c:pt>
                      <c:pt idx="19">
                        <c:v>6</c:v>
                      </c:pt>
                      <c:pt idx="20">
                        <c:v>7</c:v>
                      </c:pt>
                      <c:pt idx="21">
                        <c:v>10</c:v>
                      </c:pt>
                      <c:pt idx="22">
                        <c:v>10</c:v>
                      </c:pt>
                      <c:pt idx="23">
                        <c:v>5</c:v>
                      </c:pt>
                      <c:pt idx="24">
                        <c:v>3</c:v>
                      </c:pt>
                      <c:pt idx="25">
                        <c:v>5</c:v>
                      </c:pt>
                      <c:pt idx="26">
                        <c:v>10</c:v>
                      </c:pt>
                      <c:pt idx="27">
                        <c:v>5</c:v>
                      </c:pt>
                      <c:pt idx="28">
                        <c:v>6</c:v>
                      </c:pt>
                      <c:pt idx="29">
                        <c:v>7</c:v>
                      </c:pt>
                      <c:pt idx="30">
                        <c:v>9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6</c:v>
                      </c:pt>
                      <c:pt idx="34">
                        <c:v>5</c:v>
                      </c:pt>
                      <c:pt idx="35">
                        <c:v>8</c:v>
                      </c:pt>
                      <c:pt idx="36">
                        <c:v>9</c:v>
                      </c:pt>
                      <c:pt idx="37">
                        <c:v>5</c:v>
                      </c:pt>
                      <c:pt idx="38">
                        <c:v>6</c:v>
                      </c:pt>
                      <c:pt idx="39">
                        <c:v>3</c:v>
                      </c:pt>
                      <c:pt idx="40">
                        <c:v>7</c:v>
                      </c:pt>
                      <c:pt idx="41">
                        <c:v>2</c:v>
                      </c:pt>
                      <c:pt idx="42">
                        <c:v>5</c:v>
                      </c:pt>
                      <c:pt idx="43">
                        <c:v>2</c:v>
                      </c:pt>
                      <c:pt idx="44">
                        <c:v>2</c:v>
                      </c:pt>
                      <c:pt idx="45">
                        <c:v>4</c:v>
                      </c:pt>
                      <c:pt idx="46">
                        <c:v>10</c:v>
                      </c:pt>
                      <c:pt idx="47">
                        <c:v>5</c:v>
                      </c:pt>
                      <c:pt idx="48">
                        <c:v>6</c:v>
                      </c:pt>
                      <c:pt idx="49">
                        <c:v>6</c:v>
                      </c:pt>
                      <c:pt idx="50">
                        <c:v>2</c:v>
                      </c:pt>
                      <c:pt idx="51">
                        <c:v>9</c:v>
                      </c:pt>
                      <c:pt idx="52">
                        <c:v>2</c:v>
                      </c:pt>
                      <c:pt idx="53">
                        <c:v>4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1</c:v>
                      </c:pt>
                      <c:pt idx="57">
                        <c:v>6</c:v>
                      </c:pt>
                      <c:pt idx="58">
                        <c:v>9</c:v>
                      </c:pt>
                      <c:pt idx="59">
                        <c:v>5</c:v>
                      </c:pt>
                      <c:pt idx="60">
                        <c:v>1</c:v>
                      </c:pt>
                      <c:pt idx="61">
                        <c:v>4</c:v>
                      </c:pt>
                      <c:pt idx="62">
                        <c:v>4</c:v>
                      </c:pt>
                      <c:pt idx="63">
                        <c:v>5</c:v>
                      </c:pt>
                      <c:pt idx="64">
                        <c:v>8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5</c:v>
                      </c:pt>
                      <c:pt idx="70">
                        <c:v>2</c:v>
                      </c:pt>
                      <c:pt idx="71">
                        <c:v>5</c:v>
                      </c:pt>
                      <c:pt idx="72">
                        <c:v>1</c:v>
                      </c:pt>
                      <c:pt idx="73">
                        <c:v>5</c:v>
                      </c:pt>
                      <c:pt idx="74">
                        <c:v>4</c:v>
                      </c:pt>
                      <c:pt idx="75">
                        <c:v>3</c:v>
                      </c:pt>
                      <c:pt idx="76">
                        <c:v>2</c:v>
                      </c:pt>
                      <c:pt idx="77">
                        <c:v>5</c:v>
                      </c:pt>
                      <c:pt idx="78">
                        <c:v>2</c:v>
                      </c:pt>
                      <c:pt idx="79">
                        <c:v>1</c:v>
                      </c:pt>
                      <c:pt idx="80">
                        <c:v>7</c:v>
                      </c:pt>
                      <c:pt idx="81">
                        <c:v>2</c:v>
                      </c:pt>
                      <c:pt idx="82">
                        <c:v>5</c:v>
                      </c:pt>
                      <c:pt idx="83">
                        <c:v>1</c:v>
                      </c:pt>
                      <c:pt idx="84">
                        <c:v>7</c:v>
                      </c:pt>
                      <c:pt idx="85">
                        <c:v>5</c:v>
                      </c:pt>
                      <c:pt idx="86">
                        <c:v>2</c:v>
                      </c:pt>
                      <c:pt idx="87">
                        <c:v>3</c:v>
                      </c:pt>
                      <c:pt idx="88">
                        <c:v>1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7</c:v>
                      </c:pt>
                      <c:pt idx="92">
                        <c:v>2</c:v>
                      </c:pt>
                      <c:pt idx="93">
                        <c:v>1</c:v>
                      </c:pt>
                      <c:pt idx="94">
                        <c:v>3</c:v>
                      </c:pt>
                      <c:pt idx="95">
                        <c:v>6</c:v>
                      </c:pt>
                      <c:pt idx="96">
                        <c:v>3</c:v>
                      </c:pt>
                      <c:pt idx="97">
                        <c:v>6</c:v>
                      </c:pt>
                      <c:pt idx="98">
                        <c:v>4</c:v>
                      </c:pt>
                      <c:pt idx="99">
                        <c:v>5</c:v>
                      </c:pt>
                      <c:pt idx="100">
                        <c:v>6</c:v>
                      </c:pt>
                      <c:pt idx="101">
                        <c:v>8</c:v>
                      </c:pt>
                      <c:pt idx="102">
                        <c:v>3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5</c:v>
                      </c:pt>
                      <c:pt idx="106">
                        <c:v>3</c:v>
                      </c:pt>
                      <c:pt idx="107">
                        <c:v>10</c:v>
                      </c:pt>
                      <c:pt idx="108">
                        <c:v>5</c:v>
                      </c:pt>
                      <c:pt idx="109">
                        <c:v>9</c:v>
                      </c:pt>
                      <c:pt idx="110">
                        <c:v>4</c:v>
                      </c:pt>
                      <c:pt idx="111">
                        <c:v>2</c:v>
                      </c:pt>
                      <c:pt idx="112">
                        <c:v>2</c:v>
                      </c:pt>
                      <c:pt idx="113">
                        <c:v>5</c:v>
                      </c:pt>
                      <c:pt idx="114">
                        <c:v>9</c:v>
                      </c:pt>
                      <c:pt idx="115">
                        <c:v>5</c:v>
                      </c:pt>
                      <c:pt idx="116">
                        <c:v>3</c:v>
                      </c:pt>
                      <c:pt idx="117">
                        <c:v>3</c:v>
                      </c:pt>
                      <c:pt idx="118">
                        <c:v>3</c:v>
                      </c:pt>
                      <c:pt idx="119">
                        <c:v>5</c:v>
                      </c:pt>
                      <c:pt idx="120">
                        <c:v>0</c:v>
                      </c:pt>
                      <c:pt idx="121">
                        <c:v>5</c:v>
                      </c:pt>
                      <c:pt idx="122">
                        <c:v>5</c:v>
                      </c:pt>
                      <c:pt idx="123">
                        <c:v>4</c:v>
                      </c:pt>
                      <c:pt idx="124">
                        <c:v>6</c:v>
                      </c:pt>
                      <c:pt idx="125">
                        <c:v>4</c:v>
                      </c:pt>
                      <c:pt idx="126">
                        <c:v>3</c:v>
                      </c:pt>
                      <c:pt idx="127">
                        <c:v>3</c:v>
                      </c:pt>
                      <c:pt idx="128">
                        <c:v>3</c:v>
                      </c:pt>
                      <c:pt idx="129">
                        <c:v>4</c:v>
                      </c:pt>
                      <c:pt idx="130">
                        <c:v>3</c:v>
                      </c:pt>
                      <c:pt idx="131">
                        <c:v>3</c:v>
                      </c:pt>
                      <c:pt idx="132">
                        <c:v>3</c:v>
                      </c:pt>
                      <c:pt idx="133">
                        <c:v>2</c:v>
                      </c:pt>
                      <c:pt idx="134">
                        <c:v>7</c:v>
                      </c:pt>
                      <c:pt idx="135">
                        <c:v>4</c:v>
                      </c:pt>
                      <c:pt idx="136">
                        <c:v>9</c:v>
                      </c:pt>
                      <c:pt idx="137">
                        <c:v>6</c:v>
                      </c:pt>
                      <c:pt idx="138">
                        <c:v>5</c:v>
                      </c:pt>
                      <c:pt idx="139">
                        <c:v>6</c:v>
                      </c:pt>
                      <c:pt idx="140">
                        <c:v>3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7</c:v>
                      </c:pt>
                      <c:pt idx="144">
                        <c:v>3</c:v>
                      </c:pt>
                      <c:pt idx="145">
                        <c:v>5</c:v>
                      </c:pt>
                      <c:pt idx="146">
                        <c:v>3</c:v>
                      </c:pt>
                      <c:pt idx="147">
                        <c:v>2</c:v>
                      </c:pt>
                      <c:pt idx="148">
                        <c:v>1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3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5</c:v>
                      </c:pt>
                      <c:pt idx="157">
                        <c:v>3</c:v>
                      </c:pt>
                      <c:pt idx="158">
                        <c:v>5</c:v>
                      </c:pt>
                      <c:pt idx="159">
                        <c:v>7</c:v>
                      </c:pt>
                      <c:pt idx="160">
                        <c:v>6</c:v>
                      </c:pt>
                      <c:pt idx="161">
                        <c:v>7</c:v>
                      </c:pt>
                      <c:pt idx="162">
                        <c:v>3</c:v>
                      </c:pt>
                      <c:pt idx="163">
                        <c:v>1</c:v>
                      </c:pt>
                      <c:pt idx="164">
                        <c:v>3</c:v>
                      </c:pt>
                      <c:pt idx="165">
                        <c:v>5</c:v>
                      </c:pt>
                      <c:pt idx="166">
                        <c:v>5</c:v>
                      </c:pt>
                      <c:pt idx="167">
                        <c:v>6</c:v>
                      </c:pt>
                      <c:pt idx="168">
                        <c:v>2</c:v>
                      </c:pt>
                      <c:pt idx="169">
                        <c:v>3</c:v>
                      </c:pt>
                      <c:pt idx="170">
                        <c:v>4</c:v>
                      </c:pt>
                      <c:pt idx="171">
                        <c:v>3</c:v>
                      </c:pt>
                      <c:pt idx="172">
                        <c:v>3</c:v>
                      </c:pt>
                      <c:pt idx="173">
                        <c:v>3</c:v>
                      </c:pt>
                      <c:pt idx="174">
                        <c:v>0</c:v>
                      </c:pt>
                      <c:pt idx="175">
                        <c:v>6</c:v>
                      </c:pt>
                      <c:pt idx="176">
                        <c:v>3</c:v>
                      </c:pt>
                      <c:pt idx="177">
                        <c:v>3</c:v>
                      </c:pt>
                      <c:pt idx="178">
                        <c:v>5</c:v>
                      </c:pt>
                      <c:pt idx="179">
                        <c:v>7</c:v>
                      </c:pt>
                      <c:pt idx="180">
                        <c:v>3</c:v>
                      </c:pt>
                      <c:pt idx="181">
                        <c:v>3</c:v>
                      </c:pt>
                      <c:pt idx="182">
                        <c:v>2</c:v>
                      </c:pt>
                      <c:pt idx="183">
                        <c:v>12</c:v>
                      </c:pt>
                      <c:pt idx="184">
                        <c:v>5</c:v>
                      </c:pt>
                      <c:pt idx="185">
                        <c:v>5</c:v>
                      </c:pt>
                      <c:pt idx="186">
                        <c:v>1</c:v>
                      </c:pt>
                      <c:pt idx="187">
                        <c:v>6</c:v>
                      </c:pt>
                      <c:pt idx="188">
                        <c:v>3</c:v>
                      </c:pt>
                      <c:pt idx="189">
                        <c:v>4</c:v>
                      </c:pt>
                      <c:pt idx="190">
                        <c:v>5</c:v>
                      </c:pt>
                      <c:pt idx="191">
                        <c:v>5</c:v>
                      </c:pt>
                      <c:pt idx="192">
                        <c:v>5</c:v>
                      </c:pt>
                      <c:pt idx="193">
                        <c:v>3</c:v>
                      </c:pt>
                      <c:pt idx="194">
                        <c:v>2</c:v>
                      </c:pt>
                      <c:pt idx="195">
                        <c:v>3</c:v>
                      </c:pt>
                      <c:pt idx="196">
                        <c:v>6</c:v>
                      </c:pt>
                      <c:pt idx="197">
                        <c:v>2</c:v>
                      </c:pt>
                      <c:pt idx="198">
                        <c:v>1</c:v>
                      </c:pt>
                      <c:pt idx="199">
                        <c:v>3</c:v>
                      </c:pt>
                      <c:pt idx="200">
                        <c:v>5</c:v>
                      </c:pt>
                      <c:pt idx="201">
                        <c:v>6</c:v>
                      </c:pt>
                      <c:pt idx="202">
                        <c:v>7</c:v>
                      </c:pt>
                      <c:pt idx="203">
                        <c:v>6</c:v>
                      </c:pt>
                      <c:pt idx="204">
                        <c:v>2</c:v>
                      </c:pt>
                      <c:pt idx="205">
                        <c:v>3</c:v>
                      </c:pt>
                      <c:pt idx="206">
                        <c:v>4</c:v>
                      </c:pt>
                      <c:pt idx="207">
                        <c:v>3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2</c:v>
                      </c:pt>
                      <c:pt idx="211">
                        <c:v>6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4</c:v>
                      </c:pt>
                      <c:pt idx="217">
                        <c:v>5</c:v>
                      </c:pt>
                      <c:pt idx="218">
                        <c:v>6</c:v>
                      </c:pt>
                      <c:pt idx="219">
                        <c:v>3</c:v>
                      </c:pt>
                      <c:pt idx="220">
                        <c:v>1</c:v>
                      </c:pt>
                      <c:pt idx="221">
                        <c:v>8</c:v>
                      </c:pt>
                      <c:pt idx="222">
                        <c:v>0</c:v>
                      </c:pt>
                      <c:pt idx="223">
                        <c:v>2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9</c:v>
                      </c:pt>
                      <c:pt idx="227">
                        <c:v>5</c:v>
                      </c:pt>
                      <c:pt idx="228">
                        <c:v>5</c:v>
                      </c:pt>
                      <c:pt idx="229">
                        <c:v>4</c:v>
                      </c:pt>
                      <c:pt idx="230">
                        <c:v>6</c:v>
                      </c:pt>
                      <c:pt idx="231">
                        <c:v>5</c:v>
                      </c:pt>
                      <c:pt idx="232">
                        <c:v>2</c:v>
                      </c:pt>
                      <c:pt idx="233">
                        <c:v>1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3</c:v>
                      </c:pt>
                      <c:pt idx="237">
                        <c:v>4</c:v>
                      </c:pt>
                      <c:pt idx="238">
                        <c:v>7</c:v>
                      </c:pt>
                      <c:pt idx="239">
                        <c:v>3</c:v>
                      </c:pt>
                      <c:pt idx="240">
                        <c:v>3</c:v>
                      </c:pt>
                      <c:pt idx="241">
                        <c:v>1</c:v>
                      </c:pt>
                      <c:pt idx="242">
                        <c:v>3</c:v>
                      </c:pt>
                      <c:pt idx="243">
                        <c:v>7</c:v>
                      </c:pt>
                      <c:pt idx="244">
                        <c:v>3</c:v>
                      </c:pt>
                      <c:pt idx="245">
                        <c:v>4</c:v>
                      </c:pt>
                      <c:pt idx="246">
                        <c:v>4</c:v>
                      </c:pt>
                      <c:pt idx="247">
                        <c:v>1</c:v>
                      </c:pt>
                      <c:pt idx="248">
                        <c:v>3</c:v>
                      </c:pt>
                      <c:pt idx="249">
                        <c:v>3</c:v>
                      </c:pt>
                      <c:pt idx="250">
                        <c:v>7</c:v>
                      </c:pt>
                      <c:pt idx="251">
                        <c:v>3</c:v>
                      </c:pt>
                      <c:pt idx="252">
                        <c:v>5</c:v>
                      </c:pt>
                      <c:pt idx="253">
                        <c:v>7</c:v>
                      </c:pt>
                      <c:pt idx="254">
                        <c:v>3</c:v>
                      </c:pt>
                      <c:pt idx="255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648-43EF-8311-46DB97A7E2F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3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0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1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4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2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4</c:v>
                      </c:pt>
                      <c:pt idx="26">
                        <c:v>2</c:v>
                      </c:pt>
                      <c:pt idx="27">
                        <c:v>3</c:v>
                      </c:pt>
                      <c:pt idx="28">
                        <c:v>2</c:v>
                      </c:pt>
                      <c:pt idx="29">
                        <c:v>4</c:v>
                      </c:pt>
                      <c:pt idx="30">
                        <c:v>1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4</c:v>
                      </c:pt>
                      <c:pt idx="34">
                        <c:v>1</c:v>
                      </c:pt>
                      <c:pt idx="35">
                        <c:v>4</c:v>
                      </c:pt>
                      <c:pt idx="36">
                        <c:v>1</c:v>
                      </c:pt>
                      <c:pt idx="37">
                        <c:v>2</c:v>
                      </c:pt>
                      <c:pt idx="38">
                        <c:v>3</c:v>
                      </c:pt>
                      <c:pt idx="39">
                        <c:v>1</c:v>
                      </c:pt>
                      <c:pt idx="40">
                        <c:v>4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3</c:v>
                      </c:pt>
                      <c:pt idx="44">
                        <c:v>3</c:v>
                      </c:pt>
                      <c:pt idx="45">
                        <c:v>1</c:v>
                      </c:pt>
                      <c:pt idx="46">
                        <c:v>2</c:v>
                      </c:pt>
                      <c:pt idx="47">
                        <c:v>4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3</c:v>
                      </c:pt>
                      <c:pt idx="51">
                        <c:v>5</c:v>
                      </c:pt>
                      <c:pt idx="52">
                        <c:v>0</c:v>
                      </c:pt>
                      <c:pt idx="53">
                        <c:v>5</c:v>
                      </c:pt>
                      <c:pt idx="54">
                        <c:v>2</c:v>
                      </c:pt>
                      <c:pt idx="55">
                        <c:v>0</c:v>
                      </c:pt>
                      <c:pt idx="56">
                        <c:v>3</c:v>
                      </c:pt>
                      <c:pt idx="57">
                        <c:v>5</c:v>
                      </c:pt>
                      <c:pt idx="58">
                        <c:v>1</c:v>
                      </c:pt>
                      <c:pt idx="59">
                        <c:v>0</c:v>
                      </c:pt>
                      <c:pt idx="60">
                        <c:v>4</c:v>
                      </c:pt>
                      <c:pt idx="61">
                        <c:v>3</c:v>
                      </c:pt>
                      <c:pt idx="62">
                        <c:v>2</c:v>
                      </c:pt>
                      <c:pt idx="63">
                        <c:v>0</c:v>
                      </c:pt>
                      <c:pt idx="64">
                        <c:v>4</c:v>
                      </c:pt>
                      <c:pt idx="65">
                        <c:v>2</c:v>
                      </c:pt>
                      <c:pt idx="66">
                        <c:v>4</c:v>
                      </c:pt>
                      <c:pt idx="67">
                        <c:v>2</c:v>
                      </c:pt>
                      <c:pt idx="68">
                        <c:v>0</c:v>
                      </c:pt>
                      <c:pt idx="69">
                        <c:v>3</c:v>
                      </c:pt>
                      <c:pt idx="70">
                        <c:v>2</c:v>
                      </c:pt>
                      <c:pt idx="71">
                        <c:v>2</c:v>
                      </c:pt>
                      <c:pt idx="72">
                        <c:v>2</c:v>
                      </c:pt>
                      <c:pt idx="73">
                        <c:v>0</c:v>
                      </c:pt>
                      <c:pt idx="74">
                        <c:v>2</c:v>
                      </c:pt>
                      <c:pt idx="75">
                        <c:v>3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3</c:v>
                      </c:pt>
                      <c:pt idx="82">
                        <c:v>2</c:v>
                      </c:pt>
                      <c:pt idx="83">
                        <c:v>1</c:v>
                      </c:pt>
                      <c:pt idx="84">
                        <c:v>8</c:v>
                      </c:pt>
                      <c:pt idx="85">
                        <c:v>3</c:v>
                      </c:pt>
                      <c:pt idx="86">
                        <c:v>1</c:v>
                      </c:pt>
                      <c:pt idx="87">
                        <c:v>3</c:v>
                      </c:pt>
                      <c:pt idx="88">
                        <c:v>4</c:v>
                      </c:pt>
                      <c:pt idx="89">
                        <c:v>2</c:v>
                      </c:pt>
                      <c:pt idx="90">
                        <c:v>3</c:v>
                      </c:pt>
                      <c:pt idx="91">
                        <c:v>2</c:v>
                      </c:pt>
                      <c:pt idx="92">
                        <c:v>4</c:v>
                      </c:pt>
                      <c:pt idx="93">
                        <c:v>2</c:v>
                      </c:pt>
                      <c:pt idx="94">
                        <c:v>1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4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2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3</c:v>
                      </c:pt>
                      <c:pt idx="108">
                        <c:v>4</c:v>
                      </c:pt>
                      <c:pt idx="109">
                        <c:v>2</c:v>
                      </c:pt>
                      <c:pt idx="110">
                        <c:v>4</c:v>
                      </c:pt>
                      <c:pt idx="111">
                        <c:v>0</c:v>
                      </c:pt>
                      <c:pt idx="112">
                        <c:v>1</c:v>
                      </c:pt>
                      <c:pt idx="113">
                        <c:v>3</c:v>
                      </c:pt>
                      <c:pt idx="114">
                        <c:v>0</c:v>
                      </c:pt>
                      <c:pt idx="115">
                        <c:v>3</c:v>
                      </c:pt>
                      <c:pt idx="116">
                        <c:v>2</c:v>
                      </c:pt>
                      <c:pt idx="117">
                        <c:v>2</c:v>
                      </c:pt>
                      <c:pt idx="118">
                        <c:v>1</c:v>
                      </c:pt>
                      <c:pt idx="119">
                        <c:v>4</c:v>
                      </c:pt>
                      <c:pt idx="120">
                        <c:v>1</c:v>
                      </c:pt>
                      <c:pt idx="121">
                        <c:v>4</c:v>
                      </c:pt>
                      <c:pt idx="122">
                        <c:v>2</c:v>
                      </c:pt>
                      <c:pt idx="123">
                        <c:v>3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0</c:v>
                      </c:pt>
                      <c:pt idx="128">
                        <c:v>2</c:v>
                      </c:pt>
                      <c:pt idx="129">
                        <c:v>1</c:v>
                      </c:pt>
                      <c:pt idx="130">
                        <c:v>2</c:v>
                      </c:pt>
                      <c:pt idx="131">
                        <c:v>3</c:v>
                      </c:pt>
                      <c:pt idx="132">
                        <c:v>2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3</c:v>
                      </c:pt>
                      <c:pt idx="137">
                        <c:v>7</c:v>
                      </c:pt>
                      <c:pt idx="138">
                        <c:v>3</c:v>
                      </c:pt>
                      <c:pt idx="139">
                        <c:v>2</c:v>
                      </c:pt>
                      <c:pt idx="140">
                        <c:v>3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0</c:v>
                      </c:pt>
                      <c:pt idx="144">
                        <c:v>1</c:v>
                      </c:pt>
                      <c:pt idx="145">
                        <c:v>3</c:v>
                      </c:pt>
                      <c:pt idx="146">
                        <c:v>2</c:v>
                      </c:pt>
                      <c:pt idx="147">
                        <c:v>3</c:v>
                      </c:pt>
                      <c:pt idx="148">
                        <c:v>3</c:v>
                      </c:pt>
                      <c:pt idx="149">
                        <c:v>4</c:v>
                      </c:pt>
                      <c:pt idx="150">
                        <c:v>0</c:v>
                      </c:pt>
                      <c:pt idx="151">
                        <c:v>6</c:v>
                      </c:pt>
                      <c:pt idx="152">
                        <c:v>2</c:v>
                      </c:pt>
                      <c:pt idx="153">
                        <c:v>4</c:v>
                      </c:pt>
                      <c:pt idx="154">
                        <c:v>2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3</c:v>
                      </c:pt>
                      <c:pt idx="158">
                        <c:v>0</c:v>
                      </c:pt>
                      <c:pt idx="159">
                        <c:v>1</c:v>
                      </c:pt>
                      <c:pt idx="160">
                        <c:v>3</c:v>
                      </c:pt>
                      <c:pt idx="161">
                        <c:v>1</c:v>
                      </c:pt>
                      <c:pt idx="162">
                        <c:v>3</c:v>
                      </c:pt>
                      <c:pt idx="163">
                        <c:v>4</c:v>
                      </c:pt>
                      <c:pt idx="164">
                        <c:v>4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0</c:v>
                      </c:pt>
                      <c:pt idx="170">
                        <c:v>1</c:v>
                      </c:pt>
                      <c:pt idx="171">
                        <c:v>4</c:v>
                      </c:pt>
                      <c:pt idx="172">
                        <c:v>3</c:v>
                      </c:pt>
                      <c:pt idx="173">
                        <c:v>3</c:v>
                      </c:pt>
                      <c:pt idx="174">
                        <c:v>1</c:v>
                      </c:pt>
                      <c:pt idx="175">
                        <c:v>2</c:v>
                      </c:pt>
                      <c:pt idx="176">
                        <c:v>5</c:v>
                      </c:pt>
                      <c:pt idx="177">
                        <c:v>3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3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4</c:v>
                      </c:pt>
                      <c:pt idx="184">
                        <c:v>0</c:v>
                      </c:pt>
                      <c:pt idx="185">
                        <c:v>3</c:v>
                      </c:pt>
                      <c:pt idx="186">
                        <c:v>5</c:v>
                      </c:pt>
                      <c:pt idx="187">
                        <c:v>3</c:v>
                      </c:pt>
                      <c:pt idx="188">
                        <c:v>3</c:v>
                      </c:pt>
                      <c:pt idx="189">
                        <c:v>7</c:v>
                      </c:pt>
                      <c:pt idx="190">
                        <c:v>7</c:v>
                      </c:pt>
                      <c:pt idx="191">
                        <c:v>3</c:v>
                      </c:pt>
                      <c:pt idx="192">
                        <c:v>1</c:v>
                      </c:pt>
                      <c:pt idx="193">
                        <c:v>3</c:v>
                      </c:pt>
                      <c:pt idx="194">
                        <c:v>3</c:v>
                      </c:pt>
                      <c:pt idx="195">
                        <c:v>3</c:v>
                      </c:pt>
                      <c:pt idx="196">
                        <c:v>4</c:v>
                      </c:pt>
                      <c:pt idx="197">
                        <c:v>1</c:v>
                      </c:pt>
                      <c:pt idx="198">
                        <c:v>0</c:v>
                      </c:pt>
                      <c:pt idx="199">
                        <c:v>11</c:v>
                      </c:pt>
                      <c:pt idx="200">
                        <c:v>3</c:v>
                      </c:pt>
                      <c:pt idx="201">
                        <c:v>5</c:v>
                      </c:pt>
                      <c:pt idx="202">
                        <c:v>2</c:v>
                      </c:pt>
                      <c:pt idx="203">
                        <c:v>7</c:v>
                      </c:pt>
                      <c:pt idx="204">
                        <c:v>4</c:v>
                      </c:pt>
                      <c:pt idx="205">
                        <c:v>3</c:v>
                      </c:pt>
                      <c:pt idx="206">
                        <c:v>6</c:v>
                      </c:pt>
                      <c:pt idx="207">
                        <c:v>8</c:v>
                      </c:pt>
                      <c:pt idx="208">
                        <c:v>4</c:v>
                      </c:pt>
                      <c:pt idx="209">
                        <c:v>3</c:v>
                      </c:pt>
                      <c:pt idx="210">
                        <c:v>5</c:v>
                      </c:pt>
                      <c:pt idx="211">
                        <c:v>6</c:v>
                      </c:pt>
                      <c:pt idx="212">
                        <c:v>4</c:v>
                      </c:pt>
                      <c:pt idx="213">
                        <c:v>4</c:v>
                      </c:pt>
                      <c:pt idx="214">
                        <c:v>2</c:v>
                      </c:pt>
                      <c:pt idx="215">
                        <c:v>2</c:v>
                      </c:pt>
                      <c:pt idx="216">
                        <c:v>4</c:v>
                      </c:pt>
                      <c:pt idx="217">
                        <c:v>4</c:v>
                      </c:pt>
                      <c:pt idx="218">
                        <c:v>6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5</c:v>
                      </c:pt>
                      <c:pt idx="222">
                        <c:v>4</c:v>
                      </c:pt>
                      <c:pt idx="223">
                        <c:v>3</c:v>
                      </c:pt>
                      <c:pt idx="224">
                        <c:v>7</c:v>
                      </c:pt>
                      <c:pt idx="225">
                        <c:v>3</c:v>
                      </c:pt>
                      <c:pt idx="226">
                        <c:v>5</c:v>
                      </c:pt>
                      <c:pt idx="227">
                        <c:v>5</c:v>
                      </c:pt>
                      <c:pt idx="228">
                        <c:v>3</c:v>
                      </c:pt>
                      <c:pt idx="229">
                        <c:v>4</c:v>
                      </c:pt>
                      <c:pt idx="230">
                        <c:v>2</c:v>
                      </c:pt>
                      <c:pt idx="231">
                        <c:v>3</c:v>
                      </c:pt>
                      <c:pt idx="232">
                        <c:v>7</c:v>
                      </c:pt>
                      <c:pt idx="233">
                        <c:v>3</c:v>
                      </c:pt>
                      <c:pt idx="234">
                        <c:v>0</c:v>
                      </c:pt>
                      <c:pt idx="235">
                        <c:v>5</c:v>
                      </c:pt>
                      <c:pt idx="236">
                        <c:v>4</c:v>
                      </c:pt>
                      <c:pt idx="237">
                        <c:v>3</c:v>
                      </c:pt>
                      <c:pt idx="238">
                        <c:v>5</c:v>
                      </c:pt>
                      <c:pt idx="239">
                        <c:v>4</c:v>
                      </c:pt>
                      <c:pt idx="240">
                        <c:v>2</c:v>
                      </c:pt>
                      <c:pt idx="241">
                        <c:v>4</c:v>
                      </c:pt>
                      <c:pt idx="242">
                        <c:v>7</c:v>
                      </c:pt>
                      <c:pt idx="243">
                        <c:v>5</c:v>
                      </c:pt>
                      <c:pt idx="244">
                        <c:v>9</c:v>
                      </c:pt>
                      <c:pt idx="245">
                        <c:v>6</c:v>
                      </c:pt>
                      <c:pt idx="246">
                        <c:v>2</c:v>
                      </c:pt>
                      <c:pt idx="247">
                        <c:v>2</c:v>
                      </c:pt>
                      <c:pt idx="248">
                        <c:v>3</c:v>
                      </c:pt>
                      <c:pt idx="249">
                        <c:v>6</c:v>
                      </c:pt>
                      <c:pt idx="250">
                        <c:v>3</c:v>
                      </c:pt>
                      <c:pt idx="251">
                        <c:v>7</c:v>
                      </c:pt>
                      <c:pt idx="252">
                        <c:v>6</c:v>
                      </c:pt>
                      <c:pt idx="253">
                        <c:v>4</c:v>
                      </c:pt>
                      <c:pt idx="254">
                        <c:v>4</c:v>
                      </c:pt>
                      <c:pt idx="255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648-43EF-8311-46DB97A7E2F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Tekirdag!$E$2:$E$257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8">
                        <c:v>1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1</c:v>
                      </c:pt>
                      <c:pt idx="21">
                        <c:v>2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0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3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1</c:v>
                      </c:pt>
                      <c:pt idx="42">
                        <c:v>0</c:v>
                      </c:pt>
                      <c:pt idx="43">
                        <c:v>1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1</c:v>
                      </c:pt>
                      <c:pt idx="47">
                        <c:v>0</c:v>
                      </c:pt>
                      <c:pt idx="48">
                        <c:v>1</c:v>
                      </c:pt>
                      <c:pt idx="49">
                        <c:v>0</c:v>
                      </c:pt>
                      <c:pt idx="50">
                        <c:v>1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1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1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2</c:v>
                      </c:pt>
                      <c:pt idx="80">
                        <c:v>0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1</c:v>
                      </c:pt>
                      <c:pt idx="93">
                        <c:v>0</c:v>
                      </c:pt>
                      <c:pt idx="94">
                        <c:v>2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3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1</c:v>
                      </c:pt>
                      <c:pt idx="118">
                        <c:v>0</c:v>
                      </c:pt>
                      <c:pt idx="119">
                        <c:v>1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1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1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2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2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1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3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3</c:v>
                      </c:pt>
                      <c:pt idx="171">
                        <c:v>2</c:v>
                      </c:pt>
                      <c:pt idx="172">
                        <c:v>2</c:v>
                      </c:pt>
                      <c:pt idx="173">
                        <c:v>4</c:v>
                      </c:pt>
                      <c:pt idx="174">
                        <c:v>4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2</c:v>
                      </c:pt>
                      <c:pt idx="180">
                        <c:v>0</c:v>
                      </c:pt>
                      <c:pt idx="181">
                        <c:v>3</c:v>
                      </c:pt>
                      <c:pt idx="182">
                        <c:v>3</c:v>
                      </c:pt>
                      <c:pt idx="183">
                        <c:v>7</c:v>
                      </c:pt>
                      <c:pt idx="184">
                        <c:v>2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2</c:v>
                      </c:pt>
                      <c:pt idx="188">
                        <c:v>4</c:v>
                      </c:pt>
                      <c:pt idx="189">
                        <c:v>3</c:v>
                      </c:pt>
                      <c:pt idx="190">
                        <c:v>4</c:v>
                      </c:pt>
                      <c:pt idx="191">
                        <c:v>5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1</c:v>
                      </c:pt>
                      <c:pt idx="195">
                        <c:v>3</c:v>
                      </c:pt>
                      <c:pt idx="196">
                        <c:v>0</c:v>
                      </c:pt>
                      <c:pt idx="197">
                        <c:v>3</c:v>
                      </c:pt>
                      <c:pt idx="198">
                        <c:v>3</c:v>
                      </c:pt>
                      <c:pt idx="199">
                        <c:v>1</c:v>
                      </c:pt>
                      <c:pt idx="200">
                        <c:v>3</c:v>
                      </c:pt>
                      <c:pt idx="201">
                        <c:v>1</c:v>
                      </c:pt>
                      <c:pt idx="202">
                        <c:v>0</c:v>
                      </c:pt>
                      <c:pt idx="203">
                        <c:v>2</c:v>
                      </c:pt>
                      <c:pt idx="204">
                        <c:v>2</c:v>
                      </c:pt>
                      <c:pt idx="205">
                        <c:v>3</c:v>
                      </c:pt>
                      <c:pt idx="206">
                        <c:v>1</c:v>
                      </c:pt>
                      <c:pt idx="207">
                        <c:v>2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0</c:v>
                      </c:pt>
                      <c:pt idx="211">
                        <c:v>1</c:v>
                      </c:pt>
                      <c:pt idx="212">
                        <c:v>2</c:v>
                      </c:pt>
                      <c:pt idx="213">
                        <c:v>2</c:v>
                      </c:pt>
                      <c:pt idx="214">
                        <c:v>2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2</c:v>
                      </c:pt>
                      <c:pt idx="218">
                        <c:v>4</c:v>
                      </c:pt>
                      <c:pt idx="219">
                        <c:v>0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2</c:v>
                      </c:pt>
                      <c:pt idx="226">
                        <c:v>1</c:v>
                      </c:pt>
                      <c:pt idx="227">
                        <c:v>3</c:v>
                      </c:pt>
                      <c:pt idx="228">
                        <c:v>2</c:v>
                      </c:pt>
                      <c:pt idx="229">
                        <c:v>1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1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2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3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3</c:v>
                      </c:pt>
                      <c:pt idx="246">
                        <c:v>0</c:v>
                      </c:pt>
                      <c:pt idx="247">
                        <c:v>2</c:v>
                      </c:pt>
                      <c:pt idx="248">
                        <c:v>2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3</c:v>
                      </c:pt>
                      <c:pt idx="252">
                        <c:v>1</c:v>
                      </c:pt>
                      <c:pt idx="253">
                        <c:v>0</c:v>
                      </c:pt>
                      <c:pt idx="254">
                        <c:v>3</c:v>
                      </c:pt>
                      <c:pt idx="255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648-43EF-8311-46DB97A7E2F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Tekirdag!$I$2:$I$258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3.5714285714285716</c:v>
                      </c:pt>
                      <c:pt idx="7">
                        <c:v>3.2857142857142856</c:v>
                      </c:pt>
                      <c:pt idx="8">
                        <c:v>3.8571428571428572</c:v>
                      </c:pt>
                      <c:pt idx="9">
                        <c:v>4.2857142857142856</c:v>
                      </c:pt>
                      <c:pt idx="10">
                        <c:v>5.4285714285714288</c:v>
                      </c:pt>
                      <c:pt idx="11">
                        <c:v>6.1428571428571432</c:v>
                      </c:pt>
                      <c:pt idx="12">
                        <c:v>6.7142857142857144</c:v>
                      </c:pt>
                      <c:pt idx="13">
                        <c:v>6.7142857142857144</c:v>
                      </c:pt>
                      <c:pt idx="14">
                        <c:v>6.4285714285714288</c:v>
                      </c:pt>
                      <c:pt idx="15">
                        <c:v>6</c:v>
                      </c:pt>
                      <c:pt idx="16">
                        <c:v>6.4285714285714288</c:v>
                      </c:pt>
                      <c:pt idx="17">
                        <c:v>5.7142857142857144</c:v>
                      </c:pt>
                      <c:pt idx="18">
                        <c:v>5.5714285714285712</c:v>
                      </c:pt>
                      <c:pt idx="19">
                        <c:v>5.7142857142857144</c:v>
                      </c:pt>
                      <c:pt idx="20">
                        <c:v>6</c:v>
                      </c:pt>
                      <c:pt idx="21">
                        <c:v>7</c:v>
                      </c:pt>
                      <c:pt idx="22">
                        <c:v>7.4285714285714288</c:v>
                      </c:pt>
                      <c:pt idx="23">
                        <c:v>6.8571428571428568</c:v>
                      </c:pt>
                      <c:pt idx="24">
                        <c:v>6.5714285714285712</c:v>
                      </c:pt>
                      <c:pt idx="25">
                        <c:v>6.5714285714285712</c:v>
                      </c:pt>
                      <c:pt idx="26">
                        <c:v>7.1428571428571432</c:v>
                      </c:pt>
                      <c:pt idx="27">
                        <c:v>6.8571428571428568</c:v>
                      </c:pt>
                      <c:pt idx="28">
                        <c:v>6.2857142857142856</c:v>
                      </c:pt>
                      <c:pt idx="29">
                        <c:v>5.8571428571428568</c:v>
                      </c:pt>
                      <c:pt idx="30">
                        <c:v>6.4285714285714288</c:v>
                      </c:pt>
                      <c:pt idx="31">
                        <c:v>6.4285714285714288</c:v>
                      </c:pt>
                      <c:pt idx="32">
                        <c:v>6.1428571428571432</c:v>
                      </c:pt>
                      <c:pt idx="33">
                        <c:v>5.5714285714285712</c:v>
                      </c:pt>
                      <c:pt idx="34">
                        <c:v>5.5714285714285712</c:v>
                      </c:pt>
                      <c:pt idx="35">
                        <c:v>5.8571428571428568</c:v>
                      </c:pt>
                      <c:pt idx="36">
                        <c:v>6.1428571428571432</c:v>
                      </c:pt>
                      <c:pt idx="37">
                        <c:v>5.5714285714285712</c:v>
                      </c:pt>
                      <c:pt idx="38">
                        <c:v>6</c:v>
                      </c:pt>
                      <c:pt idx="39">
                        <c:v>6</c:v>
                      </c:pt>
                      <c:pt idx="40">
                        <c:v>6.1428571428571432</c:v>
                      </c:pt>
                      <c:pt idx="41">
                        <c:v>5.7142857142857144</c:v>
                      </c:pt>
                      <c:pt idx="42">
                        <c:v>5.2857142857142856</c:v>
                      </c:pt>
                      <c:pt idx="43">
                        <c:v>4.2857142857142856</c:v>
                      </c:pt>
                      <c:pt idx="44">
                        <c:v>3.8571428571428572</c:v>
                      </c:pt>
                      <c:pt idx="45">
                        <c:v>3.5714285714285716</c:v>
                      </c:pt>
                      <c:pt idx="46">
                        <c:v>4.5714285714285712</c:v>
                      </c:pt>
                      <c:pt idx="47">
                        <c:v>4.2857142857142856</c:v>
                      </c:pt>
                      <c:pt idx="48">
                        <c:v>4.8571428571428568</c:v>
                      </c:pt>
                      <c:pt idx="49">
                        <c:v>5</c:v>
                      </c:pt>
                      <c:pt idx="50">
                        <c:v>5</c:v>
                      </c:pt>
                      <c:pt idx="51">
                        <c:v>6</c:v>
                      </c:pt>
                      <c:pt idx="52">
                        <c:v>5.7142857142857144</c:v>
                      </c:pt>
                      <c:pt idx="53">
                        <c:v>4.8571428571428568</c:v>
                      </c:pt>
                      <c:pt idx="54">
                        <c:v>4.4285714285714288</c:v>
                      </c:pt>
                      <c:pt idx="55">
                        <c:v>3.8571428571428572</c:v>
                      </c:pt>
                      <c:pt idx="56">
                        <c:v>3.1428571428571428</c:v>
                      </c:pt>
                      <c:pt idx="57">
                        <c:v>3.7142857142857144</c:v>
                      </c:pt>
                      <c:pt idx="58">
                        <c:v>3.7142857142857144</c:v>
                      </c:pt>
                      <c:pt idx="59">
                        <c:v>4.1428571428571432</c:v>
                      </c:pt>
                      <c:pt idx="60">
                        <c:v>3.7142857142857144</c:v>
                      </c:pt>
                      <c:pt idx="61">
                        <c:v>4</c:v>
                      </c:pt>
                      <c:pt idx="62">
                        <c:v>4.2857142857142856</c:v>
                      </c:pt>
                      <c:pt idx="63">
                        <c:v>4.8571428571428568</c:v>
                      </c:pt>
                      <c:pt idx="64">
                        <c:v>5.1428571428571432</c:v>
                      </c:pt>
                      <c:pt idx="65">
                        <c:v>4.1428571428571432</c:v>
                      </c:pt>
                      <c:pt idx="66">
                        <c:v>3.7142857142857144</c:v>
                      </c:pt>
                      <c:pt idx="67">
                        <c:v>4.1428571428571432</c:v>
                      </c:pt>
                      <c:pt idx="68">
                        <c:v>3.8571428571428572</c:v>
                      </c:pt>
                      <c:pt idx="69">
                        <c:v>4</c:v>
                      </c:pt>
                      <c:pt idx="70">
                        <c:v>3.5714285714285716</c:v>
                      </c:pt>
                      <c:pt idx="71">
                        <c:v>3.1428571428571428</c:v>
                      </c:pt>
                      <c:pt idx="72">
                        <c:v>3</c:v>
                      </c:pt>
                      <c:pt idx="73">
                        <c:v>3.4285714285714284</c:v>
                      </c:pt>
                      <c:pt idx="74">
                        <c:v>3.4285714285714284</c:v>
                      </c:pt>
                      <c:pt idx="75">
                        <c:v>3.5714285714285716</c:v>
                      </c:pt>
                      <c:pt idx="76">
                        <c:v>3.1428571428571428</c:v>
                      </c:pt>
                      <c:pt idx="77">
                        <c:v>3.5714285714285716</c:v>
                      </c:pt>
                      <c:pt idx="78">
                        <c:v>3.1428571428571428</c:v>
                      </c:pt>
                      <c:pt idx="79">
                        <c:v>3.1428571428571428</c:v>
                      </c:pt>
                      <c:pt idx="80">
                        <c:v>3.4285714285714284</c:v>
                      </c:pt>
                      <c:pt idx="81">
                        <c:v>3.1428571428571428</c:v>
                      </c:pt>
                      <c:pt idx="82">
                        <c:v>3.4285714285714284</c:v>
                      </c:pt>
                      <c:pt idx="83">
                        <c:v>3.2857142857142856</c:v>
                      </c:pt>
                      <c:pt idx="84">
                        <c:v>3.5714285714285716</c:v>
                      </c:pt>
                      <c:pt idx="85">
                        <c:v>4</c:v>
                      </c:pt>
                      <c:pt idx="86">
                        <c:v>4.1428571428571432</c:v>
                      </c:pt>
                      <c:pt idx="87">
                        <c:v>3.5714285714285716</c:v>
                      </c:pt>
                      <c:pt idx="88">
                        <c:v>3.4285714285714284</c:v>
                      </c:pt>
                      <c:pt idx="89">
                        <c:v>3.4285714285714284</c:v>
                      </c:pt>
                      <c:pt idx="90">
                        <c:v>3.7142857142857144</c:v>
                      </c:pt>
                      <c:pt idx="91">
                        <c:v>3.7142857142857144</c:v>
                      </c:pt>
                      <c:pt idx="92">
                        <c:v>3.2857142857142856</c:v>
                      </c:pt>
                      <c:pt idx="93">
                        <c:v>3.1428571428571428</c:v>
                      </c:pt>
                      <c:pt idx="94">
                        <c:v>3.1428571428571428</c:v>
                      </c:pt>
                      <c:pt idx="95">
                        <c:v>3.8571428571428572</c:v>
                      </c:pt>
                      <c:pt idx="96">
                        <c:v>3.5714285714285716</c:v>
                      </c:pt>
                      <c:pt idx="97">
                        <c:v>4</c:v>
                      </c:pt>
                      <c:pt idx="98">
                        <c:v>3.5714285714285716</c:v>
                      </c:pt>
                      <c:pt idx="99">
                        <c:v>4</c:v>
                      </c:pt>
                      <c:pt idx="100">
                        <c:v>4.7142857142857144</c:v>
                      </c:pt>
                      <c:pt idx="101">
                        <c:v>5.4285714285714288</c:v>
                      </c:pt>
                      <c:pt idx="102">
                        <c:v>5</c:v>
                      </c:pt>
                      <c:pt idx="103">
                        <c:v>4.7142857142857144</c:v>
                      </c:pt>
                      <c:pt idx="104">
                        <c:v>4</c:v>
                      </c:pt>
                      <c:pt idx="105">
                        <c:v>4.1428571428571432</c:v>
                      </c:pt>
                      <c:pt idx="106">
                        <c:v>3.8571428571428572</c:v>
                      </c:pt>
                      <c:pt idx="107">
                        <c:v>4.4285714285714288</c:v>
                      </c:pt>
                      <c:pt idx="108">
                        <c:v>4</c:v>
                      </c:pt>
                      <c:pt idx="109">
                        <c:v>4.8571428571428568</c:v>
                      </c:pt>
                      <c:pt idx="110">
                        <c:v>5.2857142857142856</c:v>
                      </c:pt>
                      <c:pt idx="111">
                        <c:v>5.4285714285714288</c:v>
                      </c:pt>
                      <c:pt idx="112">
                        <c:v>5</c:v>
                      </c:pt>
                      <c:pt idx="113">
                        <c:v>5.2857142857142856</c:v>
                      </c:pt>
                      <c:pt idx="114">
                        <c:v>5.1428571428571432</c:v>
                      </c:pt>
                      <c:pt idx="115">
                        <c:v>5.1428571428571432</c:v>
                      </c:pt>
                      <c:pt idx="116">
                        <c:v>4.2857142857142856</c:v>
                      </c:pt>
                      <c:pt idx="117">
                        <c:v>4.1428571428571432</c:v>
                      </c:pt>
                      <c:pt idx="118">
                        <c:v>4.2857142857142856</c:v>
                      </c:pt>
                      <c:pt idx="119">
                        <c:v>4.7142857142857144</c:v>
                      </c:pt>
                      <c:pt idx="120">
                        <c:v>4</c:v>
                      </c:pt>
                      <c:pt idx="121">
                        <c:v>3.4285714285714284</c:v>
                      </c:pt>
                      <c:pt idx="122">
                        <c:v>3.4285714285714284</c:v>
                      </c:pt>
                      <c:pt idx="123">
                        <c:v>3.5714285714285716</c:v>
                      </c:pt>
                      <c:pt idx="124">
                        <c:v>4</c:v>
                      </c:pt>
                      <c:pt idx="125">
                        <c:v>4.1428571428571432</c:v>
                      </c:pt>
                      <c:pt idx="126">
                        <c:v>3.8571428571428572</c:v>
                      </c:pt>
                      <c:pt idx="127">
                        <c:v>4.2857142857142856</c:v>
                      </c:pt>
                      <c:pt idx="128">
                        <c:v>4</c:v>
                      </c:pt>
                      <c:pt idx="129">
                        <c:v>3.8571428571428572</c:v>
                      </c:pt>
                      <c:pt idx="130">
                        <c:v>3.7142857142857144</c:v>
                      </c:pt>
                      <c:pt idx="131">
                        <c:v>3.2857142857142856</c:v>
                      </c:pt>
                      <c:pt idx="132">
                        <c:v>3.1428571428571428</c:v>
                      </c:pt>
                      <c:pt idx="133">
                        <c:v>3</c:v>
                      </c:pt>
                      <c:pt idx="134">
                        <c:v>3.5714285714285716</c:v>
                      </c:pt>
                      <c:pt idx="135">
                        <c:v>3.7142857142857144</c:v>
                      </c:pt>
                      <c:pt idx="136">
                        <c:v>4.4285714285714288</c:v>
                      </c:pt>
                      <c:pt idx="137">
                        <c:v>4.8571428571428568</c:v>
                      </c:pt>
                      <c:pt idx="138">
                        <c:v>5.1428571428571432</c:v>
                      </c:pt>
                      <c:pt idx="139">
                        <c:v>5.5714285714285712</c:v>
                      </c:pt>
                      <c:pt idx="140">
                        <c:v>5.7142857142857144</c:v>
                      </c:pt>
                      <c:pt idx="141">
                        <c:v>5.2857142857142856</c:v>
                      </c:pt>
                      <c:pt idx="142">
                        <c:v>5</c:v>
                      </c:pt>
                      <c:pt idx="143">
                        <c:v>4.7142857142857144</c:v>
                      </c:pt>
                      <c:pt idx="144">
                        <c:v>4.2857142857142856</c:v>
                      </c:pt>
                      <c:pt idx="145">
                        <c:v>4.2857142857142856</c:v>
                      </c:pt>
                      <c:pt idx="146">
                        <c:v>3.8571428571428572</c:v>
                      </c:pt>
                      <c:pt idx="147">
                        <c:v>3.7142857142857144</c:v>
                      </c:pt>
                      <c:pt idx="148">
                        <c:v>3.2857142857142856</c:v>
                      </c:pt>
                      <c:pt idx="149">
                        <c:v>3.4285714285714284</c:v>
                      </c:pt>
                      <c:pt idx="150">
                        <c:v>2.8571428571428572</c:v>
                      </c:pt>
                      <c:pt idx="151">
                        <c:v>2.7142857142857144</c:v>
                      </c:pt>
                      <c:pt idx="152">
                        <c:v>2.2857142857142856</c:v>
                      </c:pt>
                      <c:pt idx="153">
                        <c:v>2.2857142857142856</c:v>
                      </c:pt>
                      <c:pt idx="154">
                        <c:v>2.4285714285714284</c:v>
                      </c:pt>
                      <c:pt idx="155">
                        <c:v>2.7142857142857144</c:v>
                      </c:pt>
                      <c:pt idx="156">
                        <c:v>3</c:v>
                      </c:pt>
                      <c:pt idx="157">
                        <c:v>3</c:v>
                      </c:pt>
                      <c:pt idx="158">
                        <c:v>3.4285714285714284</c:v>
                      </c:pt>
                      <c:pt idx="159">
                        <c:v>4.1428571428571432</c:v>
                      </c:pt>
                      <c:pt idx="160">
                        <c:v>4.5714285714285712</c:v>
                      </c:pt>
                      <c:pt idx="161">
                        <c:v>5.1428571428571432</c:v>
                      </c:pt>
                      <c:pt idx="162">
                        <c:v>5.1428571428571432</c:v>
                      </c:pt>
                      <c:pt idx="163">
                        <c:v>4.5714285714285712</c:v>
                      </c:pt>
                      <c:pt idx="164">
                        <c:v>4.5714285714285712</c:v>
                      </c:pt>
                      <c:pt idx="165">
                        <c:v>4.5714285714285712</c:v>
                      </c:pt>
                      <c:pt idx="166">
                        <c:v>4.2857142857142856</c:v>
                      </c:pt>
                      <c:pt idx="167">
                        <c:v>4.2857142857142856</c:v>
                      </c:pt>
                      <c:pt idx="168">
                        <c:v>3.5714285714285716</c:v>
                      </c:pt>
                      <c:pt idx="169">
                        <c:v>3.5714285714285716</c:v>
                      </c:pt>
                      <c:pt idx="170">
                        <c:v>4</c:v>
                      </c:pt>
                      <c:pt idx="171">
                        <c:v>4</c:v>
                      </c:pt>
                      <c:pt idx="172">
                        <c:v>3.7142857142857144</c:v>
                      </c:pt>
                      <c:pt idx="173">
                        <c:v>3.4285714285714284</c:v>
                      </c:pt>
                      <c:pt idx="174">
                        <c:v>2.5714285714285716</c:v>
                      </c:pt>
                      <c:pt idx="175">
                        <c:v>3.1428571428571428</c:v>
                      </c:pt>
                      <c:pt idx="176">
                        <c:v>3.1428571428571428</c:v>
                      </c:pt>
                      <c:pt idx="177">
                        <c:v>3</c:v>
                      </c:pt>
                      <c:pt idx="178">
                        <c:v>3.2857142857142856</c:v>
                      </c:pt>
                      <c:pt idx="179">
                        <c:v>3.8571428571428572</c:v>
                      </c:pt>
                      <c:pt idx="180">
                        <c:v>3.8571428571428572</c:v>
                      </c:pt>
                      <c:pt idx="181">
                        <c:v>4.2857142857142856</c:v>
                      </c:pt>
                      <c:pt idx="182">
                        <c:v>3.7142857142857144</c:v>
                      </c:pt>
                      <c:pt idx="183">
                        <c:v>5</c:v>
                      </c:pt>
                      <c:pt idx="184">
                        <c:v>5.2857142857142856</c:v>
                      </c:pt>
                      <c:pt idx="185">
                        <c:v>5.2857142857142856</c:v>
                      </c:pt>
                      <c:pt idx="186">
                        <c:v>4.4285714285714288</c:v>
                      </c:pt>
                      <c:pt idx="187">
                        <c:v>4.8571428571428568</c:v>
                      </c:pt>
                      <c:pt idx="188">
                        <c:v>4.8571428571428568</c:v>
                      </c:pt>
                      <c:pt idx="189">
                        <c:v>5.1428571428571432</c:v>
                      </c:pt>
                      <c:pt idx="190">
                        <c:v>4.1428571428571432</c:v>
                      </c:pt>
                      <c:pt idx="191">
                        <c:v>4.1428571428571432</c:v>
                      </c:pt>
                      <c:pt idx="192">
                        <c:v>4.1428571428571432</c:v>
                      </c:pt>
                      <c:pt idx="193">
                        <c:v>4.4285714285714288</c:v>
                      </c:pt>
                      <c:pt idx="194">
                        <c:v>3.8571428571428572</c:v>
                      </c:pt>
                      <c:pt idx="195">
                        <c:v>3.8571428571428572</c:v>
                      </c:pt>
                      <c:pt idx="196">
                        <c:v>4.1428571428571432</c:v>
                      </c:pt>
                      <c:pt idx="197">
                        <c:v>3.7142857142857144</c:v>
                      </c:pt>
                      <c:pt idx="198">
                        <c:v>3.1428571428571428</c:v>
                      </c:pt>
                      <c:pt idx="199">
                        <c:v>2.8571428571428572</c:v>
                      </c:pt>
                      <c:pt idx="200">
                        <c:v>3.1428571428571428</c:v>
                      </c:pt>
                      <c:pt idx="201">
                        <c:v>3.7142857142857144</c:v>
                      </c:pt>
                      <c:pt idx="202">
                        <c:v>4.2857142857142856</c:v>
                      </c:pt>
                      <c:pt idx="203">
                        <c:v>4.2857142857142856</c:v>
                      </c:pt>
                      <c:pt idx="204">
                        <c:v>4.2857142857142856</c:v>
                      </c:pt>
                      <c:pt idx="205">
                        <c:v>4.5714285714285712</c:v>
                      </c:pt>
                      <c:pt idx="206">
                        <c:v>4.7142857142857144</c:v>
                      </c:pt>
                      <c:pt idx="207">
                        <c:v>4.4285714285714288</c:v>
                      </c:pt>
                      <c:pt idx="208">
                        <c:v>4</c:v>
                      </c:pt>
                      <c:pt idx="209">
                        <c:v>3.4285714285714284</c:v>
                      </c:pt>
                      <c:pt idx="210">
                        <c:v>2.8571428571428572</c:v>
                      </c:pt>
                      <c:pt idx="211">
                        <c:v>3.4285714285714284</c:v>
                      </c:pt>
                      <c:pt idx="212">
                        <c:v>3.4285714285714284</c:v>
                      </c:pt>
                      <c:pt idx="213">
                        <c:v>3.2857142857142856</c:v>
                      </c:pt>
                      <c:pt idx="214">
                        <c:v>3.2857142857142856</c:v>
                      </c:pt>
                      <c:pt idx="215">
                        <c:v>3.2857142857142856</c:v>
                      </c:pt>
                      <c:pt idx="216">
                        <c:v>3.4285714285714284</c:v>
                      </c:pt>
                      <c:pt idx="217">
                        <c:v>3.8571428571428572</c:v>
                      </c:pt>
                      <c:pt idx="218">
                        <c:v>3.8571428571428572</c:v>
                      </c:pt>
                      <c:pt idx="219">
                        <c:v>3.8571428571428572</c:v>
                      </c:pt>
                      <c:pt idx="220">
                        <c:v>3.5714285714285716</c:v>
                      </c:pt>
                      <c:pt idx="221">
                        <c:v>4.2857142857142856</c:v>
                      </c:pt>
                      <c:pt idx="222">
                        <c:v>3.8571428571428572</c:v>
                      </c:pt>
                      <c:pt idx="223">
                        <c:v>3.5714285714285716</c:v>
                      </c:pt>
                      <c:pt idx="224">
                        <c:v>3.1428571428571428</c:v>
                      </c:pt>
                      <c:pt idx="225">
                        <c:v>2.7142857142857144</c:v>
                      </c:pt>
                      <c:pt idx="226">
                        <c:v>3.5714285714285716</c:v>
                      </c:pt>
                      <c:pt idx="227">
                        <c:v>4.1428571428571432</c:v>
                      </c:pt>
                      <c:pt idx="228">
                        <c:v>3.7142857142857144</c:v>
                      </c:pt>
                      <c:pt idx="229">
                        <c:v>4.2857142857142856</c:v>
                      </c:pt>
                      <c:pt idx="230">
                        <c:v>4.8571428571428568</c:v>
                      </c:pt>
                      <c:pt idx="231">
                        <c:v>5.2857142857142856</c:v>
                      </c:pt>
                      <c:pt idx="232">
                        <c:v>5.1428571428571432</c:v>
                      </c:pt>
                      <c:pt idx="233">
                        <c:v>4</c:v>
                      </c:pt>
                      <c:pt idx="234">
                        <c:v>3.8571428571428572</c:v>
                      </c:pt>
                      <c:pt idx="235">
                        <c:v>3.5714285714285716</c:v>
                      </c:pt>
                      <c:pt idx="236">
                        <c:v>3.4285714285714284</c:v>
                      </c:pt>
                      <c:pt idx="237">
                        <c:v>3.1428571428571428</c:v>
                      </c:pt>
                      <c:pt idx="238">
                        <c:v>3.4285714285714284</c:v>
                      </c:pt>
                      <c:pt idx="239">
                        <c:v>3.5714285714285716</c:v>
                      </c:pt>
                      <c:pt idx="240">
                        <c:v>3.8571428571428572</c:v>
                      </c:pt>
                      <c:pt idx="241">
                        <c:v>3.4285714285714284</c:v>
                      </c:pt>
                      <c:pt idx="242">
                        <c:v>3.4285714285714284</c:v>
                      </c:pt>
                      <c:pt idx="243">
                        <c:v>4</c:v>
                      </c:pt>
                      <c:pt idx="244">
                        <c:v>3.8571428571428572</c:v>
                      </c:pt>
                      <c:pt idx="245">
                        <c:v>3.4285714285714284</c:v>
                      </c:pt>
                      <c:pt idx="246">
                        <c:v>3.5714285714285716</c:v>
                      </c:pt>
                      <c:pt idx="247">
                        <c:v>3.2857142857142856</c:v>
                      </c:pt>
                      <c:pt idx="248">
                        <c:v>3.5714285714285716</c:v>
                      </c:pt>
                      <c:pt idx="249">
                        <c:v>3.5714285714285716</c:v>
                      </c:pt>
                      <c:pt idx="250">
                        <c:v>3.5714285714285716</c:v>
                      </c:pt>
                      <c:pt idx="251">
                        <c:v>3.5714285714285716</c:v>
                      </c:pt>
                      <c:pt idx="252">
                        <c:v>3.7142857142857144</c:v>
                      </c:pt>
                      <c:pt idx="253">
                        <c:v>4.1428571428571432</c:v>
                      </c:pt>
                      <c:pt idx="254">
                        <c:v>4.4285714285714288</c:v>
                      </c:pt>
                      <c:pt idx="255">
                        <c:v>4.4285714285714288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648-43EF-8311-46DB97A7E2F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Tekirdag!$J$2:$J$258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1.8571428571428572</c:v>
                      </c:pt>
                      <c:pt idx="7">
                        <c:v>2</c:v>
                      </c:pt>
                      <c:pt idx="8">
                        <c:v>1.5714285714285714</c:v>
                      </c:pt>
                      <c:pt idx="9">
                        <c:v>1.8571428571428572</c:v>
                      </c:pt>
                      <c:pt idx="10">
                        <c:v>2</c:v>
                      </c:pt>
                      <c:pt idx="11">
                        <c:v>2.4285714285714284</c:v>
                      </c:pt>
                      <c:pt idx="12">
                        <c:v>2.1428571428571428</c:v>
                      </c:pt>
                      <c:pt idx="13">
                        <c:v>2.4285714285714284</c:v>
                      </c:pt>
                      <c:pt idx="14">
                        <c:v>2.5714285714285716</c:v>
                      </c:pt>
                      <c:pt idx="15">
                        <c:v>3</c:v>
                      </c:pt>
                      <c:pt idx="16">
                        <c:v>2.8571428571428572</c:v>
                      </c:pt>
                      <c:pt idx="17">
                        <c:v>3</c:v>
                      </c:pt>
                      <c:pt idx="18">
                        <c:v>2.5714285714285716</c:v>
                      </c:pt>
                      <c:pt idx="19">
                        <c:v>2.5714285714285716</c:v>
                      </c:pt>
                      <c:pt idx="20">
                        <c:v>2.4285714285714284</c:v>
                      </c:pt>
                      <c:pt idx="21">
                        <c:v>2</c:v>
                      </c:pt>
                      <c:pt idx="22">
                        <c:v>1.7142857142857142</c:v>
                      </c:pt>
                      <c:pt idx="23">
                        <c:v>1.7142857142857142</c:v>
                      </c:pt>
                      <c:pt idx="24">
                        <c:v>1.4285714285714286</c:v>
                      </c:pt>
                      <c:pt idx="25">
                        <c:v>1.8571428571428572</c:v>
                      </c:pt>
                      <c:pt idx="26">
                        <c:v>2</c:v>
                      </c:pt>
                      <c:pt idx="27">
                        <c:v>2.1428571428571428</c:v>
                      </c:pt>
                      <c:pt idx="28">
                        <c:v>2.2857142857142856</c:v>
                      </c:pt>
                      <c:pt idx="29">
                        <c:v>2.7142857142857144</c:v>
                      </c:pt>
                      <c:pt idx="30">
                        <c:v>2.5714285714285716</c:v>
                      </c:pt>
                      <c:pt idx="31">
                        <c:v>2.7142857142857144</c:v>
                      </c:pt>
                      <c:pt idx="32">
                        <c:v>2.5714285714285716</c:v>
                      </c:pt>
                      <c:pt idx="33">
                        <c:v>2.8571428571428572</c:v>
                      </c:pt>
                      <c:pt idx="34">
                        <c:v>2.5714285714285716</c:v>
                      </c:pt>
                      <c:pt idx="35">
                        <c:v>2.8571428571428572</c:v>
                      </c:pt>
                      <c:pt idx="36">
                        <c:v>2.4285714285714284</c:v>
                      </c:pt>
                      <c:pt idx="37">
                        <c:v>2.5714285714285716</c:v>
                      </c:pt>
                      <c:pt idx="38">
                        <c:v>2.5714285714285716</c:v>
                      </c:pt>
                      <c:pt idx="39">
                        <c:v>2.2857142857142856</c:v>
                      </c:pt>
                      <c:pt idx="40">
                        <c:v>2.2857142857142856</c:v>
                      </c:pt>
                      <c:pt idx="41">
                        <c:v>2.2857142857142856</c:v>
                      </c:pt>
                      <c:pt idx="42">
                        <c:v>1.8571428571428572</c:v>
                      </c:pt>
                      <c:pt idx="43">
                        <c:v>2.1428571428571428</c:v>
                      </c:pt>
                      <c:pt idx="44">
                        <c:v>2.2857142857142856</c:v>
                      </c:pt>
                      <c:pt idx="45">
                        <c:v>2</c:v>
                      </c:pt>
                      <c:pt idx="46">
                        <c:v>2.1428571428571428</c:v>
                      </c:pt>
                      <c:pt idx="47">
                        <c:v>2.1428571428571428</c:v>
                      </c:pt>
                      <c:pt idx="48">
                        <c:v>2.1428571428571428</c:v>
                      </c:pt>
                      <c:pt idx="49">
                        <c:v>2.1428571428571428</c:v>
                      </c:pt>
                      <c:pt idx="50">
                        <c:v>2.1428571428571428</c:v>
                      </c:pt>
                      <c:pt idx="51">
                        <c:v>2.4285714285714284</c:v>
                      </c:pt>
                      <c:pt idx="52">
                        <c:v>2.2857142857142856</c:v>
                      </c:pt>
                      <c:pt idx="53">
                        <c:v>2.7142857142857144</c:v>
                      </c:pt>
                      <c:pt idx="54">
                        <c:v>2.4285714285714284</c:v>
                      </c:pt>
                      <c:pt idx="55">
                        <c:v>2.2857142857142856</c:v>
                      </c:pt>
                      <c:pt idx="56">
                        <c:v>2.5714285714285716</c:v>
                      </c:pt>
                      <c:pt idx="57">
                        <c:v>2.8571428571428572</c:v>
                      </c:pt>
                      <c:pt idx="58">
                        <c:v>2.2857142857142856</c:v>
                      </c:pt>
                      <c:pt idx="59">
                        <c:v>2.2857142857142856</c:v>
                      </c:pt>
                      <c:pt idx="60">
                        <c:v>2.1428571428571428</c:v>
                      </c:pt>
                      <c:pt idx="61">
                        <c:v>2.2857142857142856</c:v>
                      </c:pt>
                      <c:pt idx="62">
                        <c:v>2.5714285714285716</c:v>
                      </c:pt>
                      <c:pt idx="63">
                        <c:v>2.1428571428571428</c:v>
                      </c:pt>
                      <c:pt idx="64">
                        <c:v>2</c:v>
                      </c:pt>
                      <c:pt idx="65">
                        <c:v>2.1428571428571428</c:v>
                      </c:pt>
                      <c:pt idx="66">
                        <c:v>2.7142857142857144</c:v>
                      </c:pt>
                      <c:pt idx="67">
                        <c:v>2.4285714285714284</c:v>
                      </c:pt>
                      <c:pt idx="68">
                        <c:v>2</c:v>
                      </c:pt>
                      <c:pt idx="69">
                        <c:v>2.1428571428571428</c:v>
                      </c:pt>
                      <c:pt idx="70">
                        <c:v>2.4285714285714284</c:v>
                      </c:pt>
                      <c:pt idx="71">
                        <c:v>2.1428571428571428</c:v>
                      </c:pt>
                      <c:pt idx="72">
                        <c:v>2.1428571428571428</c:v>
                      </c:pt>
                      <c:pt idx="73">
                        <c:v>1.5714285714285714</c:v>
                      </c:pt>
                      <c:pt idx="74">
                        <c:v>1.5714285714285714</c:v>
                      </c:pt>
                      <c:pt idx="75">
                        <c:v>2</c:v>
                      </c:pt>
                      <c:pt idx="76">
                        <c:v>1.7142857142857142</c:v>
                      </c:pt>
                      <c:pt idx="77">
                        <c:v>1.5714285714285714</c:v>
                      </c:pt>
                      <c:pt idx="78">
                        <c:v>1.4285714285714286</c:v>
                      </c:pt>
                      <c:pt idx="79">
                        <c:v>1.4285714285714286</c:v>
                      </c:pt>
                      <c:pt idx="80">
                        <c:v>1.7142857142857142</c:v>
                      </c:pt>
                      <c:pt idx="81">
                        <c:v>1.8571428571428572</c:v>
                      </c:pt>
                      <c:pt idx="82">
                        <c:v>1.7142857142857142</c:v>
                      </c:pt>
                      <c:pt idx="83">
                        <c:v>1.7142857142857142</c:v>
                      </c:pt>
                      <c:pt idx="84">
                        <c:v>2.7142857142857144</c:v>
                      </c:pt>
                      <c:pt idx="85">
                        <c:v>3</c:v>
                      </c:pt>
                      <c:pt idx="86">
                        <c:v>2.8571428571428572</c:v>
                      </c:pt>
                      <c:pt idx="87">
                        <c:v>3</c:v>
                      </c:pt>
                      <c:pt idx="88">
                        <c:v>3.1428571428571428</c:v>
                      </c:pt>
                      <c:pt idx="89">
                        <c:v>3.1428571428571428</c:v>
                      </c:pt>
                      <c:pt idx="90">
                        <c:v>3.4285714285714284</c:v>
                      </c:pt>
                      <c:pt idx="91">
                        <c:v>2.5714285714285716</c:v>
                      </c:pt>
                      <c:pt idx="92">
                        <c:v>2.7142857142857144</c:v>
                      </c:pt>
                      <c:pt idx="93">
                        <c:v>2.8571428571428572</c:v>
                      </c:pt>
                      <c:pt idx="94">
                        <c:v>2.5714285714285716</c:v>
                      </c:pt>
                      <c:pt idx="95">
                        <c:v>2.2857142857142856</c:v>
                      </c:pt>
                      <c:pt idx="96">
                        <c:v>2</c:v>
                      </c:pt>
                      <c:pt idx="97">
                        <c:v>2.1428571428571428</c:v>
                      </c:pt>
                      <c:pt idx="98">
                        <c:v>2.1428571428571428</c:v>
                      </c:pt>
                      <c:pt idx="99">
                        <c:v>1.8571428571428572</c:v>
                      </c:pt>
                      <c:pt idx="100">
                        <c:v>1.7142857142857142</c:v>
                      </c:pt>
                      <c:pt idx="101">
                        <c:v>1.7142857142857142</c:v>
                      </c:pt>
                      <c:pt idx="102">
                        <c:v>1.5714285714285714</c:v>
                      </c:pt>
                      <c:pt idx="103">
                        <c:v>1.8571428571428572</c:v>
                      </c:pt>
                      <c:pt idx="104">
                        <c:v>1.5714285714285714</c:v>
                      </c:pt>
                      <c:pt idx="105">
                        <c:v>1.7142857142857142</c:v>
                      </c:pt>
                      <c:pt idx="106">
                        <c:v>1.8571428571428572</c:v>
                      </c:pt>
                      <c:pt idx="107">
                        <c:v>2.1428571428571428</c:v>
                      </c:pt>
                      <c:pt idx="108">
                        <c:v>2.5714285714285716</c:v>
                      </c:pt>
                      <c:pt idx="109">
                        <c:v>2.7142857142857144</c:v>
                      </c:pt>
                      <c:pt idx="110">
                        <c:v>3</c:v>
                      </c:pt>
                      <c:pt idx="111">
                        <c:v>2.7142857142857144</c:v>
                      </c:pt>
                      <c:pt idx="112">
                        <c:v>2.4285714285714284</c:v>
                      </c:pt>
                      <c:pt idx="113">
                        <c:v>2.4285714285714284</c:v>
                      </c:pt>
                      <c:pt idx="114">
                        <c:v>2</c:v>
                      </c:pt>
                      <c:pt idx="115">
                        <c:v>1.8571428571428572</c:v>
                      </c:pt>
                      <c:pt idx="116">
                        <c:v>1.8571428571428572</c:v>
                      </c:pt>
                      <c:pt idx="117">
                        <c:v>1.5714285714285714</c:v>
                      </c:pt>
                      <c:pt idx="118">
                        <c:v>1.7142857142857142</c:v>
                      </c:pt>
                      <c:pt idx="119">
                        <c:v>2.1428571428571428</c:v>
                      </c:pt>
                      <c:pt idx="120">
                        <c:v>1.8571428571428572</c:v>
                      </c:pt>
                      <c:pt idx="121">
                        <c:v>2.4285714285714284</c:v>
                      </c:pt>
                      <c:pt idx="122">
                        <c:v>2.2857142857142856</c:v>
                      </c:pt>
                      <c:pt idx="123">
                        <c:v>2.4285714285714284</c:v>
                      </c:pt>
                      <c:pt idx="124">
                        <c:v>2.2857142857142856</c:v>
                      </c:pt>
                      <c:pt idx="125">
                        <c:v>2.2857142857142856</c:v>
                      </c:pt>
                      <c:pt idx="126">
                        <c:v>1.8571428571428572</c:v>
                      </c:pt>
                      <c:pt idx="127">
                        <c:v>1.7142857142857142</c:v>
                      </c:pt>
                      <c:pt idx="128">
                        <c:v>1.4285714285714286</c:v>
                      </c:pt>
                      <c:pt idx="129">
                        <c:v>1.2857142857142858</c:v>
                      </c:pt>
                      <c:pt idx="130">
                        <c:v>1.1428571428571428</c:v>
                      </c:pt>
                      <c:pt idx="131">
                        <c:v>1.4285714285714286</c:v>
                      </c:pt>
                      <c:pt idx="132">
                        <c:v>1.5714285714285714</c:v>
                      </c:pt>
                      <c:pt idx="133">
                        <c:v>1.4285714285714286</c:v>
                      </c:pt>
                      <c:pt idx="134">
                        <c:v>1.5714285714285714</c:v>
                      </c:pt>
                      <c:pt idx="135">
                        <c:v>1.2857142857142858</c:v>
                      </c:pt>
                      <c:pt idx="136">
                        <c:v>1.5714285714285714</c:v>
                      </c:pt>
                      <c:pt idx="137">
                        <c:v>2.2857142857142856</c:v>
                      </c:pt>
                      <c:pt idx="138">
                        <c:v>2.2857142857142856</c:v>
                      </c:pt>
                      <c:pt idx="139">
                        <c:v>2.2857142857142856</c:v>
                      </c:pt>
                      <c:pt idx="140">
                        <c:v>2.7142857142857144</c:v>
                      </c:pt>
                      <c:pt idx="141">
                        <c:v>3.1428571428571428</c:v>
                      </c:pt>
                      <c:pt idx="142">
                        <c:v>3.4285714285714284</c:v>
                      </c:pt>
                      <c:pt idx="143">
                        <c:v>3</c:v>
                      </c:pt>
                      <c:pt idx="144">
                        <c:v>2.1428571428571428</c:v>
                      </c:pt>
                      <c:pt idx="145">
                        <c:v>2.1428571428571428</c:v>
                      </c:pt>
                      <c:pt idx="146">
                        <c:v>2.1428571428571428</c:v>
                      </c:pt>
                      <c:pt idx="147">
                        <c:v>2.1428571428571428</c:v>
                      </c:pt>
                      <c:pt idx="148">
                        <c:v>2</c:v>
                      </c:pt>
                      <c:pt idx="149">
                        <c:v>2.2857142857142856</c:v>
                      </c:pt>
                      <c:pt idx="150">
                        <c:v>2.2857142857142856</c:v>
                      </c:pt>
                      <c:pt idx="151">
                        <c:v>3</c:v>
                      </c:pt>
                      <c:pt idx="152">
                        <c:v>2.8571428571428572</c:v>
                      </c:pt>
                      <c:pt idx="153">
                        <c:v>3.1428571428571428</c:v>
                      </c:pt>
                      <c:pt idx="154">
                        <c:v>3</c:v>
                      </c:pt>
                      <c:pt idx="155">
                        <c:v>2.8571428571428572</c:v>
                      </c:pt>
                      <c:pt idx="156">
                        <c:v>2.2857142857142856</c:v>
                      </c:pt>
                      <c:pt idx="157">
                        <c:v>2.7142857142857144</c:v>
                      </c:pt>
                      <c:pt idx="158">
                        <c:v>1.8571428571428572</c:v>
                      </c:pt>
                      <c:pt idx="159">
                        <c:v>1.7142857142857142</c:v>
                      </c:pt>
                      <c:pt idx="160">
                        <c:v>1.5714285714285714</c:v>
                      </c:pt>
                      <c:pt idx="161">
                        <c:v>1.4285714285714286</c:v>
                      </c:pt>
                      <c:pt idx="162">
                        <c:v>1.5714285714285714</c:v>
                      </c:pt>
                      <c:pt idx="163">
                        <c:v>2.1428571428571428</c:v>
                      </c:pt>
                      <c:pt idx="164">
                        <c:v>2.2857142857142856</c:v>
                      </c:pt>
                      <c:pt idx="165">
                        <c:v>2.5714285714285716</c:v>
                      </c:pt>
                      <c:pt idx="166">
                        <c:v>2.7142857142857144</c:v>
                      </c:pt>
                      <c:pt idx="167">
                        <c:v>2.5714285714285716</c:v>
                      </c:pt>
                      <c:pt idx="168">
                        <c:v>2.7142857142857144</c:v>
                      </c:pt>
                      <c:pt idx="169">
                        <c:v>2.2857142857142856</c:v>
                      </c:pt>
                      <c:pt idx="170">
                        <c:v>1.8571428571428572</c:v>
                      </c:pt>
                      <c:pt idx="171">
                        <c:v>1.8571428571428572</c:v>
                      </c:pt>
                      <c:pt idx="172">
                        <c:v>2</c:v>
                      </c:pt>
                      <c:pt idx="173">
                        <c:v>2.1428571428571428</c:v>
                      </c:pt>
                      <c:pt idx="174">
                        <c:v>2</c:v>
                      </c:pt>
                      <c:pt idx="175">
                        <c:v>2</c:v>
                      </c:pt>
                      <c:pt idx="176">
                        <c:v>2.7142857142857144</c:v>
                      </c:pt>
                      <c:pt idx="177">
                        <c:v>3</c:v>
                      </c:pt>
                      <c:pt idx="178">
                        <c:v>2.4285714285714284</c:v>
                      </c:pt>
                      <c:pt idx="179">
                        <c:v>2</c:v>
                      </c:pt>
                      <c:pt idx="180">
                        <c:v>2</c:v>
                      </c:pt>
                      <c:pt idx="181">
                        <c:v>2</c:v>
                      </c:pt>
                      <c:pt idx="182">
                        <c:v>1.7142857142857142</c:v>
                      </c:pt>
                      <c:pt idx="183">
                        <c:v>1.5714285714285714</c:v>
                      </c:pt>
                      <c:pt idx="184">
                        <c:v>1.1428571428571428</c:v>
                      </c:pt>
                      <c:pt idx="185">
                        <c:v>1.5714285714285714</c:v>
                      </c:pt>
                      <c:pt idx="186">
                        <c:v>2.2857142857142856</c:v>
                      </c:pt>
                      <c:pt idx="187">
                        <c:v>2.2857142857142856</c:v>
                      </c:pt>
                      <c:pt idx="188">
                        <c:v>2.5714285714285716</c:v>
                      </c:pt>
                      <c:pt idx="189">
                        <c:v>3.5714285714285716</c:v>
                      </c:pt>
                      <c:pt idx="190">
                        <c:v>4</c:v>
                      </c:pt>
                      <c:pt idx="191">
                        <c:v>4.4285714285714288</c:v>
                      </c:pt>
                      <c:pt idx="192">
                        <c:v>4.1428571428571432</c:v>
                      </c:pt>
                      <c:pt idx="193">
                        <c:v>3.8571428571428572</c:v>
                      </c:pt>
                      <c:pt idx="194">
                        <c:v>3.8571428571428572</c:v>
                      </c:pt>
                      <c:pt idx="195">
                        <c:v>3.8571428571428572</c:v>
                      </c:pt>
                      <c:pt idx="196">
                        <c:v>3.4285714285714284</c:v>
                      </c:pt>
                      <c:pt idx="197">
                        <c:v>2.5714285714285716</c:v>
                      </c:pt>
                      <c:pt idx="198">
                        <c:v>2.1428571428571428</c:v>
                      </c:pt>
                      <c:pt idx="199">
                        <c:v>3.5714285714285716</c:v>
                      </c:pt>
                      <c:pt idx="200">
                        <c:v>3.5714285714285716</c:v>
                      </c:pt>
                      <c:pt idx="201">
                        <c:v>3.8571428571428572</c:v>
                      </c:pt>
                      <c:pt idx="202">
                        <c:v>3.7142857142857144</c:v>
                      </c:pt>
                      <c:pt idx="203">
                        <c:v>4.1428571428571432</c:v>
                      </c:pt>
                      <c:pt idx="204">
                        <c:v>4.5714285714285712</c:v>
                      </c:pt>
                      <c:pt idx="205">
                        <c:v>5</c:v>
                      </c:pt>
                      <c:pt idx="206">
                        <c:v>4.2857142857142856</c:v>
                      </c:pt>
                      <c:pt idx="207">
                        <c:v>5</c:v>
                      </c:pt>
                      <c:pt idx="208">
                        <c:v>4.8571428571428568</c:v>
                      </c:pt>
                      <c:pt idx="209">
                        <c:v>5</c:v>
                      </c:pt>
                      <c:pt idx="210">
                        <c:v>4.7142857142857144</c:v>
                      </c:pt>
                      <c:pt idx="211">
                        <c:v>5</c:v>
                      </c:pt>
                      <c:pt idx="212">
                        <c:v>5.1428571428571432</c:v>
                      </c:pt>
                      <c:pt idx="213">
                        <c:v>4.8571428571428568</c:v>
                      </c:pt>
                      <c:pt idx="214">
                        <c:v>4</c:v>
                      </c:pt>
                      <c:pt idx="215">
                        <c:v>3.7142857142857144</c:v>
                      </c:pt>
                      <c:pt idx="216">
                        <c:v>3.8571428571428572</c:v>
                      </c:pt>
                      <c:pt idx="217">
                        <c:v>3.7142857142857144</c:v>
                      </c:pt>
                      <c:pt idx="218">
                        <c:v>3.7142857142857144</c:v>
                      </c:pt>
                      <c:pt idx="219">
                        <c:v>3.5714285714285716</c:v>
                      </c:pt>
                      <c:pt idx="220">
                        <c:v>3.2857142857142856</c:v>
                      </c:pt>
                      <c:pt idx="221">
                        <c:v>3.7142857142857144</c:v>
                      </c:pt>
                      <c:pt idx="222">
                        <c:v>4</c:v>
                      </c:pt>
                      <c:pt idx="223">
                        <c:v>3.8571428571428572</c:v>
                      </c:pt>
                      <c:pt idx="224">
                        <c:v>4.2857142857142856</c:v>
                      </c:pt>
                      <c:pt idx="225">
                        <c:v>3.8571428571428572</c:v>
                      </c:pt>
                      <c:pt idx="226">
                        <c:v>4.1428571428571432</c:v>
                      </c:pt>
                      <c:pt idx="227">
                        <c:v>4.5714285714285712</c:v>
                      </c:pt>
                      <c:pt idx="228">
                        <c:v>4.2857142857142856</c:v>
                      </c:pt>
                      <c:pt idx="229">
                        <c:v>4.2857142857142856</c:v>
                      </c:pt>
                      <c:pt idx="230">
                        <c:v>4.1428571428571432</c:v>
                      </c:pt>
                      <c:pt idx="231">
                        <c:v>3.5714285714285716</c:v>
                      </c:pt>
                      <c:pt idx="232">
                        <c:v>4.1428571428571432</c:v>
                      </c:pt>
                      <c:pt idx="233">
                        <c:v>3.8571428571428572</c:v>
                      </c:pt>
                      <c:pt idx="234">
                        <c:v>3.1428571428571428</c:v>
                      </c:pt>
                      <c:pt idx="235">
                        <c:v>3.4285714285714284</c:v>
                      </c:pt>
                      <c:pt idx="236">
                        <c:v>3.4285714285714284</c:v>
                      </c:pt>
                      <c:pt idx="237">
                        <c:v>3.5714285714285716</c:v>
                      </c:pt>
                      <c:pt idx="238">
                        <c:v>3.8571428571428572</c:v>
                      </c:pt>
                      <c:pt idx="239">
                        <c:v>3.4285714285714284</c:v>
                      </c:pt>
                      <c:pt idx="240">
                        <c:v>3.2857142857142856</c:v>
                      </c:pt>
                      <c:pt idx="241">
                        <c:v>3.8571428571428572</c:v>
                      </c:pt>
                      <c:pt idx="242">
                        <c:v>4.1428571428571432</c:v>
                      </c:pt>
                      <c:pt idx="243">
                        <c:v>4.2857142857142856</c:v>
                      </c:pt>
                      <c:pt idx="244">
                        <c:v>5.1428571428571432</c:v>
                      </c:pt>
                      <c:pt idx="245">
                        <c:v>5.2857142857142856</c:v>
                      </c:pt>
                      <c:pt idx="246">
                        <c:v>5</c:v>
                      </c:pt>
                      <c:pt idx="247">
                        <c:v>5</c:v>
                      </c:pt>
                      <c:pt idx="248">
                        <c:v>4.8571428571428568</c:v>
                      </c:pt>
                      <c:pt idx="249">
                        <c:v>4.7142857142857144</c:v>
                      </c:pt>
                      <c:pt idx="250">
                        <c:v>4.4285714285714288</c:v>
                      </c:pt>
                      <c:pt idx="251">
                        <c:v>4.1428571428571432</c:v>
                      </c:pt>
                      <c:pt idx="252">
                        <c:v>4.1428571428571432</c:v>
                      </c:pt>
                      <c:pt idx="253">
                        <c:v>4.4285714285714288</c:v>
                      </c:pt>
                      <c:pt idx="254">
                        <c:v>4.7142857142857144</c:v>
                      </c:pt>
                      <c:pt idx="255">
                        <c:v>5.2857142857142856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648-43EF-8311-46DB97A7E2F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Tekirdag!$K$2:$K$258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8">
                        <c:v>1</c:v>
                      </c:pt>
                      <c:pt idx="9">
                        <c:v>1</c:v>
                      </c:pt>
                      <c:pt idx="10">
                        <c:v>0.66666666666666663</c:v>
                      </c:pt>
                      <c:pt idx="11">
                        <c:v>0.5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0.8571428571428571</c:v>
                      </c:pt>
                      <c:pt idx="15">
                        <c:v>0.8571428571428571</c:v>
                      </c:pt>
                      <c:pt idx="16">
                        <c:v>0.7142857142857143</c:v>
                      </c:pt>
                      <c:pt idx="17">
                        <c:v>0.7142857142857143</c:v>
                      </c:pt>
                      <c:pt idx="18">
                        <c:v>0.7142857142857143</c:v>
                      </c:pt>
                      <c:pt idx="19">
                        <c:v>0.2857142857142857</c:v>
                      </c:pt>
                      <c:pt idx="20">
                        <c:v>0.2857142857142857</c:v>
                      </c:pt>
                      <c:pt idx="21">
                        <c:v>0.5714285714285714</c:v>
                      </c:pt>
                      <c:pt idx="22">
                        <c:v>0.42857142857142855</c:v>
                      </c:pt>
                      <c:pt idx="23">
                        <c:v>0.42857142857142855</c:v>
                      </c:pt>
                      <c:pt idx="24">
                        <c:v>0.42857142857142855</c:v>
                      </c:pt>
                      <c:pt idx="25">
                        <c:v>0.5714285714285714</c:v>
                      </c:pt>
                      <c:pt idx="26">
                        <c:v>0.5714285714285714</c:v>
                      </c:pt>
                      <c:pt idx="27">
                        <c:v>0.42857142857142855</c:v>
                      </c:pt>
                      <c:pt idx="28">
                        <c:v>0.2857142857142857</c:v>
                      </c:pt>
                      <c:pt idx="29">
                        <c:v>0.42857142857142855</c:v>
                      </c:pt>
                      <c:pt idx="30">
                        <c:v>0.42857142857142855</c:v>
                      </c:pt>
                      <c:pt idx="31">
                        <c:v>0.5714285714285714</c:v>
                      </c:pt>
                      <c:pt idx="32">
                        <c:v>0.5714285714285714</c:v>
                      </c:pt>
                      <c:pt idx="33">
                        <c:v>0.7142857142857143</c:v>
                      </c:pt>
                      <c:pt idx="34">
                        <c:v>1</c:v>
                      </c:pt>
                      <c:pt idx="35">
                        <c:v>0.8571428571428571</c:v>
                      </c:pt>
                      <c:pt idx="36">
                        <c:v>0.7142857142857143</c:v>
                      </c:pt>
                      <c:pt idx="37">
                        <c:v>0.7142857142857143</c:v>
                      </c:pt>
                      <c:pt idx="38">
                        <c:v>1</c:v>
                      </c:pt>
                      <c:pt idx="39">
                        <c:v>0.8571428571428571</c:v>
                      </c:pt>
                      <c:pt idx="40">
                        <c:v>0.7142857142857143</c:v>
                      </c:pt>
                      <c:pt idx="41">
                        <c:v>0.5714285714285714</c:v>
                      </c:pt>
                      <c:pt idx="42">
                        <c:v>0.5714285714285714</c:v>
                      </c:pt>
                      <c:pt idx="43">
                        <c:v>0.7142857142857143</c:v>
                      </c:pt>
                      <c:pt idx="44">
                        <c:v>0.7142857142857143</c:v>
                      </c:pt>
                      <c:pt idx="45">
                        <c:v>0.2857142857142857</c:v>
                      </c:pt>
                      <c:pt idx="46">
                        <c:v>0.42857142857142855</c:v>
                      </c:pt>
                      <c:pt idx="47">
                        <c:v>0.42857142857142855</c:v>
                      </c:pt>
                      <c:pt idx="48">
                        <c:v>0.42857142857142855</c:v>
                      </c:pt>
                      <c:pt idx="49">
                        <c:v>0.42857142857142855</c:v>
                      </c:pt>
                      <c:pt idx="50">
                        <c:v>0.42857142857142855</c:v>
                      </c:pt>
                      <c:pt idx="51">
                        <c:v>0.42857142857142855</c:v>
                      </c:pt>
                      <c:pt idx="52">
                        <c:v>0.42857142857142855</c:v>
                      </c:pt>
                      <c:pt idx="53">
                        <c:v>0.2857142857142857</c:v>
                      </c:pt>
                      <c:pt idx="54">
                        <c:v>0.2857142857142857</c:v>
                      </c:pt>
                      <c:pt idx="55">
                        <c:v>0.14285714285714285</c:v>
                      </c:pt>
                      <c:pt idx="56">
                        <c:v>0.14285714285714285</c:v>
                      </c:pt>
                      <c:pt idx="57">
                        <c:v>0.14285714285714285</c:v>
                      </c:pt>
                      <c:pt idx="58">
                        <c:v>0.2857142857142857</c:v>
                      </c:pt>
                      <c:pt idx="59">
                        <c:v>0.42857142857142855</c:v>
                      </c:pt>
                      <c:pt idx="60">
                        <c:v>0.42857142857142855</c:v>
                      </c:pt>
                      <c:pt idx="61">
                        <c:v>0.42857142857142855</c:v>
                      </c:pt>
                      <c:pt idx="62">
                        <c:v>0.42857142857142855</c:v>
                      </c:pt>
                      <c:pt idx="63">
                        <c:v>0.5714285714285714</c:v>
                      </c:pt>
                      <c:pt idx="64">
                        <c:v>0.42857142857142855</c:v>
                      </c:pt>
                      <c:pt idx="65">
                        <c:v>0.2857142857142857</c:v>
                      </c:pt>
                      <c:pt idx="66">
                        <c:v>0.2857142857142857</c:v>
                      </c:pt>
                      <c:pt idx="67">
                        <c:v>0.2857142857142857</c:v>
                      </c:pt>
                      <c:pt idx="68">
                        <c:v>0.2857142857142857</c:v>
                      </c:pt>
                      <c:pt idx="69">
                        <c:v>0.2857142857142857</c:v>
                      </c:pt>
                      <c:pt idx="70">
                        <c:v>0.14285714285714285</c:v>
                      </c:pt>
                      <c:pt idx="71">
                        <c:v>0.14285714285714285</c:v>
                      </c:pt>
                      <c:pt idx="72">
                        <c:v>0.14285714285714285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0.14285714285714285</c:v>
                      </c:pt>
                      <c:pt idx="76">
                        <c:v>0.2857142857142857</c:v>
                      </c:pt>
                      <c:pt idx="77">
                        <c:v>0.2857142857142857</c:v>
                      </c:pt>
                      <c:pt idx="78">
                        <c:v>0.2857142857142857</c:v>
                      </c:pt>
                      <c:pt idx="79">
                        <c:v>0.5714285714285714</c:v>
                      </c:pt>
                      <c:pt idx="80">
                        <c:v>0.5714285714285714</c:v>
                      </c:pt>
                      <c:pt idx="81">
                        <c:v>0.7142857142857143</c:v>
                      </c:pt>
                      <c:pt idx="82">
                        <c:v>0.5714285714285714</c:v>
                      </c:pt>
                      <c:pt idx="83">
                        <c:v>0.42857142857142855</c:v>
                      </c:pt>
                      <c:pt idx="84">
                        <c:v>0.42857142857142855</c:v>
                      </c:pt>
                      <c:pt idx="85">
                        <c:v>0.42857142857142855</c:v>
                      </c:pt>
                      <c:pt idx="86">
                        <c:v>0.14285714285714285</c:v>
                      </c:pt>
                      <c:pt idx="87">
                        <c:v>0.2857142857142857</c:v>
                      </c:pt>
                      <c:pt idx="88">
                        <c:v>0.14285714285714285</c:v>
                      </c:pt>
                      <c:pt idx="89">
                        <c:v>0.14285714285714285</c:v>
                      </c:pt>
                      <c:pt idx="90">
                        <c:v>0.14285714285714285</c:v>
                      </c:pt>
                      <c:pt idx="91">
                        <c:v>0.14285714285714285</c:v>
                      </c:pt>
                      <c:pt idx="92">
                        <c:v>0.2857142857142857</c:v>
                      </c:pt>
                      <c:pt idx="93">
                        <c:v>0.2857142857142857</c:v>
                      </c:pt>
                      <c:pt idx="94">
                        <c:v>0.42857142857142855</c:v>
                      </c:pt>
                      <c:pt idx="95">
                        <c:v>0.42857142857142855</c:v>
                      </c:pt>
                      <c:pt idx="96">
                        <c:v>0.42857142857142855</c:v>
                      </c:pt>
                      <c:pt idx="97">
                        <c:v>0.5714285714285714</c:v>
                      </c:pt>
                      <c:pt idx="98">
                        <c:v>0.7142857142857143</c:v>
                      </c:pt>
                      <c:pt idx="99">
                        <c:v>0.7142857142857143</c:v>
                      </c:pt>
                      <c:pt idx="100">
                        <c:v>0.7142857142857143</c:v>
                      </c:pt>
                      <c:pt idx="101">
                        <c:v>0.42857142857142855</c:v>
                      </c:pt>
                      <c:pt idx="102">
                        <c:v>0.5714285714285714</c:v>
                      </c:pt>
                      <c:pt idx="103">
                        <c:v>0.7142857142857143</c:v>
                      </c:pt>
                      <c:pt idx="104">
                        <c:v>0.7142857142857143</c:v>
                      </c:pt>
                      <c:pt idx="105">
                        <c:v>0.7142857142857143</c:v>
                      </c:pt>
                      <c:pt idx="106">
                        <c:v>0.5714285714285714</c:v>
                      </c:pt>
                      <c:pt idx="107">
                        <c:v>0.5714285714285714</c:v>
                      </c:pt>
                      <c:pt idx="108">
                        <c:v>0.5714285714285714</c:v>
                      </c:pt>
                      <c:pt idx="109">
                        <c:v>0.42857142857142855</c:v>
                      </c:pt>
                      <c:pt idx="110">
                        <c:v>0.2857142857142857</c:v>
                      </c:pt>
                      <c:pt idx="111">
                        <c:v>0.14285714285714285</c:v>
                      </c:pt>
                      <c:pt idx="112">
                        <c:v>0.42857142857142855</c:v>
                      </c:pt>
                      <c:pt idx="113">
                        <c:v>0.42857142857142855</c:v>
                      </c:pt>
                      <c:pt idx="114">
                        <c:v>0.42857142857142855</c:v>
                      </c:pt>
                      <c:pt idx="115">
                        <c:v>0.42857142857142855</c:v>
                      </c:pt>
                      <c:pt idx="116">
                        <c:v>0.42857142857142855</c:v>
                      </c:pt>
                      <c:pt idx="117">
                        <c:v>0.5714285714285714</c:v>
                      </c:pt>
                      <c:pt idx="118">
                        <c:v>0.5714285714285714</c:v>
                      </c:pt>
                      <c:pt idx="119">
                        <c:v>0.2857142857142857</c:v>
                      </c:pt>
                      <c:pt idx="120">
                        <c:v>0.2857142857142857</c:v>
                      </c:pt>
                      <c:pt idx="121">
                        <c:v>0.2857142857142857</c:v>
                      </c:pt>
                      <c:pt idx="122">
                        <c:v>0.2857142857142857</c:v>
                      </c:pt>
                      <c:pt idx="123">
                        <c:v>0.42857142857142855</c:v>
                      </c:pt>
                      <c:pt idx="124">
                        <c:v>0.2857142857142857</c:v>
                      </c:pt>
                      <c:pt idx="125">
                        <c:v>0.2857142857142857</c:v>
                      </c:pt>
                      <c:pt idx="126">
                        <c:v>0.14285714285714285</c:v>
                      </c:pt>
                      <c:pt idx="127">
                        <c:v>0.2857142857142857</c:v>
                      </c:pt>
                      <c:pt idx="128">
                        <c:v>0.42857142857142855</c:v>
                      </c:pt>
                      <c:pt idx="129">
                        <c:v>0.5714285714285714</c:v>
                      </c:pt>
                      <c:pt idx="130">
                        <c:v>0.42857142857142855</c:v>
                      </c:pt>
                      <c:pt idx="131">
                        <c:v>0.42857142857142855</c:v>
                      </c:pt>
                      <c:pt idx="132">
                        <c:v>0.5714285714285714</c:v>
                      </c:pt>
                      <c:pt idx="133">
                        <c:v>0.5714285714285714</c:v>
                      </c:pt>
                      <c:pt idx="134">
                        <c:v>0.5714285714285714</c:v>
                      </c:pt>
                      <c:pt idx="135">
                        <c:v>0.42857142857142855</c:v>
                      </c:pt>
                      <c:pt idx="136">
                        <c:v>0.2857142857142857</c:v>
                      </c:pt>
                      <c:pt idx="137">
                        <c:v>0.2857142857142857</c:v>
                      </c:pt>
                      <c:pt idx="138">
                        <c:v>0.2857142857142857</c:v>
                      </c:pt>
                      <c:pt idx="139">
                        <c:v>0.14285714285714285</c:v>
                      </c:pt>
                      <c:pt idx="140">
                        <c:v>0.14285714285714285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0.2857142857142857</c:v>
                      </c:pt>
                      <c:pt idx="144">
                        <c:v>0.2857142857142857</c:v>
                      </c:pt>
                      <c:pt idx="145">
                        <c:v>0.2857142857142857</c:v>
                      </c:pt>
                      <c:pt idx="146">
                        <c:v>0.2857142857142857</c:v>
                      </c:pt>
                      <c:pt idx="147">
                        <c:v>0.2857142857142857</c:v>
                      </c:pt>
                      <c:pt idx="148">
                        <c:v>0.5714285714285714</c:v>
                      </c:pt>
                      <c:pt idx="149">
                        <c:v>0.7142857142857143</c:v>
                      </c:pt>
                      <c:pt idx="150">
                        <c:v>0.5714285714285714</c:v>
                      </c:pt>
                      <c:pt idx="151">
                        <c:v>0.7142857142857143</c:v>
                      </c:pt>
                      <c:pt idx="152">
                        <c:v>0.7142857142857143</c:v>
                      </c:pt>
                      <c:pt idx="153">
                        <c:v>0.7142857142857143</c:v>
                      </c:pt>
                      <c:pt idx="154">
                        <c:v>0.7142857142857143</c:v>
                      </c:pt>
                      <c:pt idx="155">
                        <c:v>0.5714285714285714</c:v>
                      </c:pt>
                      <c:pt idx="156">
                        <c:v>0.42857142857142855</c:v>
                      </c:pt>
                      <c:pt idx="157">
                        <c:v>0.42857142857142855</c:v>
                      </c:pt>
                      <c:pt idx="158">
                        <c:v>0.2857142857142857</c:v>
                      </c:pt>
                      <c:pt idx="159">
                        <c:v>0.2857142857142857</c:v>
                      </c:pt>
                      <c:pt idx="160">
                        <c:v>0.42857142857142855</c:v>
                      </c:pt>
                      <c:pt idx="161">
                        <c:v>0.5714285714285714</c:v>
                      </c:pt>
                      <c:pt idx="162">
                        <c:v>0.8571428571428571</c:v>
                      </c:pt>
                      <c:pt idx="163">
                        <c:v>0.8571428571428571</c:v>
                      </c:pt>
                      <c:pt idx="164">
                        <c:v>0.7142857142857143</c:v>
                      </c:pt>
                      <c:pt idx="165">
                        <c:v>0.8571428571428571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1.1428571428571428</c:v>
                      </c:pt>
                      <c:pt idx="169">
                        <c:v>0.8571428571428571</c:v>
                      </c:pt>
                      <c:pt idx="170">
                        <c:v>1.2857142857142858</c:v>
                      </c:pt>
                      <c:pt idx="171">
                        <c:v>1.5714285714285714</c:v>
                      </c:pt>
                      <c:pt idx="172">
                        <c:v>1.7142857142857142</c:v>
                      </c:pt>
                      <c:pt idx="173">
                        <c:v>2.1428571428571428</c:v>
                      </c:pt>
                      <c:pt idx="174">
                        <c:v>2.5714285714285716</c:v>
                      </c:pt>
                      <c:pt idx="175">
                        <c:v>2.2857142857142856</c:v>
                      </c:pt>
                      <c:pt idx="176">
                        <c:v>2.2857142857142856</c:v>
                      </c:pt>
                      <c:pt idx="177">
                        <c:v>2</c:v>
                      </c:pt>
                      <c:pt idx="178">
                        <c:v>1.8571428571428572</c:v>
                      </c:pt>
                      <c:pt idx="179">
                        <c:v>1.8571428571428572</c:v>
                      </c:pt>
                      <c:pt idx="180">
                        <c:v>1.2857142857142858</c:v>
                      </c:pt>
                      <c:pt idx="181">
                        <c:v>1.1428571428571428</c:v>
                      </c:pt>
                      <c:pt idx="182">
                        <c:v>1.5714285714285714</c:v>
                      </c:pt>
                      <c:pt idx="183">
                        <c:v>2.4285714285714284</c:v>
                      </c:pt>
                      <c:pt idx="184">
                        <c:v>2.5714285714285716</c:v>
                      </c:pt>
                      <c:pt idx="185">
                        <c:v>2.4285714285714284</c:v>
                      </c:pt>
                      <c:pt idx="186">
                        <c:v>2.1428571428571428</c:v>
                      </c:pt>
                      <c:pt idx="187">
                        <c:v>2.4285714285714284</c:v>
                      </c:pt>
                      <c:pt idx="188">
                        <c:v>2.5714285714285716</c:v>
                      </c:pt>
                      <c:pt idx="189">
                        <c:v>2.5714285714285716</c:v>
                      </c:pt>
                      <c:pt idx="190">
                        <c:v>2.1428571428571428</c:v>
                      </c:pt>
                      <c:pt idx="191">
                        <c:v>2.5714285714285716</c:v>
                      </c:pt>
                      <c:pt idx="192">
                        <c:v>2.7142857142857144</c:v>
                      </c:pt>
                      <c:pt idx="193">
                        <c:v>2.7142857142857144</c:v>
                      </c:pt>
                      <c:pt idx="194">
                        <c:v>2.5714285714285716</c:v>
                      </c:pt>
                      <c:pt idx="195">
                        <c:v>2.4285714285714284</c:v>
                      </c:pt>
                      <c:pt idx="196">
                        <c:v>2</c:v>
                      </c:pt>
                      <c:pt idx="197">
                        <c:v>1.8571428571428572</c:v>
                      </c:pt>
                      <c:pt idx="198">
                        <c:v>1.5714285714285714</c:v>
                      </c:pt>
                      <c:pt idx="199">
                        <c:v>1.5714285714285714</c:v>
                      </c:pt>
                      <c:pt idx="200">
                        <c:v>2</c:v>
                      </c:pt>
                      <c:pt idx="201">
                        <c:v>2</c:v>
                      </c:pt>
                      <c:pt idx="202">
                        <c:v>1.5714285714285714</c:v>
                      </c:pt>
                      <c:pt idx="203">
                        <c:v>1.8571428571428572</c:v>
                      </c:pt>
                      <c:pt idx="204">
                        <c:v>1.7142857142857142</c:v>
                      </c:pt>
                      <c:pt idx="205">
                        <c:v>1.7142857142857142</c:v>
                      </c:pt>
                      <c:pt idx="206">
                        <c:v>1.7142857142857142</c:v>
                      </c:pt>
                      <c:pt idx="207">
                        <c:v>1.5714285714285714</c:v>
                      </c:pt>
                      <c:pt idx="208">
                        <c:v>1.5714285714285714</c:v>
                      </c:pt>
                      <c:pt idx="209">
                        <c:v>1.7142857142857142</c:v>
                      </c:pt>
                      <c:pt idx="210">
                        <c:v>1.4285714285714286</c:v>
                      </c:pt>
                      <c:pt idx="211">
                        <c:v>1.2857142857142858</c:v>
                      </c:pt>
                      <c:pt idx="212">
                        <c:v>1.1428571428571428</c:v>
                      </c:pt>
                      <c:pt idx="213">
                        <c:v>1.2857142857142858</c:v>
                      </c:pt>
                      <c:pt idx="214">
                        <c:v>1.2857142857142858</c:v>
                      </c:pt>
                      <c:pt idx="215">
                        <c:v>1.2857142857142858</c:v>
                      </c:pt>
                      <c:pt idx="216">
                        <c:v>1.2857142857142858</c:v>
                      </c:pt>
                      <c:pt idx="217">
                        <c:v>1.5714285714285714</c:v>
                      </c:pt>
                      <c:pt idx="218">
                        <c:v>2</c:v>
                      </c:pt>
                      <c:pt idx="219">
                        <c:v>1.7142857142857142</c:v>
                      </c:pt>
                      <c:pt idx="220">
                        <c:v>1.5714285714285714</c:v>
                      </c:pt>
                      <c:pt idx="221">
                        <c:v>1.4285714285714286</c:v>
                      </c:pt>
                      <c:pt idx="222">
                        <c:v>1.4285714285714286</c:v>
                      </c:pt>
                      <c:pt idx="223">
                        <c:v>1.4285714285714286</c:v>
                      </c:pt>
                      <c:pt idx="224">
                        <c:v>1.4285714285714286</c:v>
                      </c:pt>
                      <c:pt idx="225">
                        <c:v>1.1428571428571428</c:v>
                      </c:pt>
                      <c:pt idx="226">
                        <c:v>1.2857142857142858</c:v>
                      </c:pt>
                      <c:pt idx="227">
                        <c:v>1.5714285714285714</c:v>
                      </c:pt>
                      <c:pt idx="228">
                        <c:v>1.7142857142857142</c:v>
                      </c:pt>
                      <c:pt idx="229">
                        <c:v>1.7142857142857142</c:v>
                      </c:pt>
                      <c:pt idx="230">
                        <c:v>1.5714285714285714</c:v>
                      </c:pt>
                      <c:pt idx="231">
                        <c:v>1.2857142857142858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0.5714285714285714</c:v>
                      </c:pt>
                      <c:pt idx="235">
                        <c:v>0.42857142857142855</c:v>
                      </c:pt>
                      <c:pt idx="236">
                        <c:v>0.5714285714285714</c:v>
                      </c:pt>
                      <c:pt idx="237">
                        <c:v>0.5714285714285714</c:v>
                      </c:pt>
                      <c:pt idx="238">
                        <c:v>0.5714285714285714</c:v>
                      </c:pt>
                      <c:pt idx="239">
                        <c:v>0.7142857142857143</c:v>
                      </c:pt>
                      <c:pt idx="240">
                        <c:v>0.7142857142857143</c:v>
                      </c:pt>
                      <c:pt idx="241">
                        <c:v>0.8571428571428571</c:v>
                      </c:pt>
                      <c:pt idx="242">
                        <c:v>1.1428571428571428</c:v>
                      </c:pt>
                      <c:pt idx="243">
                        <c:v>1</c:v>
                      </c:pt>
                      <c:pt idx="244">
                        <c:v>1.1428571428571428</c:v>
                      </c:pt>
                      <c:pt idx="245">
                        <c:v>1.5714285714285714</c:v>
                      </c:pt>
                      <c:pt idx="246">
                        <c:v>1.4285714285714286</c:v>
                      </c:pt>
                      <c:pt idx="247">
                        <c:v>1.5714285714285714</c:v>
                      </c:pt>
                      <c:pt idx="248">
                        <c:v>1.7142857142857142</c:v>
                      </c:pt>
                      <c:pt idx="249">
                        <c:v>1.4285714285714286</c:v>
                      </c:pt>
                      <c:pt idx="250">
                        <c:v>1.4285714285714286</c:v>
                      </c:pt>
                      <c:pt idx="251">
                        <c:v>1.7142857142857142</c:v>
                      </c:pt>
                      <c:pt idx="252">
                        <c:v>1.4285714285714286</c:v>
                      </c:pt>
                      <c:pt idx="253">
                        <c:v>1.4285714285714286</c:v>
                      </c:pt>
                      <c:pt idx="254">
                        <c:v>1.5714285714285714</c:v>
                      </c:pt>
                      <c:pt idx="255">
                        <c:v>1.2857142857142858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648-43EF-8311-46DB97A7E2F6}"/>
                  </c:ext>
                </c:extLst>
              </c15:ser>
            </c15:filteredLineSeries>
          </c:ext>
        </c:extLst>
      </c:lineChart>
      <c:catAx>
        <c:axId val="203117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95183"/>
        <c:crosses val="autoZero"/>
        <c:auto val="1"/>
        <c:lblAlgn val="ctr"/>
        <c:lblOffset val="100"/>
        <c:noMultiLvlLbl val="0"/>
      </c:catAx>
      <c:valAx>
        <c:axId val="199459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7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Diyarbakır</a:t>
            </a:r>
            <a:r>
              <a:rPr lang="tr-TR" baseline="0"/>
              <a:t>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Diyarbakir!$H$1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Diyarbakir!$A$2:$A$257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Diyarbakir!$H$2:$H$257</c:f>
              <c:numCache>
                <c:formatCode>General</c:formatCode>
                <c:ptCount val="256"/>
                <c:pt idx="6">
                  <c:v>14</c:v>
                </c:pt>
                <c:pt idx="7">
                  <c:v>13.6</c:v>
                </c:pt>
                <c:pt idx="8">
                  <c:v>13.6</c:v>
                </c:pt>
                <c:pt idx="9">
                  <c:v>13.4</c:v>
                </c:pt>
                <c:pt idx="10">
                  <c:v>14.4</c:v>
                </c:pt>
                <c:pt idx="11">
                  <c:v>13.6</c:v>
                </c:pt>
                <c:pt idx="12">
                  <c:v>14.4</c:v>
                </c:pt>
                <c:pt idx="13">
                  <c:v>15.333333333333334</c:v>
                </c:pt>
                <c:pt idx="14">
                  <c:v>17.333333333333332</c:v>
                </c:pt>
                <c:pt idx="15">
                  <c:v>17.333333333333332</c:v>
                </c:pt>
                <c:pt idx="16">
                  <c:v>17.166666666666668</c:v>
                </c:pt>
                <c:pt idx="17">
                  <c:v>16.8</c:v>
                </c:pt>
                <c:pt idx="18">
                  <c:v>18</c:v>
                </c:pt>
                <c:pt idx="19">
                  <c:v>17.600000000000001</c:v>
                </c:pt>
                <c:pt idx="20">
                  <c:v>18.399999999999999</c:v>
                </c:pt>
                <c:pt idx="21">
                  <c:v>17.8</c:v>
                </c:pt>
                <c:pt idx="22">
                  <c:v>16.833333333333332</c:v>
                </c:pt>
                <c:pt idx="23">
                  <c:v>17.666666666666668</c:v>
                </c:pt>
                <c:pt idx="24">
                  <c:v>17.285714285714285</c:v>
                </c:pt>
                <c:pt idx="25">
                  <c:v>17.166666666666668</c:v>
                </c:pt>
                <c:pt idx="26">
                  <c:v>18.2</c:v>
                </c:pt>
                <c:pt idx="27">
                  <c:v>16.75</c:v>
                </c:pt>
                <c:pt idx="28">
                  <c:v>15.5</c:v>
                </c:pt>
                <c:pt idx="29">
                  <c:v>17.25</c:v>
                </c:pt>
                <c:pt idx="30">
                  <c:v>17</c:v>
                </c:pt>
                <c:pt idx="31">
                  <c:v>19</c:v>
                </c:pt>
                <c:pt idx="32">
                  <c:v>18.600000000000001</c:v>
                </c:pt>
                <c:pt idx="33">
                  <c:v>17.833333333333332</c:v>
                </c:pt>
                <c:pt idx="34">
                  <c:v>18.428571428571427</c:v>
                </c:pt>
                <c:pt idx="35">
                  <c:v>17.857142857142858</c:v>
                </c:pt>
                <c:pt idx="36">
                  <c:v>16.857142857142858</c:v>
                </c:pt>
                <c:pt idx="37">
                  <c:v>15.857142857142858</c:v>
                </c:pt>
                <c:pt idx="38">
                  <c:v>15.285714285714286</c:v>
                </c:pt>
                <c:pt idx="39">
                  <c:v>15.428571428571429</c:v>
                </c:pt>
                <c:pt idx="40">
                  <c:v>16.428571428571427</c:v>
                </c:pt>
                <c:pt idx="41">
                  <c:v>15.571428571428571</c:v>
                </c:pt>
                <c:pt idx="42">
                  <c:v>16</c:v>
                </c:pt>
                <c:pt idx="43">
                  <c:v>16.285714285714285</c:v>
                </c:pt>
                <c:pt idx="44">
                  <c:v>17.285714285714285</c:v>
                </c:pt>
                <c:pt idx="45">
                  <c:v>16.285714285714285</c:v>
                </c:pt>
                <c:pt idx="46">
                  <c:v>16</c:v>
                </c:pt>
                <c:pt idx="47">
                  <c:v>16.833333333333332</c:v>
                </c:pt>
                <c:pt idx="48">
                  <c:v>16</c:v>
                </c:pt>
                <c:pt idx="49">
                  <c:v>15.166666666666666</c:v>
                </c:pt>
                <c:pt idx="50">
                  <c:v>15.333333333333334</c:v>
                </c:pt>
                <c:pt idx="51">
                  <c:v>14.8</c:v>
                </c:pt>
                <c:pt idx="52">
                  <c:v>15.2</c:v>
                </c:pt>
                <c:pt idx="53">
                  <c:v>15.333333333333334</c:v>
                </c:pt>
                <c:pt idx="54">
                  <c:v>13.2</c:v>
                </c:pt>
                <c:pt idx="55">
                  <c:v>13.2</c:v>
                </c:pt>
                <c:pt idx="56">
                  <c:v>13.2</c:v>
                </c:pt>
                <c:pt idx="57">
                  <c:v>13.6</c:v>
                </c:pt>
                <c:pt idx="58">
                  <c:v>13.333333333333334</c:v>
                </c:pt>
                <c:pt idx="59">
                  <c:v>14.5</c:v>
                </c:pt>
                <c:pt idx="60">
                  <c:v>14</c:v>
                </c:pt>
                <c:pt idx="61">
                  <c:v>14</c:v>
                </c:pt>
                <c:pt idx="62">
                  <c:v>14.666666666666666</c:v>
                </c:pt>
                <c:pt idx="63">
                  <c:v>15.6</c:v>
                </c:pt>
                <c:pt idx="64">
                  <c:v>16.2</c:v>
                </c:pt>
                <c:pt idx="65">
                  <c:v>17</c:v>
                </c:pt>
                <c:pt idx="66">
                  <c:v>16</c:v>
                </c:pt>
                <c:pt idx="67">
                  <c:v>17.399999999999999</c:v>
                </c:pt>
                <c:pt idx="68">
                  <c:v>17.166666666666668</c:v>
                </c:pt>
                <c:pt idx="69">
                  <c:v>18.666666666666668</c:v>
                </c:pt>
                <c:pt idx="70">
                  <c:v>17.857142857142858</c:v>
                </c:pt>
                <c:pt idx="71">
                  <c:v>18</c:v>
                </c:pt>
                <c:pt idx="72">
                  <c:v>17.285714285714285</c:v>
                </c:pt>
                <c:pt idx="73">
                  <c:v>17.285714285714285</c:v>
                </c:pt>
                <c:pt idx="74">
                  <c:v>17.285714285714285</c:v>
                </c:pt>
                <c:pt idx="75">
                  <c:v>16.285714285714285</c:v>
                </c:pt>
                <c:pt idx="76">
                  <c:v>14.571428571428571</c:v>
                </c:pt>
                <c:pt idx="77">
                  <c:v>15.571428571428571</c:v>
                </c:pt>
                <c:pt idx="78">
                  <c:v>15.285714285714286</c:v>
                </c:pt>
                <c:pt idx="79">
                  <c:v>15</c:v>
                </c:pt>
                <c:pt idx="80">
                  <c:v>14.428571428571429</c:v>
                </c:pt>
                <c:pt idx="81">
                  <c:v>14.142857142857142</c:v>
                </c:pt>
                <c:pt idx="82">
                  <c:v>15</c:v>
                </c:pt>
                <c:pt idx="83">
                  <c:v>15.6</c:v>
                </c:pt>
                <c:pt idx="84">
                  <c:v>14.4</c:v>
                </c:pt>
                <c:pt idx="85">
                  <c:v>12.8</c:v>
                </c:pt>
                <c:pt idx="86">
                  <c:v>13.6</c:v>
                </c:pt>
                <c:pt idx="87">
                  <c:v>13</c:v>
                </c:pt>
                <c:pt idx="88">
                  <c:v>12.4</c:v>
                </c:pt>
                <c:pt idx="89">
                  <c:v>13.166666666666666</c:v>
                </c:pt>
                <c:pt idx="90">
                  <c:v>12.571428571428571</c:v>
                </c:pt>
                <c:pt idx="91">
                  <c:v>11.571428571428571</c:v>
                </c:pt>
                <c:pt idx="92">
                  <c:v>11.857142857142858</c:v>
                </c:pt>
                <c:pt idx="93">
                  <c:v>11.714285714285714</c:v>
                </c:pt>
                <c:pt idx="94">
                  <c:v>11.714285714285714</c:v>
                </c:pt>
                <c:pt idx="95">
                  <c:v>11.714285714285714</c:v>
                </c:pt>
                <c:pt idx="96">
                  <c:v>11.571428571428571</c:v>
                </c:pt>
                <c:pt idx="97">
                  <c:v>12.857142857142858</c:v>
                </c:pt>
                <c:pt idx="98">
                  <c:v>13.285714285714286</c:v>
                </c:pt>
                <c:pt idx="99">
                  <c:v>13.333333333333334</c:v>
                </c:pt>
                <c:pt idx="100">
                  <c:v>13.833333333333334</c:v>
                </c:pt>
                <c:pt idx="101">
                  <c:v>14.833333333333334</c:v>
                </c:pt>
                <c:pt idx="102">
                  <c:v>13.833333333333334</c:v>
                </c:pt>
                <c:pt idx="103">
                  <c:v>13.333333333333334</c:v>
                </c:pt>
                <c:pt idx="104">
                  <c:v>12.166666666666666</c:v>
                </c:pt>
                <c:pt idx="105">
                  <c:v>12.666666666666666</c:v>
                </c:pt>
                <c:pt idx="106">
                  <c:v>13.285714285714286</c:v>
                </c:pt>
                <c:pt idx="107">
                  <c:v>13</c:v>
                </c:pt>
                <c:pt idx="108">
                  <c:v>12.285714285714286</c:v>
                </c:pt>
                <c:pt idx="109">
                  <c:v>12.142857142857142</c:v>
                </c:pt>
                <c:pt idx="110">
                  <c:v>13</c:v>
                </c:pt>
                <c:pt idx="111">
                  <c:v>13.285714285714286</c:v>
                </c:pt>
                <c:pt idx="112">
                  <c:v>13.857142857142858</c:v>
                </c:pt>
                <c:pt idx="113">
                  <c:v>14</c:v>
                </c:pt>
                <c:pt idx="114">
                  <c:v>14.166666666666666</c:v>
                </c:pt>
                <c:pt idx="115">
                  <c:v>14.666666666666666</c:v>
                </c:pt>
                <c:pt idx="116">
                  <c:v>15.5</c:v>
                </c:pt>
                <c:pt idx="117">
                  <c:v>14.666666666666666</c:v>
                </c:pt>
                <c:pt idx="118">
                  <c:v>15</c:v>
                </c:pt>
                <c:pt idx="119">
                  <c:v>14.8</c:v>
                </c:pt>
                <c:pt idx="120">
                  <c:v>13.8</c:v>
                </c:pt>
                <c:pt idx="121">
                  <c:v>12.666666666666666</c:v>
                </c:pt>
                <c:pt idx="122">
                  <c:v>13.166666666666666</c:v>
                </c:pt>
                <c:pt idx="123">
                  <c:v>13.333333333333334</c:v>
                </c:pt>
                <c:pt idx="124">
                  <c:v>14</c:v>
                </c:pt>
                <c:pt idx="125">
                  <c:v>14.142857142857142</c:v>
                </c:pt>
                <c:pt idx="126">
                  <c:v>13.142857142857142</c:v>
                </c:pt>
                <c:pt idx="127">
                  <c:v>13.285714285714286</c:v>
                </c:pt>
                <c:pt idx="128">
                  <c:v>14.428571428571429</c:v>
                </c:pt>
                <c:pt idx="129">
                  <c:v>13.142857142857142</c:v>
                </c:pt>
                <c:pt idx="130">
                  <c:v>13.571428571428571</c:v>
                </c:pt>
                <c:pt idx="131">
                  <c:v>12.142857142857142</c:v>
                </c:pt>
                <c:pt idx="132">
                  <c:v>12.428571428571429</c:v>
                </c:pt>
                <c:pt idx="133">
                  <c:v>13</c:v>
                </c:pt>
                <c:pt idx="134">
                  <c:v>12.833333333333334</c:v>
                </c:pt>
                <c:pt idx="135">
                  <c:v>12.833333333333334</c:v>
                </c:pt>
                <c:pt idx="136">
                  <c:v>13.333333333333334</c:v>
                </c:pt>
                <c:pt idx="137">
                  <c:v>12.833333333333334</c:v>
                </c:pt>
                <c:pt idx="138">
                  <c:v>13.166666666666666</c:v>
                </c:pt>
                <c:pt idx="139">
                  <c:v>12.5</c:v>
                </c:pt>
                <c:pt idx="140">
                  <c:v>12.285714285714286</c:v>
                </c:pt>
                <c:pt idx="141">
                  <c:v>12.142857142857142</c:v>
                </c:pt>
                <c:pt idx="142">
                  <c:v>12.428571428571429</c:v>
                </c:pt>
                <c:pt idx="143">
                  <c:v>12.571428571428571</c:v>
                </c:pt>
                <c:pt idx="144">
                  <c:v>11.428571428571429</c:v>
                </c:pt>
                <c:pt idx="145">
                  <c:v>11.857142857142858</c:v>
                </c:pt>
                <c:pt idx="146">
                  <c:v>11.142857142857142</c:v>
                </c:pt>
                <c:pt idx="147">
                  <c:v>11.857142857142858</c:v>
                </c:pt>
                <c:pt idx="148">
                  <c:v>12.285714285714286</c:v>
                </c:pt>
                <c:pt idx="149">
                  <c:v>11.285714285714286</c:v>
                </c:pt>
                <c:pt idx="150">
                  <c:v>11.285714285714286</c:v>
                </c:pt>
                <c:pt idx="151">
                  <c:v>12.571428571428571</c:v>
                </c:pt>
                <c:pt idx="152">
                  <c:v>11.428571428571429</c:v>
                </c:pt>
                <c:pt idx="153">
                  <c:v>12</c:v>
                </c:pt>
                <c:pt idx="154">
                  <c:v>11.285714285714286</c:v>
                </c:pt>
                <c:pt idx="155">
                  <c:v>10.666666666666666</c:v>
                </c:pt>
                <c:pt idx="156">
                  <c:v>11</c:v>
                </c:pt>
                <c:pt idx="157">
                  <c:v>11</c:v>
                </c:pt>
                <c:pt idx="158">
                  <c:v>10.5</c:v>
                </c:pt>
                <c:pt idx="159">
                  <c:v>11.333333333333334</c:v>
                </c:pt>
                <c:pt idx="160">
                  <c:v>13.166666666666666</c:v>
                </c:pt>
                <c:pt idx="161">
                  <c:v>14.166666666666666</c:v>
                </c:pt>
                <c:pt idx="162">
                  <c:v>14.142857142857142</c:v>
                </c:pt>
                <c:pt idx="163">
                  <c:v>13.571428571428571</c:v>
                </c:pt>
                <c:pt idx="164">
                  <c:v>13.857142857142858</c:v>
                </c:pt>
                <c:pt idx="165">
                  <c:v>14.428571428571429</c:v>
                </c:pt>
                <c:pt idx="166">
                  <c:v>14.571428571428571</c:v>
                </c:pt>
                <c:pt idx="167">
                  <c:v>13.857142857142858</c:v>
                </c:pt>
                <c:pt idx="168">
                  <c:v>13.714285714285714</c:v>
                </c:pt>
                <c:pt idx="169">
                  <c:v>13.714285714285714</c:v>
                </c:pt>
                <c:pt idx="170">
                  <c:v>14.666666666666666</c:v>
                </c:pt>
                <c:pt idx="171">
                  <c:v>13.666666666666666</c:v>
                </c:pt>
                <c:pt idx="172">
                  <c:v>14.333333333333334</c:v>
                </c:pt>
                <c:pt idx="173">
                  <c:v>16.166666666666668</c:v>
                </c:pt>
                <c:pt idx="174">
                  <c:v>17</c:v>
                </c:pt>
                <c:pt idx="175">
                  <c:v>16.666666666666668</c:v>
                </c:pt>
                <c:pt idx="176">
                  <c:v>16.666666666666668</c:v>
                </c:pt>
                <c:pt idx="177">
                  <c:v>16.571428571428573</c:v>
                </c:pt>
                <c:pt idx="178">
                  <c:v>16.857142857142858</c:v>
                </c:pt>
                <c:pt idx="179">
                  <c:v>15.857142857142858</c:v>
                </c:pt>
                <c:pt idx="180">
                  <c:v>14.428571428571429</c:v>
                </c:pt>
                <c:pt idx="181">
                  <c:v>14.285714285714286</c:v>
                </c:pt>
                <c:pt idx="182">
                  <c:v>16.142857142857142</c:v>
                </c:pt>
                <c:pt idx="183">
                  <c:v>16.285714285714285</c:v>
                </c:pt>
                <c:pt idx="184">
                  <c:v>17.714285714285715</c:v>
                </c:pt>
                <c:pt idx="185">
                  <c:v>18.285714285714285</c:v>
                </c:pt>
                <c:pt idx="186">
                  <c:v>19.714285714285715</c:v>
                </c:pt>
                <c:pt idx="187">
                  <c:v>21.285714285714285</c:v>
                </c:pt>
                <c:pt idx="188">
                  <c:v>20.428571428571427</c:v>
                </c:pt>
                <c:pt idx="189">
                  <c:v>19.142857142857142</c:v>
                </c:pt>
                <c:pt idx="190">
                  <c:v>19.857142857142858</c:v>
                </c:pt>
                <c:pt idx="191">
                  <c:v>18.571428571428573</c:v>
                </c:pt>
                <c:pt idx="192">
                  <c:v>18.142857142857142</c:v>
                </c:pt>
                <c:pt idx="193">
                  <c:v>17.428571428571427</c:v>
                </c:pt>
                <c:pt idx="194">
                  <c:v>17.285714285714285</c:v>
                </c:pt>
                <c:pt idx="195">
                  <c:v>18</c:v>
                </c:pt>
                <c:pt idx="196">
                  <c:v>17.571428571428573</c:v>
                </c:pt>
                <c:pt idx="197">
                  <c:v>15.571428571428571</c:v>
                </c:pt>
                <c:pt idx="198">
                  <c:v>15.285714285714286</c:v>
                </c:pt>
                <c:pt idx="199">
                  <c:v>17.285714285714285</c:v>
                </c:pt>
                <c:pt idx="200">
                  <c:v>17.142857142857142</c:v>
                </c:pt>
                <c:pt idx="201">
                  <c:v>16.857142857142858</c:v>
                </c:pt>
                <c:pt idx="202">
                  <c:v>17.285714285714285</c:v>
                </c:pt>
                <c:pt idx="203">
                  <c:v>17.714285714285715</c:v>
                </c:pt>
                <c:pt idx="204">
                  <c:v>19.857142857142858</c:v>
                </c:pt>
                <c:pt idx="205">
                  <c:v>20.571428571428573</c:v>
                </c:pt>
                <c:pt idx="206">
                  <c:v>20</c:v>
                </c:pt>
                <c:pt idx="207">
                  <c:v>20.5</c:v>
                </c:pt>
                <c:pt idx="208">
                  <c:v>22.166666666666668</c:v>
                </c:pt>
                <c:pt idx="209">
                  <c:v>21.833333333333332</c:v>
                </c:pt>
                <c:pt idx="210">
                  <c:v>22.6</c:v>
                </c:pt>
                <c:pt idx="211">
                  <c:v>23</c:v>
                </c:pt>
                <c:pt idx="212">
                  <c:v>23.4</c:v>
                </c:pt>
                <c:pt idx="213">
                  <c:v>23.666666666666668</c:v>
                </c:pt>
                <c:pt idx="214">
                  <c:v>22.833333333333332</c:v>
                </c:pt>
                <c:pt idx="215">
                  <c:v>21.5</c:v>
                </c:pt>
                <c:pt idx="216">
                  <c:v>19.833333333333332</c:v>
                </c:pt>
                <c:pt idx="217">
                  <c:v>20.142857142857142</c:v>
                </c:pt>
                <c:pt idx="218">
                  <c:v>19.142857142857142</c:v>
                </c:pt>
                <c:pt idx="219">
                  <c:v>20.428571428571427</c:v>
                </c:pt>
                <c:pt idx="220">
                  <c:v>19.666666666666668</c:v>
                </c:pt>
                <c:pt idx="221">
                  <c:v>21.333333333333332</c:v>
                </c:pt>
                <c:pt idx="222">
                  <c:v>21.166666666666668</c:v>
                </c:pt>
                <c:pt idx="223">
                  <c:v>22.333333333333332</c:v>
                </c:pt>
                <c:pt idx="224">
                  <c:v>22.333333333333332</c:v>
                </c:pt>
                <c:pt idx="225">
                  <c:v>23</c:v>
                </c:pt>
                <c:pt idx="226">
                  <c:v>23</c:v>
                </c:pt>
                <c:pt idx="227">
                  <c:v>22</c:v>
                </c:pt>
                <c:pt idx="228">
                  <c:v>22.571428571428573</c:v>
                </c:pt>
                <c:pt idx="229">
                  <c:v>23.428571428571427</c:v>
                </c:pt>
                <c:pt idx="230">
                  <c:v>24.166666666666668</c:v>
                </c:pt>
                <c:pt idx="231">
                  <c:v>24.6</c:v>
                </c:pt>
                <c:pt idx="232">
                  <c:v>25.8</c:v>
                </c:pt>
                <c:pt idx="233">
                  <c:v>24.8</c:v>
                </c:pt>
                <c:pt idx="234">
                  <c:v>25.6</c:v>
                </c:pt>
                <c:pt idx="235">
                  <c:v>24</c:v>
                </c:pt>
                <c:pt idx="236">
                  <c:v>24.6</c:v>
                </c:pt>
                <c:pt idx="237">
                  <c:v>25.166666666666668</c:v>
                </c:pt>
                <c:pt idx="238">
                  <c:v>25.285714285714285</c:v>
                </c:pt>
                <c:pt idx="239">
                  <c:v>24.285714285714285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19-4FED-91BC-59B3AB9E8C0B}"/>
            </c:ext>
          </c:extLst>
        </c:ser>
        <c:ser>
          <c:idx val="10"/>
          <c:order val="10"/>
          <c:tx>
            <c:strRef>
              <c:f>Diyarbakir!$L$1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Diyarbakir!$A$2:$A$257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Diyarbakir!$L$2:$L$257</c:f>
              <c:numCache>
                <c:formatCode>General</c:formatCode>
                <c:ptCount val="256"/>
                <c:pt idx="6">
                  <c:v>14.285714285714286</c:v>
                </c:pt>
                <c:pt idx="7">
                  <c:v>12.714285714285714</c:v>
                </c:pt>
                <c:pt idx="8">
                  <c:v>13.285714285714286</c:v>
                </c:pt>
                <c:pt idx="9">
                  <c:v>12.857142857142858</c:v>
                </c:pt>
                <c:pt idx="10">
                  <c:v>14.857142857142858</c:v>
                </c:pt>
                <c:pt idx="11">
                  <c:v>14.142857142857142</c:v>
                </c:pt>
                <c:pt idx="12">
                  <c:v>15.285714285714286</c:v>
                </c:pt>
                <c:pt idx="13">
                  <c:v>14.428571428571429</c:v>
                </c:pt>
                <c:pt idx="14">
                  <c:v>17.428571428571427</c:v>
                </c:pt>
                <c:pt idx="15">
                  <c:v>17.857142857142858</c:v>
                </c:pt>
                <c:pt idx="16">
                  <c:v>18.142857142857142</c:v>
                </c:pt>
                <c:pt idx="17">
                  <c:v>17</c:v>
                </c:pt>
                <c:pt idx="18">
                  <c:v>18.714285714285715</c:v>
                </c:pt>
                <c:pt idx="19">
                  <c:v>18.285714285714285</c:v>
                </c:pt>
                <c:pt idx="20">
                  <c:v>18.142857142857142</c:v>
                </c:pt>
                <c:pt idx="21">
                  <c:v>18.857142857142858</c:v>
                </c:pt>
                <c:pt idx="22">
                  <c:v>18.714285714285715</c:v>
                </c:pt>
                <c:pt idx="23">
                  <c:v>17.428571428571427</c:v>
                </c:pt>
                <c:pt idx="24">
                  <c:v>18.285714285714285</c:v>
                </c:pt>
                <c:pt idx="25">
                  <c:v>18.142857142857142</c:v>
                </c:pt>
                <c:pt idx="26">
                  <c:v>17.571428571428573</c:v>
                </c:pt>
                <c:pt idx="27">
                  <c:v>18.142857142857142</c:v>
                </c:pt>
                <c:pt idx="28">
                  <c:v>17.857142857142858</c:v>
                </c:pt>
                <c:pt idx="29">
                  <c:v>15.428571428571429</c:v>
                </c:pt>
                <c:pt idx="30">
                  <c:v>15.714285714285714</c:v>
                </c:pt>
                <c:pt idx="31">
                  <c:v>15.428571428571429</c:v>
                </c:pt>
                <c:pt idx="32">
                  <c:v>14.642857142857142</c:v>
                </c:pt>
                <c:pt idx="33">
                  <c:v>14.142857142857142</c:v>
                </c:pt>
                <c:pt idx="34">
                  <c:v>14.785714285714286</c:v>
                </c:pt>
                <c:pt idx="35">
                  <c:v>13.785714285714286</c:v>
                </c:pt>
                <c:pt idx="36">
                  <c:v>16.785714285714285</c:v>
                </c:pt>
                <c:pt idx="37">
                  <c:v>16.642857142857142</c:v>
                </c:pt>
                <c:pt idx="38">
                  <c:v>15.714285714285714</c:v>
                </c:pt>
                <c:pt idx="39">
                  <c:v>16.071428571428573</c:v>
                </c:pt>
                <c:pt idx="40">
                  <c:v>16.428571428571427</c:v>
                </c:pt>
                <c:pt idx="41">
                  <c:v>15.428571428571429</c:v>
                </c:pt>
                <c:pt idx="42">
                  <c:v>15</c:v>
                </c:pt>
                <c:pt idx="43">
                  <c:v>14.357142857142858</c:v>
                </c:pt>
                <c:pt idx="44">
                  <c:v>14.571428571428571</c:v>
                </c:pt>
                <c:pt idx="45">
                  <c:v>14.857142857142858</c:v>
                </c:pt>
                <c:pt idx="46">
                  <c:v>14.357142857142858</c:v>
                </c:pt>
                <c:pt idx="47">
                  <c:v>14.5</c:v>
                </c:pt>
                <c:pt idx="48">
                  <c:v>14.5</c:v>
                </c:pt>
                <c:pt idx="49">
                  <c:v>15.285714285714286</c:v>
                </c:pt>
                <c:pt idx="50">
                  <c:v>15.071428571428571</c:v>
                </c:pt>
                <c:pt idx="51">
                  <c:v>15.357142857142858</c:v>
                </c:pt>
                <c:pt idx="52">
                  <c:v>15.571428571428571</c:v>
                </c:pt>
                <c:pt idx="53">
                  <c:v>15.285714285714286</c:v>
                </c:pt>
                <c:pt idx="54">
                  <c:v>14.714285714285714</c:v>
                </c:pt>
                <c:pt idx="55">
                  <c:v>14.571428571428571</c:v>
                </c:pt>
                <c:pt idx="56">
                  <c:v>14.214285714285714</c:v>
                </c:pt>
                <c:pt idx="57">
                  <c:v>15.071428571428571</c:v>
                </c:pt>
                <c:pt idx="58">
                  <c:v>15.071428571428571</c:v>
                </c:pt>
                <c:pt idx="59">
                  <c:v>15.928571428571429</c:v>
                </c:pt>
                <c:pt idx="60">
                  <c:v>16.071428571428573</c:v>
                </c:pt>
                <c:pt idx="61">
                  <c:v>16.428571428571427</c:v>
                </c:pt>
                <c:pt idx="62">
                  <c:v>15.928571428571429</c:v>
                </c:pt>
                <c:pt idx="63">
                  <c:v>15.214285714285714</c:v>
                </c:pt>
                <c:pt idx="64">
                  <c:v>15.214285714285714</c:v>
                </c:pt>
                <c:pt idx="65">
                  <c:v>15.071428571428571</c:v>
                </c:pt>
                <c:pt idx="66">
                  <c:v>13.928571428571429</c:v>
                </c:pt>
                <c:pt idx="67">
                  <c:v>13.785714285714286</c:v>
                </c:pt>
                <c:pt idx="68">
                  <c:v>13.214285714285714</c:v>
                </c:pt>
                <c:pt idx="69">
                  <c:v>14.214285714285714</c:v>
                </c:pt>
                <c:pt idx="70">
                  <c:v>15.071428571428571</c:v>
                </c:pt>
                <c:pt idx="71">
                  <c:v>14.142857142857142</c:v>
                </c:pt>
                <c:pt idx="72">
                  <c:v>15.071428571428571</c:v>
                </c:pt>
                <c:pt idx="73">
                  <c:v>15.428571428571429</c:v>
                </c:pt>
                <c:pt idx="74">
                  <c:v>16.142857142857142</c:v>
                </c:pt>
                <c:pt idx="75">
                  <c:v>17.285714285714285</c:v>
                </c:pt>
                <c:pt idx="76">
                  <c:v>16.5</c:v>
                </c:pt>
                <c:pt idx="77">
                  <c:v>15.785714285714286</c:v>
                </c:pt>
                <c:pt idx="78">
                  <c:v>15.928571428571429</c:v>
                </c:pt>
                <c:pt idx="79">
                  <c:v>14.642857142857142</c:v>
                </c:pt>
                <c:pt idx="80">
                  <c:v>14.071428571428571</c:v>
                </c:pt>
                <c:pt idx="81">
                  <c:v>13.571428571428571</c:v>
                </c:pt>
                <c:pt idx="82">
                  <c:v>12.928571428571429</c:v>
                </c:pt>
                <c:pt idx="83">
                  <c:v>12.857142857142858</c:v>
                </c:pt>
                <c:pt idx="84">
                  <c:v>13.071428571428571</c:v>
                </c:pt>
                <c:pt idx="85">
                  <c:v>14.142857142857142</c:v>
                </c:pt>
                <c:pt idx="86">
                  <c:v>14.714285714285714</c:v>
                </c:pt>
                <c:pt idx="87">
                  <c:v>14.5</c:v>
                </c:pt>
                <c:pt idx="88">
                  <c:v>14.428571428571429</c:v>
                </c:pt>
                <c:pt idx="89">
                  <c:v>15</c:v>
                </c:pt>
                <c:pt idx="90">
                  <c:v>14.857142857142858</c:v>
                </c:pt>
                <c:pt idx="91">
                  <c:v>15</c:v>
                </c:pt>
                <c:pt idx="92">
                  <c:v>14.571428571428571</c:v>
                </c:pt>
                <c:pt idx="93">
                  <c:v>14.857142857142858</c:v>
                </c:pt>
                <c:pt idx="94">
                  <c:v>14.857142857142858</c:v>
                </c:pt>
                <c:pt idx="95">
                  <c:v>15.785714285714286</c:v>
                </c:pt>
                <c:pt idx="96">
                  <c:v>15.642857142857142</c:v>
                </c:pt>
                <c:pt idx="97">
                  <c:v>16.214285714285715</c:v>
                </c:pt>
                <c:pt idx="98">
                  <c:v>16.071428571428573</c:v>
                </c:pt>
                <c:pt idx="99">
                  <c:v>15.428571428571429</c:v>
                </c:pt>
                <c:pt idx="100">
                  <c:v>15.571428571428571</c:v>
                </c:pt>
                <c:pt idx="101">
                  <c:v>16.785714285714285</c:v>
                </c:pt>
                <c:pt idx="102">
                  <c:v>17</c:v>
                </c:pt>
                <c:pt idx="103">
                  <c:v>16.857142857142858</c:v>
                </c:pt>
                <c:pt idx="104">
                  <c:v>16.571428571428573</c:v>
                </c:pt>
                <c:pt idx="105">
                  <c:v>16.785714285714285</c:v>
                </c:pt>
                <c:pt idx="106">
                  <c:v>16.571428571428573</c:v>
                </c:pt>
                <c:pt idx="107">
                  <c:v>15</c:v>
                </c:pt>
                <c:pt idx="108">
                  <c:v>14.5</c:v>
                </c:pt>
                <c:pt idx="109">
                  <c:v>12.571428571428571</c:v>
                </c:pt>
                <c:pt idx="110">
                  <c:v>11.571428571428571</c:v>
                </c:pt>
                <c:pt idx="111">
                  <c:v>11.214285714285714</c:v>
                </c:pt>
                <c:pt idx="112">
                  <c:v>11.5</c:v>
                </c:pt>
                <c:pt idx="113">
                  <c:v>11.5</c:v>
                </c:pt>
                <c:pt idx="114">
                  <c:v>12.642857142857142</c:v>
                </c:pt>
                <c:pt idx="115">
                  <c:v>12.571428571428571</c:v>
                </c:pt>
                <c:pt idx="116">
                  <c:v>13.357142857142858</c:v>
                </c:pt>
                <c:pt idx="117">
                  <c:v>13.714285714285714</c:v>
                </c:pt>
                <c:pt idx="118">
                  <c:v>14.071428571428571</c:v>
                </c:pt>
                <c:pt idx="119">
                  <c:v>14.642857142857142</c:v>
                </c:pt>
                <c:pt idx="120">
                  <c:v>14.285714285714286</c:v>
                </c:pt>
                <c:pt idx="121">
                  <c:v>13.285714285714286</c:v>
                </c:pt>
                <c:pt idx="122">
                  <c:v>12.642857142857142</c:v>
                </c:pt>
                <c:pt idx="123">
                  <c:v>12.285714285714286</c:v>
                </c:pt>
                <c:pt idx="124">
                  <c:v>13</c:v>
                </c:pt>
                <c:pt idx="125">
                  <c:v>13.285714285714286</c:v>
                </c:pt>
                <c:pt idx="126">
                  <c:v>12.142857142857142</c:v>
                </c:pt>
                <c:pt idx="127">
                  <c:v>12.214285714285714</c:v>
                </c:pt>
                <c:pt idx="128">
                  <c:v>12.785714285714286</c:v>
                </c:pt>
                <c:pt idx="129">
                  <c:v>13.571428571428571</c:v>
                </c:pt>
                <c:pt idx="130">
                  <c:v>14.714285714285714</c:v>
                </c:pt>
                <c:pt idx="131">
                  <c:v>15</c:v>
                </c:pt>
                <c:pt idx="132">
                  <c:v>14.357142857142858</c:v>
                </c:pt>
                <c:pt idx="133">
                  <c:v>14.214285714285714</c:v>
                </c:pt>
                <c:pt idx="134">
                  <c:v>14.5</c:v>
                </c:pt>
                <c:pt idx="135">
                  <c:v>15.5</c:v>
                </c:pt>
                <c:pt idx="136">
                  <c:v>14.714285714285714</c:v>
                </c:pt>
                <c:pt idx="137">
                  <c:v>13.857142857142858</c:v>
                </c:pt>
                <c:pt idx="138">
                  <c:v>14.071428571428571</c:v>
                </c:pt>
                <c:pt idx="139">
                  <c:v>13.714285714285714</c:v>
                </c:pt>
                <c:pt idx="140">
                  <c:v>13.857142857142858</c:v>
                </c:pt>
                <c:pt idx="141">
                  <c:v>14.142857142857142</c:v>
                </c:pt>
                <c:pt idx="142">
                  <c:v>13.642857142857142</c:v>
                </c:pt>
                <c:pt idx="143">
                  <c:v>13.428571428571429</c:v>
                </c:pt>
                <c:pt idx="144">
                  <c:v>13.785714285714286</c:v>
                </c:pt>
                <c:pt idx="145">
                  <c:v>12.714285714285714</c:v>
                </c:pt>
                <c:pt idx="146">
                  <c:v>13.142857142857142</c:v>
                </c:pt>
                <c:pt idx="147">
                  <c:v>14</c:v>
                </c:pt>
                <c:pt idx="148">
                  <c:v>13.285714285714286</c:v>
                </c:pt>
                <c:pt idx="149">
                  <c:v>12.714285714285714</c:v>
                </c:pt>
                <c:pt idx="150">
                  <c:v>12.928571428571429</c:v>
                </c:pt>
                <c:pt idx="151">
                  <c:v>13.142857142857142</c:v>
                </c:pt>
                <c:pt idx="152">
                  <c:v>13.5</c:v>
                </c:pt>
                <c:pt idx="153">
                  <c:v>13.785714285714286</c:v>
                </c:pt>
                <c:pt idx="154">
                  <c:v>13.214285714285714</c:v>
                </c:pt>
                <c:pt idx="155">
                  <c:v>14.357142857142858</c:v>
                </c:pt>
                <c:pt idx="156">
                  <c:v>14.214285714285714</c:v>
                </c:pt>
                <c:pt idx="157">
                  <c:v>15.428571428571429</c:v>
                </c:pt>
                <c:pt idx="158">
                  <c:v>14.142857142857142</c:v>
                </c:pt>
                <c:pt idx="159">
                  <c:v>13.714285714285714</c:v>
                </c:pt>
                <c:pt idx="160">
                  <c:v>13.571428571428571</c:v>
                </c:pt>
                <c:pt idx="161">
                  <c:v>13.785714285714286</c:v>
                </c:pt>
                <c:pt idx="162">
                  <c:v>14</c:v>
                </c:pt>
                <c:pt idx="163">
                  <c:v>14.714285714285714</c:v>
                </c:pt>
                <c:pt idx="164">
                  <c:v>13.428571428571429</c:v>
                </c:pt>
                <c:pt idx="165">
                  <c:v>14.571428571428571</c:v>
                </c:pt>
                <c:pt idx="166">
                  <c:v>15.142857142857142</c:v>
                </c:pt>
                <c:pt idx="167">
                  <c:v>15.285714285714286</c:v>
                </c:pt>
                <c:pt idx="168">
                  <c:v>15.785714285714286</c:v>
                </c:pt>
                <c:pt idx="169">
                  <c:v>15.142857142857142</c:v>
                </c:pt>
                <c:pt idx="170">
                  <c:v>12.642857142857142</c:v>
                </c:pt>
                <c:pt idx="171">
                  <c:v>13</c:v>
                </c:pt>
                <c:pt idx="172">
                  <c:v>13.071428571428571</c:v>
                </c:pt>
                <c:pt idx="173">
                  <c:v>12.785714285714286</c:v>
                </c:pt>
                <c:pt idx="174">
                  <c:v>11.785714285714286</c:v>
                </c:pt>
                <c:pt idx="175">
                  <c:v>10.642857142857142</c:v>
                </c:pt>
                <c:pt idx="176">
                  <c:v>10.857142857142858</c:v>
                </c:pt>
                <c:pt idx="177">
                  <c:v>13.714285714285714</c:v>
                </c:pt>
                <c:pt idx="178">
                  <c:v>14.571428571428571</c:v>
                </c:pt>
                <c:pt idx="179">
                  <c:v>13.714285714285714</c:v>
                </c:pt>
                <c:pt idx="180">
                  <c:v>14.071428571428571</c:v>
                </c:pt>
                <c:pt idx="181">
                  <c:v>15.071428571428571</c:v>
                </c:pt>
                <c:pt idx="182">
                  <c:v>15.785714285714286</c:v>
                </c:pt>
                <c:pt idx="183">
                  <c:v>15.571428571428571</c:v>
                </c:pt>
                <c:pt idx="184">
                  <c:v>14.928571428571429</c:v>
                </c:pt>
                <c:pt idx="185">
                  <c:v>14.214285714285714</c:v>
                </c:pt>
                <c:pt idx="186">
                  <c:v>14</c:v>
                </c:pt>
                <c:pt idx="187">
                  <c:v>13.5</c:v>
                </c:pt>
                <c:pt idx="188">
                  <c:v>13.785714285714286</c:v>
                </c:pt>
                <c:pt idx="189">
                  <c:v>13.857142857142858</c:v>
                </c:pt>
                <c:pt idx="190">
                  <c:v>14.571428571428571</c:v>
                </c:pt>
                <c:pt idx="191">
                  <c:v>14.928571428571429</c:v>
                </c:pt>
                <c:pt idx="192">
                  <c:v>14.928571428571429</c:v>
                </c:pt>
                <c:pt idx="193">
                  <c:v>15.928571428571429</c:v>
                </c:pt>
                <c:pt idx="194">
                  <c:v>16.785714285714285</c:v>
                </c:pt>
                <c:pt idx="195">
                  <c:v>16.714285714285715</c:v>
                </c:pt>
                <c:pt idx="196">
                  <c:v>16.285714285714285</c:v>
                </c:pt>
                <c:pt idx="197">
                  <c:v>17.285714285714285</c:v>
                </c:pt>
                <c:pt idx="198">
                  <c:v>17.357142857142858</c:v>
                </c:pt>
                <c:pt idx="199">
                  <c:v>16.642857142857142</c:v>
                </c:pt>
                <c:pt idx="200">
                  <c:v>16.5</c:v>
                </c:pt>
                <c:pt idx="201">
                  <c:v>15.357142857142858</c:v>
                </c:pt>
                <c:pt idx="202">
                  <c:v>15.285714285714286</c:v>
                </c:pt>
                <c:pt idx="203">
                  <c:v>15.428571428571429</c:v>
                </c:pt>
                <c:pt idx="204">
                  <c:v>13.5</c:v>
                </c:pt>
                <c:pt idx="205">
                  <c:v>12.714285714285714</c:v>
                </c:pt>
                <c:pt idx="206">
                  <c:v>13.142857142857142</c:v>
                </c:pt>
                <c:pt idx="207">
                  <c:v>12.857142857142858</c:v>
                </c:pt>
                <c:pt idx="208">
                  <c:v>13.571428571428571</c:v>
                </c:pt>
                <c:pt idx="209">
                  <c:v>14.857142857142858</c:v>
                </c:pt>
                <c:pt idx="210">
                  <c:v>14.928571428571429</c:v>
                </c:pt>
                <c:pt idx="211">
                  <c:v>15</c:v>
                </c:pt>
                <c:pt idx="212">
                  <c:v>15.357142857142858</c:v>
                </c:pt>
                <c:pt idx="213">
                  <c:v>16.142857142857142</c:v>
                </c:pt>
                <c:pt idx="214">
                  <c:v>17.285714285714285</c:v>
                </c:pt>
                <c:pt idx="215">
                  <c:v>17.285714285714285</c:v>
                </c:pt>
                <c:pt idx="216">
                  <c:v>16</c:v>
                </c:pt>
                <c:pt idx="217">
                  <c:v>16.714285714285715</c:v>
                </c:pt>
                <c:pt idx="218">
                  <c:v>16.571428571428573</c:v>
                </c:pt>
                <c:pt idx="219">
                  <c:v>15.857142857142858</c:v>
                </c:pt>
                <c:pt idx="220">
                  <c:v>15</c:v>
                </c:pt>
                <c:pt idx="221">
                  <c:v>14.857142857142858</c:v>
                </c:pt>
                <c:pt idx="222">
                  <c:v>15.285714285714286</c:v>
                </c:pt>
                <c:pt idx="223">
                  <c:v>15.071428571428571</c:v>
                </c:pt>
                <c:pt idx="224">
                  <c:v>14.357142857142858</c:v>
                </c:pt>
                <c:pt idx="225">
                  <c:v>14.071428571428571</c:v>
                </c:pt>
                <c:pt idx="226">
                  <c:v>15.785714285714286</c:v>
                </c:pt>
                <c:pt idx="227">
                  <c:v>17</c:v>
                </c:pt>
                <c:pt idx="228">
                  <c:v>16.214285714285715</c:v>
                </c:pt>
                <c:pt idx="229">
                  <c:v>15.5</c:v>
                </c:pt>
                <c:pt idx="230">
                  <c:v>13.571428571428571</c:v>
                </c:pt>
                <c:pt idx="231">
                  <c:v>11.142857142857142</c:v>
                </c:pt>
                <c:pt idx="232">
                  <c:v>11.857142857142858</c:v>
                </c:pt>
                <c:pt idx="233">
                  <c:v>10.5</c:v>
                </c:pt>
                <c:pt idx="234">
                  <c:v>9.7142857142857135</c:v>
                </c:pt>
                <c:pt idx="235">
                  <c:v>8.9285714285714288</c:v>
                </c:pt>
                <c:pt idx="236">
                  <c:v>9.2857142857142865</c:v>
                </c:pt>
                <c:pt idx="237">
                  <c:v>11.5</c:v>
                </c:pt>
                <c:pt idx="238">
                  <c:v>14</c:v>
                </c:pt>
                <c:pt idx="239">
                  <c:v>13.142857142857142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419-4FED-91BC-59B3AB9E8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17680"/>
        <c:axId val="9510000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Diyarbakir!$B$1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Diyarbakir!$A$2:$A$257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Diyarbakir!$B$2:$B$257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-1</c:v>
                      </c:pt>
                      <c:pt idx="1">
                        <c:v>-1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16</c:v>
                      </c:pt>
                      <c:pt idx="5">
                        <c:v>10</c:v>
                      </c:pt>
                      <c:pt idx="6">
                        <c:v>-1</c:v>
                      </c:pt>
                      <c:pt idx="7">
                        <c:v>12</c:v>
                      </c:pt>
                      <c:pt idx="8">
                        <c:v>-1</c:v>
                      </c:pt>
                      <c:pt idx="9">
                        <c:v>15</c:v>
                      </c:pt>
                      <c:pt idx="10">
                        <c:v>19</c:v>
                      </c:pt>
                      <c:pt idx="11">
                        <c:v>12</c:v>
                      </c:pt>
                      <c:pt idx="12">
                        <c:v>14</c:v>
                      </c:pt>
                      <c:pt idx="13">
                        <c:v>20</c:v>
                      </c:pt>
                      <c:pt idx="14">
                        <c:v>24</c:v>
                      </c:pt>
                      <c:pt idx="15">
                        <c:v>-1</c:v>
                      </c:pt>
                      <c:pt idx="16">
                        <c:v>14</c:v>
                      </c:pt>
                      <c:pt idx="17">
                        <c:v>-1</c:v>
                      </c:pt>
                      <c:pt idx="18">
                        <c:v>18</c:v>
                      </c:pt>
                      <c:pt idx="19">
                        <c:v>12</c:v>
                      </c:pt>
                      <c:pt idx="20">
                        <c:v>24</c:v>
                      </c:pt>
                      <c:pt idx="21">
                        <c:v>21</c:v>
                      </c:pt>
                      <c:pt idx="22">
                        <c:v>12</c:v>
                      </c:pt>
                      <c:pt idx="23">
                        <c:v>19</c:v>
                      </c:pt>
                      <c:pt idx="24">
                        <c:v>15</c:v>
                      </c:pt>
                      <c:pt idx="25">
                        <c:v>-1</c:v>
                      </c:pt>
                      <c:pt idx="26">
                        <c:v>-1</c:v>
                      </c:pt>
                      <c:pt idx="27">
                        <c:v>-1</c:v>
                      </c:pt>
                      <c:pt idx="28">
                        <c:v>16</c:v>
                      </c:pt>
                      <c:pt idx="29">
                        <c:v>19</c:v>
                      </c:pt>
                      <c:pt idx="30">
                        <c:v>18</c:v>
                      </c:pt>
                      <c:pt idx="31">
                        <c:v>23</c:v>
                      </c:pt>
                      <c:pt idx="32">
                        <c:v>17</c:v>
                      </c:pt>
                      <c:pt idx="33">
                        <c:v>14</c:v>
                      </c:pt>
                      <c:pt idx="34">
                        <c:v>22</c:v>
                      </c:pt>
                      <c:pt idx="35">
                        <c:v>12</c:v>
                      </c:pt>
                      <c:pt idx="36">
                        <c:v>12</c:v>
                      </c:pt>
                      <c:pt idx="37">
                        <c:v>11</c:v>
                      </c:pt>
                      <c:pt idx="38">
                        <c:v>19</c:v>
                      </c:pt>
                      <c:pt idx="39">
                        <c:v>18</c:v>
                      </c:pt>
                      <c:pt idx="40">
                        <c:v>21</c:v>
                      </c:pt>
                      <c:pt idx="41">
                        <c:v>16</c:v>
                      </c:pt>
                      <c:pt idx="42">
                        <c:v>15</c:v>
                      </c:pt>
                      <c:pt idx="43">
                        <c:v>14</c:v>
                      </c:pt>
                      <c:pt idx="44">
                        <c:v>18</c:v>
                      </c:pt>
                      <c:pt idx="45">
                        <c:v>12</c:v>
                      </c:pt>
                      <c:pt idx="46">
                        <c:v>-1</c:v>
                      </c:pt>
                      <c:pt idx="47">
                        <c:v>26</c:v>
                      </c:pt>
                      <c:pt idx="48">
                        <c:v>11</c:v>
                      </c:pt>
                      <c:pt idx="49">
                        <c:v>10</c:v>
                      </c:pt>
                      <c:pt idx="50">
                        <c:v>15</c:v>
                      </c:pt>
                      <c:pt idx="51">
                        <c:v>-1</c:v>
                      </c:pt>
                      <c:pt idx="52">
                        <c:v>14</c:v>
                      </c:pt>
                      <c:pt idx="53">
                        <c:v>16</c:v>
                      </c:pt>
                      <c:pt idx="54">
                        <c:v>-1</c:v>
                      </c:pt>
                      <c:pt idx="55">
                        <c:v>11</c:v>
                      </c:pt>
                      <c:pt idx="56">
                        <c:v>10</c:v>
                      </c:pt>
                      <c:pt idx="57">
                        <c:v>17</c:v>
                      </c:pt>
                      <c:pt idx="58">
                        <c:v>12</c:v>
                      </c:pt>
                      <c:pt idx="59">
                        <c:v>21</c:v>
                      </c:pt>
                      <c:pt idx="60">
                        <c:v>13</c:v>
                      </c:pt>
                      <c:pt idx="61">
                        <c:v>-1</c:v>
                      </c:pt>
                      <c:pt idx="62">
                        <c:v>15</c:v>
                      </c:pt>
                      <c:pt idx="63">
                        <c:v>-1</c:v>
                      </c:pt>
                      <c:pt idx="64">
                        <c:v>20</c:v>
                      </c:pt>
                      <c:pt idx="65">
                        <c:v>16</c:v>
                      </c:pt>
                      <c:pt idx="66">
                        <c:v>16</c:v>
                      </c:pt>
                      <c:pt idx="67">
                        <c:v>20</c:v>
                      </c:pt>
                      <c:pt idx="68">
                        <c:v>16</c:v>
                      </c:pt>
                      <c:pt idx="69">
                        <c:v>24</c:v>
                      </c:pt>
                      <c:pt idx="70">
                        <c:v>13</c:v>
                      </c:pt>
                      <c:pt idx="71">
                        <c:v>21</c:v>
                      </c:pt>
                      <c:pt idx="72">
                        <c:v>11</c:v>
                      </c:pt>
                      <c:pt idx="73">
                        <c:v>16</c:v>
                      </c:pt>
                      <c:pt idx="74">
                        <c:v>20</c:v>
                      </c:pt>
                      <c:pt idx="75">
                        <c:v>9</c:v>
                      </c:pt>
                      <c:pt idx="76">
                        <c:v>12</c:v>
                      </c:pt>
                      <c:pt idx="77">
                        <c:v>20</c:v>
                      </c:pt>
                      <c:pt idx="78">
                        <c:v>19</c:v>
                      </c:pt>
                      <c:pt idx="79">
                        <c:v>9</c:v>
                      </c:pt>
                      <c:pt idx="80">
                        <c:v>12</c:v>
                      </c:pt>
                      <c:pt idx="81">
                        <c:v>18</c:v>
                      </c:pt>
                      <c:pt idx="82">
                        <c:v>-1</c:v>
                      </c:pt>
                      <c:pt idx="83">
                        <c:v>-1</c:v>
                      </c:pt>
                      <c:pt idx="84">
                        <c:v>14</c:v>
                      </c:pt>
                      <c:pt idx="85">
                        <c:v>11</c:v>
                      </c:pt>
                      <c:pt idx="86">
                        <c:v>13</c:v>
                      </c:pt>
                      <c:pt idx="87">
                        <c:v>9</c:v>
                      </c:pt>
                      <c:pt idx="88">
                        <c:v>15</c:v>
                      </c:pt>
                      <c:pt idx="89">
                        <c:v>17</c:v>
                      </c:pt>
                      <c:pt idx="90">
                        <c:v>9</c:v>
                      </c:pt>
                      <c:pt idx="91">
                        <c:v>7</c:v>
                      </c:pt>
                      <c:pt idx="92">
                        <c:v>13</c:v>
                      </c:pt>
                      <c:pt idx="93">
                        <c:v>12</c:v>
                      </c:pt>
                      <c:pt idx="94">
                        <c:v>9</c:v>
                      </c:pt>
                      <c:pt idx="95">
                        <c:v>15</c:v>
                      </c:pt>
                      <c:pt idx="96">
                        <c:v>16</c:v>
                      </c:pt>
                      <c:pt idx="97">
                        <c:v>18</c:v>
                      </c:pt>
                      <c:pt idx="98">
                        <c:v>10</c:v>
                      </c:pt>
                      <c:pt idx="99">
                        <c:v>-1</c:v>
                      </c:pt>
                      <c:pt idx="100">
                        <c:v>15</c:v>
                      </c:pt>
                      <c:pt idx="101">
                        <c:v>15</c:v>
                      </c:pt>
                      <c:pt idx="102">
                        <c:v>9</c:v>
                      </c:pt>
                      <c:pt idx="103">
                        <c:v>13</c:v>
                      </c:pt>
                      <c:pt idx="104">
                        <c:v>11</c:v>
                      </c:pt>
                      <c:pt idx="105">
                        <c:v>13</c:v>
                      </c:pt>
                      <c:pt idx="106">
                        <c:v>17</c:v>
                      </c:pt>
                      <c:pt idx="107">
                        <c:v>13</c:v>
                      </c:pt>
                      <c:pt idx="108">
                        <c:v>10</c:v>
                      </c:pt>
                      <c:pt idx="109">
                        <c:v>8</c:v>
                      </c:pt>
                      <c:pt idx="110">
                        <c:v>19</c:v>
                      </c:pt>
                      <c:pt idx="111">
                        <c:v>13</c:v>
                      </c:pt>
                      <c:pt idx="112">
                        <c:v>17</c:v>
                      </c:pt>
                      <c:pt idx="113">
                        <c:v>18</c:v>
                      </c:pt>
                      <c:pt idx="114">
                        <c:v>-1</c:v>
                      </c:pt>
                      <c:pt idx="115">
                        <c:v>13</c:v>
                      </c:pt>
                      <c:pt idx="116">
                        <c:v>13</c:v>
                      </c:pt>
                      <c:pt idx="117">
                        <c:v>14</c:v>
                      </c:pt>
                      <c:pt idx="118">
                        <c:v>-1</c:v>
                      </c:pt>
                      <c:pt idx="119">
                        <c:v>16</c:v>
                      </c:pt>
                      <c:pt idx="120">
                        <c:v>13</c:v>
                      </c:pt>
                      <c:pt idx="121">
                        <c:v>7</c:v>
                      </c:pt>
                      <c:pt idx="122">
                        <c:v>16</c:v>
                      </c:pt>
                      <c:pt idx="123">
                        <c:v>14</c:v>
                      </c:pt>
                      <c:pt idx="124">
                        <c:v>18</c:v>
                      </c:pt>
                      <c:pt idx="125">
                        <c:v>15</c:v>
                      </c:pt>
                      <c:pt idx="126">
                        <c:v>9</c:v>
                      </c:pt>
                      <c:pt idx="127">
                        <c:v>14</c:v>
                      </c:pt>
                      <c:pt idx="128">
                        <c:v>15</c:v>
                      </c:pt>
                      <c:pt idx="129">
                        <c:v>7</c:v>
                      </c:pt>
                      <c:pt idx="130">
                        <c:v>17</c:v>
                      </c:pt>
                      <c:pt idx="131">
                        <c:v>8</c:v>
                      </c:pt>
                      <c:pt idx="132">
                        <c:v>17</c:v>
                      </c:pt>
                      <c:pt idx="133">
                        <c:v>-1</c:v>
                      </c:pt>
                      <c:pt idx="134">
                        <c:v>13</c:v>
                      </c:pt>
                      <c:pt idx="135">
                        <c:v>15</c:v>
                      </c:pt>
                      <c:pt idx="136">
                        <c:v>10</c:v>
                      </c:pt>
                      <c:pt idx="137">
                        <c:v>14</c:v>
                      </c:pt>
                      <c:pt idx="138">
                        <c:v>10</c:v>
                      </c:pt>
                      <c:pt idx="139">
                        <c:v>13</c:v>
                      </c:pt>
                      <c:pt idx="140">
                        <c:v>11</c:v>
                      </c:pt>
                      <c:pt idx="141">
                        <c:v>12</c:v>
                      </c:pt>
                      <c:pt idx="142">
                        <c:v>17</c:v>
                      </c:pt>
                      <c:pt idx="143">
                        <c:v>11</c:v>
                      </c:pt>
                      <c:pt idx="144">
                        <c:v>6</c:v>
                      </c:pt>
                      <c:pt idx="145">
                        <c:v>13</c:v>
                      </c:pt>
                      <c:pt idx="146">
                        <c:v>8</c:v>
                      </c:pt>
                      <c:pt idx="147">
                        <c:v>16</c:v>
                      </c:pt>
                      <c:pt idx="148">
                        <c:v>15</c:v>
                      </c:pt>
                      <c:pt idx="149">
                        <c:v>10</c:v>
                      </c:pt>
                      <c:pt idx="150">
                        <c:v>11</c:v>
                      </c:pt>
                      <c:pt idx="151">
                        <c:v>15</c:v>
                      </c:pt>
                      <c:pt idx="152">
                        <c:v>5</c:v>
                      </c:pt>
                      <c:pt idx="153">
                        <c:v>12</c:v>
                      </c:pt>
                      <c:pt idx="154">
                        <c:v>11</c:v>
                      </c:pt>
                      <c:pt idx="155">
                        <c:v>-1</c:v>
                      </c:pt>
                      <c:pt idx="156">
                        <c:v>12</c:v>
                      </c:pt>
                      <c:pt idx="157">
                        <c:v>11</c:v>
                      </c:pt>
                      <c:pt idx="158">
                        <c:v>12</c:v>
                      </c:pt>
                      <c:pt idx="159">
                        <c:v>10</c:v>
                      </c:pt>
                      <c:pt idx="160">
                        <c:v>23</c:v>
                      </c:pt>
                      <c:pt idx="161">
                        <c:v>17</c:v>
                      </c:pt>
                      <c:pt idx="162">
                        <c:v>14</c:v>
                      </c:pt>
                      <c:pt idx="163">
                        <c:v>8</c:v>
                      </c:pt>
                      <c:pt idx="164">
                        <c:v>13</c:v>
                      </c:pt>
                      <c:pt idx="165">
                        <c:v>16</c:v>
                      </c:pt>
                      <c:pt idx="166">
                        <c:v>11</c:v>
                      </c:pt>
                      <c:pt idx="167">
                        <c:v>18</c:v>
                      </c:pt>
                      <c:pt idx="168">
                        <c:v>16</c:v>
                      </c:pt>
                      <c:pt idx="169">
                        <c:v>14</c:v>
                      </c:pt>
                      <c:pt idx="170">
                        <c:v>-1</c:v>
                      </c:pt>
                      <c:pt idx="171">
                        <c:v>7</c:v>
                      </c:pt>
                      <c:pt idx="172">
                        <c:v>20</c:v>
                      </c:pt>
                      <c:pt idx="173">
                        <c:v>22</c:v>
                      </c:pt>
                      <c:pt idx="174">
                        <c:v>23</c:v>
                      </c:pt>
                      <c:pt idx="175">
                        <c:v>14</c:v>
                      </c:pt>
                      <c:pt idx="176">
                        <c:v>14</c:v>
                      </c:pt>
                      <c:pt idx="177">
                        <c:v>16</c:v>
                      </c:pt>
                      <c:pt idx="178">
                        <c:v>9</c:v>
                      </c:pt>
                      <c:pt idx="179">
                        <c:v>13</c:v>
                      </c:pt>
                      <c:pt idx="180">
                        <c:v>12</c:v>
                      </c:pt>
                      <c:pt idx="181">
                        <c:v>22</c:v>
                      </c:pt>
                      <c:pt idx="182">
                        <c:v>27</c:v>
                      </c:pt>
                      <c:pt idx="183">
                        <c:v>15</c:v>
                      </c:pt>
                      <c:pt idx="184">
                        <c:v>26</c:v>
                      </c:pt>
                      <c:pt idx="185">
                        <c:v>13</c:v>
                      </c:pt>
                      <c:pt idx="186">
                        <c:v>23</c:v>
                      </c:pt>
                      <c:pt idx="187">
                        <c:v>23</c:v>
                      </c:pt>
                      <c:pt idx="188">
                        <c:v>16</c:v>
                      </c:pt>
                      <c:pt idx="189">
                        <c:v>18</c:v>
                      </c:pt>
                      <c:pt idx="190">
                        <c:v>20</c:v>
                      </c:pt>
                      <c:pt idx="191">
                        <c:v>17</c:v>
                      </c:pt>
                      <c:pt idx="192">
                        <c:v>10</c:v>
                      </c:pt>
                      <c:pt idx="193">
                        <c:v>18</c:v>
                      </c:pt>
                      <c:pt idx="194">
                        <c:v>22</c:v>
                      </c:pt>
                      <c:pt idx="195">
                        <c:v>21</c:v>
                      </c:pt>
                      <c:pt idx="196">
                        <c:v>15</c:v>
                      </c:pt>
                      <c:pt idx="197">
                        <c:v>6</c:v>
                      </c:pt>
                      <c:pt idx="198">
                        <c:v>15</c:v>
                      </c:pt>
                      <c:pt idx="199">
                        <c:v>24</c:v>
                      </c:pt>
                      <c:pt idx="200">
                        <c:v>17</c:v>
                      </c:pt>
                      <c:pt idx="201">
                        <c:v>20</c:v>
                      </c:pt>
                      <c:pt idx="202">
                        <c:v>24</c:v>
                      </c:pt>
                      <c:pt idx="203">
                        <c:v>18</c:v>
                      </c:pt>
                      <c:pt idx="204">
                        <c:v>21</c:v>
                      </c:pt>
                      <c:pt idx="205">
                        <c:v>20</c:v>
                      </c:pt>
                      <c:pt idx="206">
                        <c:v>-1</c:v>
                      </c:pt>
                      <c:pt idx="207">
                        <c:v>20</c:v>
                      </c:pt>
                      <c:pt idx="208">
                        <c:v>30</c:v>
                      </c:pt>
                      <c:pt idx="209">
                        <c:v>22</c:v>
                      </c:pt>
                      <c:pt idx="210">
                        <c:v>-1</c:v>
                      </c:pt>
                      <c:pt idx="211">
                        <c:v>23</c:v>
                      </c:pt>
                      <c:pt idx="212">
                        <c:v>22</c:v>
                      </c:pt>
                      <c:pt idx="213">
                        <c:v>25</c:v>
                      </c:pt>
                      <c:pt idx="214">
                        <c:v>15</c:v>
                      </c:pt>
                      <c:pt idx="215">
                        <c:v>22</c:v>
                      </c:pt>
                      <c:pt idx="216">
                        <c:v>12</c:v>
                      </c:pt>
                      <c:pt idx="217">
                        <c:v>22</c:v>
                      </c:pt>
                      <c:pt idx="218">
                        <c:v>16</c:v>
                      </c:pt>
                      <c:pt idx="219">
                        <c:v>31</c:v>
                      </c:pt>
                      <c:pt idx="220">
                        <c:v>-1</c:v>
                      </c:pt>
                      <c:pt idx="221">
                        <c:v>25</c:v>
                      </c:pt>
                      <c:pt idx="222">
                        <c:v>21</c:v>
                      </c:pt>
                      <c:pt idx="223">
                        <c:v>19</c:v>
                      </c:pt>
                      <c:pt idx="224">
                        <c:v>22</c:v>
                      </c:pt>
                      <c:pt idx="225">
                        <c:v>20</c:v>
                      </c:pt>
                      <c:pt idx="226">
                        <c:v>31</c:v>
                      </c:pt>
                      <c:pt idx="227">
                        <c:v>16</c:v>
                      </c:pt>
                      <c:pt idx="228">
                        <c:v>29</c:v>
                      </c:pt>
                      <c:pt idx="229">
                        <c:v>27</c:v>
                      </c:pt>
                      <c:pt idx="230">
                        <c:v>-1</c:v>
                      </c:pt>
                      <c:pt idx="231">
                        <c:v>-1</c:v>
                      </c:pt>
                      <c:pt idx="232">
                        <c:v>26</c:v>
                      </c:pt>
                      <c:pt idx="233">
                        <c:v>26</c:v>
                      </c:pt>
                      <c:pt idx="234">
                        <c:v>20</c:v>
                      </c:pt>
                      <c:pt idx="235">
                        <c:v>21</c:v>
                      </c:pt>
                      <c:pt idx="236">
                        <c:v>30</c:v>
                      </c:pt>
                      <c:pt idx="237">
                        <c:v>28</c:v>
                      </c:pt>
                      <c:pt idx="238">
                        <c:v>26</c:v>
                      </c:pt>
                      <c:pt idx="239">
                        <c:v>19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-1</c:v>
                      </c:pt>
                      <c:pt idx="243">
                        <c:v>-1</c:v>
                      </c:pt>
                      <c:pt idx="244">
                        <c:v>-1</c:v>
                      </c:pt>
                      <c:pt idx="245">
                        <c:v>-1</c:v>
                      </c:pt>
                      <c:pt idx="246">
                        <c:v>0</c:v>
                      </c:pt>
                      <c:pt idx="247">
                        <c:v>-1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0</c:v>
                      </c:pt>
                      <c:pt idx="251">
                        <c:v>1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419-4FED-91BC-59B3AB9E8C0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21</c:v>
                      </c:pt>
                      <c:pt idx="3">
                        <c:v>9</c:v>
                      </c:pt>
                      <c:pt idx="4">
                        <c:v>15</c:v>
                      </c:pt>
                      <c:pt idx="5">
                        <c:v>14</c:v>
                      </c:pt>
                      <c:pt idx="6">
                        <c:v>21</c:v>
                      </c:pt>
                      <c:pt idx="7">
                        <c:v>-1</c:v>
                      </c:pt>
                      <c:pt idx="8">
                        <c:v>14</c:v>
                      </c:pt>
                      <c:pt idx="9">
                        <c:v>18</c:v>
                      </c:pt>
                      <c:pt idx="10">
                        <c:v>23</c:v>
                      </c:pt>
                      <c:pt idx="11">
                        <c:v>10</c:v>
                      </c:pt>
                      <c:pt idx="12">
                        <c:v>22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17</c:v>
                      </c:pt>
                      <c:pt idx="16">
                        <c:v>20</c:v>
                      </c:pt>
                      <c:pt idx="17">
                        <c:v>15</c:v>
                      </c:pt>
                      <c:pt idx="18">
                        <c:v>22</c:v>
                      </c:pt>
                      <c:pt idx="19">
                        <c:v>19</c:v>
                      </c:pt>
                      <c:pt idx="20">
                        <c:v>14</c:v>
                      </c:pt>
                      <c:pt idx="21">
                        <c:v>25</c:v>
                      </c:pt>
                      <c:pt idx="22">
                        <c:v>16</c:v>
                      </c:pt>
                      <c:pt idx="23">
                        <c:v>11</c:v>
                      </c:pt>
                      <c:pt idx="24">
                        <c:v>21</c:v>
                      </c:pt>
                      <c:pt idx="25">
                        <c:v>21</c:v>
                      </c:pt>
                      <c:pt idx="26">
                        <c:v>15</c:v>
                      </c:pt>
                      <c:pt idx="27">
                        <c:v>18</c:v>
                      </c:pt>
                      <c:pt idx="28">
                        <c:v>23</c:v>
                      </c:pt>
                      <c:pt idx="29">
                        <c:v>-1</c:v>
                      </c:pt>
                      <c:pt idx="30">
                        <c:v>13</c:v>
                      </c:pt>
                      <c:pt idx="31">
                        <c:v>19</c:v>
                      </c:pt>
                      <c:pt idx="32">
                        <c:v>17</c:v>
                      </c:pt>
                      <c:pt idx="33">
                        <c:v>12</c:v>
                      </c:pt>
                      <c:pt idx="34">
                        <c:v>26</c:v>
                      </c:pt>
                      <c:pt idx="35">
                        <c:v>21</c:v>
                      </c:pt>
                      <c:pt idx="36">
                        <c:v>-1</c:v>
                      </c:pt>
                      <c:pt idx="37">
                        <c:v>12</c:v>
                      </c:pt>
                      <c:pt idx="38">
                        <c:v>14</c:v>
                      </c:pt>
                      <c:pt idx="39">
                        <c:v>-1</c:v>
                      </c:pt>
                      <c:pt idx="40">
                        <c:v>-1</c:v>
                      </c:pt>
                      <c:pt idx="41">
                        <c:v>13</c:v>
                      </c:pt>
                      <c:pt idx="42">
                        <c:v>14</c:v>
                      </c:pt>
                      <c:pt idx="43">
                        <c:v>17</c:v>
                      </c:pt>
                      <c:pt idx="44">
                        <c:v>15</c:v>
                      </c:pt>
                      <c:pt idx="45">
                        <c:v>19</c:v>
                      </c:pt>
                      <c:pt idx="46">
                        <c:v>17</c:v>
                      </c:pt>
                      <c:pt idx="47">
                        <c:v>-1</c:v>
                      </c:pt>
                      <c:pt idx="48">
                        <c:v>22</c:v>
                      </c:pt>
                      <c:pt idx="49">
                        <c:v>29</c:v>
                      </c:pt>
                      <c:pt idx="50">
                        <c:v>14</c:v>
                      </c:pt>
                      <c:pt idx="51">
                        <c:v>12</c:v>
                      </c:pt>
                      <c:pt idx="52">
                        <c:v>20</c:v>
                      </c:pt>
                      <c:pt idx="53">
                        <c:v>9</c:v>
                      </c:pt>
                      <c:pt idx="54">
                        <c:v>14</c:v>
                      </c:pt>
                      <c:pt idx="55">
                        <c:v>16</c:v>
                      </c:pt>
                      <c:pt idx="56">
                        <c:v>-1</c:v>
                      </c:pt>
                      <c:pt idx="57">
                        <c:v>22</c:v>
                      </c:pt>
                      <c:pt idx="58">
                        <c:v>19</c:v>
                      </c:pt>
                      <c:pt idx="59">
                        <c:v>22</c:v>
                      </c:pt>
                      <c:pt idx="60">
                        <c:v>13</c:v>
                      </c:pt>
                      <c:pt idx="61">
                        <c:v>12</c:v>
                      </c:pt>
                      <c:pt idx="62">
                        <c:v>8</c:v>
                      </c:pt>
                      <c:pt idx="63">
                        <c:v>-1</c:v>
                      </c:pt>
                      <c:pt idx="64">
                        <c:v>-1</c:v>
                      </c:pt>
                      <c:pt idx="65">
                        <c:v>16</c:v>
                      </c:pt>
                      <c:pt idx="66">
                        <c:v>17</c:v>
                      </c:pt>
                      <c:pt idx="67">
                        <c:v>11</c:v>
                      </c:pt>
                      <c:pt idx="68">
                        <c:v>9</c:v>
                      </c:pt>
                      <c:pt idx="69">
                        <c:v>15</c:v>
                      </c:pt>
                      <c:pt idx="70">
                        <c:v>16</c:v>
                      </c:pt>
                      <c:pt idx="71">
                        <c:v>13</c:v>
                      </c:pt>
                      <c:pt idx="72">
                        <c:v>21</c:v>
                      </c:pt>
                      <c:pt idx="73">
                        <c:v>16</c:v>
                      </c:pt>
                      <c:pt idx="74">
                        <c:v>17</c:v>
                      </c:pt>
                      <c:pt idx="75">
                        <c:v>15</c:v>
                      </c:pt>
                      <c:pt idx="76">
                        <c:v>15</c:v>
                      </c:pt>
                      <c:pt idx="77">
                        <c:v>12</c:v>
                      </c:pt>
                      <c:pt idx="78">
                        <c:v>15</c:v>
                      </c:pt>
                      <c:pt idx="79">
                        <c:v>13</c:v>
                      </c:pt>
                      <c:pt idx="80">
                        <c:v>14</c:v>
                      </c:pt>
                      <c:pt idx="81">
                        <c:v>13</c:v>
                      </c:pt>
                      <c:pt idx="82">
                        <c:v>13</c:v>
                      </c:pt>
                      <c:pt idx="83">
                        <c:v>12</c:v>
                      </c:pt>
                      <c:pt idx="84">
                        <c:v>11</c:v>
                      </c:pt>
                      <c:pt idx="85">
                        <c:v>-1</c:v>
                      </c:pt>
                      <c:pt idx="86">
                        <c:v>15</c:v>
                      </c:pt>
                      <c:pt idx="87">
                        <c:v>11</c:v>
                      </c:pt>
                      <c:pt idx="88">
                        <c:v>16</c:v>
                      </c:pt>
                      <c:pt idx="89">
                        <c:v>22</c:v>
                      </c:pt>
                      <c:pt idx="90">
                        <c:v>15</c:v>
                      </c:pt>
                      <c:pt idx="91">
                        <c:v>15</c:v>
                      </c:pt>
                      <c:pt idx="92">
                        <c:v>19</c:v>
                      </c:pt>
                      <c:pt idx="93">
                        <c:v>18</c:v>
                      </c:pt>
                      <c:pt idx="94">
                        <c:v>12</c:v>
                      </c:pt>
                      <c:pt idx="95">
                        <c:v>21</c:v>
                      </c:pt>
                      <c:pt idx="96">
                        <c:v>16</c:v>
                      </c:pt>
                      <c:pt idx="97">
                        <c:v>7</c:v>
                      </c:pt>
                      <c:pt idx="98">
                        <c:v>11</c:v>
                      </c:pt>
                      <c:pt idx="99">
                        <c:v>15</c:v>
                      </c:pt>
                      <c:pt idx="100">
                        <c:v>19</c:v>
                      </c:pt>
                      <c:pt idx="101">
                        <c:v>21</c:v>
                      </c:pt>
                      <c:pt idx="102">
                        <c:v>18</c:v>
                      </c:pt>
                      <c:pt idx="103">
                        <c:v>15</c:v>
                      </c:pt>
                      <c:pt idx="104">
                        <c:v>11</c:v>
                      </c:pt>
                      <c:pt idx="105">
                        <c:v>-1</c:v>
                      </c:pt>
                      <c:pt idx="106">
                        <c:v>-1</c:v>
                      </c:pt>
                      <c:pt idx="107">
                        <c:v>-1</c:v>
                      </c:pt>
                      <c:pt idx="108">
                        <c:v>16</c:v>
                      </c:pt>
                      <c:pt idx="109">
                        <c:v>-1</c:v>
                      </c:pt>
                      <c:pt idx="110">
                        <c:v>8</c:v>
                      </c:pt>
                      <c:pt idx="111">
                        <c:v>8</c:v>
                      </c:pt>
                      <c:pt idx="112">
                        <c:v>-1</c:v>
                      </c:pt>
                      <c:pt idx="113">
                        <c:v>11</c:v>
                      </c:pt>
                      <c:pt idx="114">
                        <c:v>21</c:v>
                      </c:pt>
                      <c:pt idx="115">
                        <c:v>15</c:v>
                      </c:pt>
                      <c:pt idx="116">
                        <c:v>14</c:v>
                      </c:pt>
                      <c:pt idx="117">
                        <c:v>10</c:v>
                      </c:pt>
                      <c:pt idx="118">
                        <c:v>13</c:v>
                      </c:pt>
                      <c:pt idx="119">
                        <c:v>24</c:v>
                      </c:pt>
                      <c:pt idx="120">
                        <c:v>11</c:v>
                      </c:pt>
                      <c:pt idx="121">
                        <c:v>9</c:v>
                      </c:pt>
                      <c:pt idx="122">
                        <c:v>-1</c:v>
                      </c:pt>
                      <c:pt idx="123">
                        <c:v>11</c:v>
                      </c:pt>
                      <c:pt idx="124">
                        <c:v>18</c:v>
                      </c:pt>
                      <c:pt idx="125">
                        <c:v>-1</c:v>
                      </c:pt>
                      <c:pt idx="126">
                        <c:v>-1</c:v>
                      </c:pt>
                      <c:pt idx="127">
                        <c:v>11</c:v>
                      </c:pt>
                      <c:pt idx="128">
                        <c:v>13</c:v>
                      </c:pt>
                      <c:pt idx="129">
                        <c:v>17</c:v>
                      </c:pt>
                      <c:pt idx="130">
                        <c:v>16</c:v>
                      </c:pt>
                      <c:pt idx="131">
                        <c:v>13</c:v>
                      </c:pt>
                      <c:pt idx="132">
                        <c:v>11</c:v>
                      </c:pt>
                      <c:pt idx="133">
                        <c:v>14</c:v>
                      </c:pt>
                      <c:pt idx="134">
                        <c:v>-1</c:v>
                      </c:pt>
                      <c:pt idx="135">
                        <c:v>20</c:v>
                      </c:pt>
                      <c:pt idx="136">
                        <c:v>-1</c:v>
                      </c:pt>
                      <c:pt idx="137">
                        <c:v>16</c:v>
                      </c:pt>
                      <c:pt idx="138">
                        <c:v>17</c:v>
                      </c:pt>
                      <c:pt idx="139">
                        <c:v>9</c:v>
                      </c:pt>
                      <c:pt idx="140">
                        <c:v>14</c:v>
                      </c:pt>
                      <c:pt idx="141">
                        <c:v>-1</c:v>
                      </c:pt>
                      <c:pt idx="142">
                        <c:v>18</c:v>
                      </c:pt>
                      <c:pt idx="143">
                        <c:v>12</c:v>
                      </c:pt>
                      <c:pt idx="144">
                        <c:v>12</c:v>
                      </c:pt>
                      <c:pt idx="145">
                        <c:v>9</c:v>
                      </c:pt>
                      <c:pt idx="146">
                        <c:v>-1</c:v>
                      </c:pt>
                      <c:pt idx="147">
                        <c:v>19</c:v>
                      </c:pt>
                      <c:pt idx="148">
                        <c:v>10</c:v>
                      </c:pt>
                      <c:pt idx="149">
                        <c:v>10</c:v>
                      </c:pt>
                      <c:pt idx="150">
                        <c:v>-1</c:v>
                      </c:pt>
                      <c:pt idx="151">
                        <c:v>19</c:v>
                      </c:pt>
                      <c:pt idx="152">
                        <c:v>12</c:v>
                      </c:pt>
                      <c:pt idx="153">
                        <c:v>20</c:v>
                      </c:pt>
                      <c:pt idx="154">
                        <c:v>12</c:v>
                      </c:pt>
                      <c:pt idx="155">
                        <c:v>18</c:v>
                      </c:pt>
                      <c:pt idx="156">
                        <c:v>12</c:v>
                      </c:pt>
                      <c:pt idx="157">
                        <c:v>13</c:v>
                      </c:pt>
                      <c:pt idx="158">
                        <c:v>-1</c:v>
                      </c:pt>
                      <c:pt idx="159">
                        <c:v>11</c:v>
                      </c:pt>
                      <c:pt idx="160">
                        <c:v>9</c:v>
                      </c:pt>
                      <c:pt idx="161">
                        <c:v>18</c:v>
                      </c:pt>
                      <c:pt idx="162">
                        <c:v>17</c:v>
                      </c:pt>
                      <c:pt idx="163">
                        <c:v>23</c:v>
                      </c:pt>
                      <c:pt idx="164">
                        <c:v>11</c:v>
                      </c:pt>
                      <c:pt idx="165">
                        <c:v>18</c:v>
                      </c:pt>
                      <c:pt idx="166">
                        <c:v>15</c:v>
                      </c:pt>
                      <c:pt idx="167">
                        <c:v>13</c:v>
                      </c:pt>
                      <c:pt idx="168">
                        <c:v>-1</c:v>
                      </c:pt>
                      <c:pt idx="169">
                        <c:v>14</c:v>
                      </c:pt>
                      <c:pt idx="170">
                        <c:v>-1</c:v>
                      </c:pt>
                      <c:pt idx="171">
                        <c:v>13</c:v>
                      </c:pt>
                      <c:pt idx="172">
                        <c:v>15</c:v>
                      </c:pt>
                      <c:pt idx="173">
                        <c:v>17</c:v>
                      </c:pt>
                      <c:pt idx="174">
                        <c:v>-1</c:v>
                      </c:pt>
                      <c:pt idx="175">
                        <c:v>-1</c:v>
                      </c:pt>
                      <c:pt idx="176">
                        <c:v>23</c:v>
                      </c:pt>
                      <c:pt idx="177">
                        <c:v>23</c:v>
                      </c:pt>
                      <c:pt idx="178">
                        <c:v>20</c:v>
                      </c:pt>
                      <c:pt idx="179">
                        <c:v>8</c:v>
                      </c:pt>
                      <c:pt idx="180">
                        <c:v>18</c:v>
                      </c:pt>
                      <c:pt idx="181">
                        <c:v>12</c:v>
                      </c:pt>
                      <c:pt idx="182">
                        <c:v>17</c:v>
                      </c:pt>
                      <c:pt idx="183">
                        <c:v>-1</c:v>
                      </c:pt>
                      <c:pt idx="184">
                        <c:v>15</c:v>
                      </c:pt>
                      <c:pt idx="185">
                        <c:v>14</c:v>
                      </c:pt>
                      <c:pt idx="186">
                        <c:v>9</c:v>
                      </c:pt>
                      <c:pt idx="187">
                        <c:v>11</c:v>
                      </c:pt>
                      <c:pt idx="188">
                        <c:v>12</c:v>
                      </c:pt>
                      <c:pt idx="189">
                        <c:v>17</c:v>
                      </c:pt>
                      <c:pt idx="190">
                        <c:v>-1</c:v>
                      </c:pt>
                      <c:pt idx="191">
                        <c:v>-1</c:v>
                      </c:pt>
                      <c:pt idx="192">
                        <c:v>15</c:v>
                      </c:pt>
                      <c:pt idx="193">
                        <c:v>12</c:v>
                      </c:pt>
                      <c:pt idx="194">
                        <c:v>18</c:v>
                      </c:pt>
                      <c:pt idx="195">
                        <c:v>13</c:v>
                      </c:pt>
                      <c:pt idx="196">
                        <c:v>16</c:v>
                      </c:pt>
                      <c:pt idx="197">
                        <c:v>-1</c:v>
                      </c:pt>
                      <c:pt idx="198">
                        <c:v>16</c:v>
                      </c:pt>
                      <c:pt idx="199">
                        <c:v>9</c:v>
                      </c:pt>
                      <c:pt idx="200">
                        <c:v>16</c:v>
                      </c:pt>
                      <c:pt idx="201">
                        <c:v>10</c:v>
                      </c:pt>
                      <c:pt idx="202">
                        <c:v>13</c:v>
                      </c:pt>
                      <c:pt idx="203">
                        <c:v>14</c:v>
                      </c:pt>
                      <c:pt idx="204">
                        <c:v>19</c:v>
                      </c:pt>
                      <c:pt idx="205">
                        <c:v>-1</c:v>
                      </c:pt>
                      <c:pt idx="206">
                        <c:v>12</c:v>
                      </c:pt>
                      <c:pt idx="207">
                        <c:v>14</c:v>
                      </c:pt>
                      <c:pt idx="208">
                        <c:v>17</c:v>
                      </c:pt>
                      <c:pt idx="209">
                        <c:v>23</c:v>
                      </c:pt>
                      <c:pt idx="210">
                        <c:v>16</c:v>
                      </c:pt>
                      <c:pt idx="211">
                        <c:v>12</c:v>
                      </c:pt>
                      <c:pt idx="212">
                        <c:v>18</c:v>
                      </c:pt>
                      <c:pt idx="213">
                        <c:v>20</c:v>
                      </c:pt>
                      <c:pt idx="214">
                        <c:v>24</c:v>
                      </c:pt>
                      <c:pt idx="215">
                        <c:v>10</c:v>
                      </c:pt>
                      <c:pt idx="216">
                        <c:v>13</c:v>
                      </c:pt>
                      <c:pt idx="217">
                        <c:v>21</c:v>
                      </c:pt>
                      <c:pt idx="218">
                        <c:v>-1</c:v>
                      </c:pt>
                      <c:pt idx="219">
                        <c:v>8</c:v>
                      </c:pt>
                      <c:pt idx="220">
                        <c:v>10</c:v>
                      </c:pt>
                      <c:pt idx="221">
                        <c:v>-1</c:v>
                      </c:pt>
                      <c:pt idx="222">
                        <c:v>18</c:v>
                      </c:pt>
                      <c:pt idx="223">
                        <c:v>14</c:v>
                      </c:pt>
                      <c:pt idx="224">
                        <c:v>15</c:v>
                      </c:pt>
                      <c:pt idx="225">
                        <c:v>13</c:v>
                      </c:pt>
                      <c:pt idx="226">
                        <c:v>25</c:v>
                      </c:pt>
                      <c:pt idx="227">
                        <c:v>24</c:v>
                      </c:pt>
                      <c:pt idx="228">
                        <c:v>12</c:v>
                      </c:pt>
                      <c:pt idx="229">
                        <c:v>-1</c:v>
                      </c:pt>
                      <c:pt idx="230">
                        <c:v>-1</c:v>
                      </c:pt>
                      <c:pt idx="231">
                        <c:v>-1</c:v>
                      </c:pt>
                      <c:pt idx="232">
                        <c:v>-1</c:v>
                      </c:pt>
                      <c:pt idx="233">
                        <c:v>12</c:v>
                      </c:pt>
                      <c:pt idx="234">
                        <c:v>18</c:v>
                      </c:pt>
                      <c:pt idx="235">
                        <c:v>11</c:v>
                      </c:pt>
                      <c:pt idx="236">
                        <c:v>20</c:v>
                      </c:pt>
                      <c:pt idx="237">
                        <c:v>18</c:v>
                      </c:pt>
                      <c:pt idx="238">
                        <c:v>21</c:v>
                      </c:pt>
                      <c:pt idx="239">
                        <c:v>10</c:v>
                      </c:pt>
                      <c:pt idx="240">
                        <c:v>-1</c:v>
                      </c:pt>
                      <c:pt idx="241">
                        <c:v>15</c:v>
                      </c:pt>
                      <c:pt idx="242">
                        <c:v>-1</c:v>
                      </c:pt>
                      <c:pt idx="243">
                        <c:v>-1</c:v>
                      </c:pt>
                      <c:pt idx="244">
                        <c:v>-1</c:v>
                      </c:pt>
                      <c:pt idx="245">
                        <c:v>-1</c:v>
                      </c:pt>
                      <c:pt idx="246">
                        <c:v>16</c:v>
                      </c:pt>
                      <c:pt idx="247">
                        <c:v>-1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-1</c:v>
                      </c:pt>
                      <c:pt idx="251">
                        <c:v>-1</c:v>
                      </c:pt>
                      <c:pt idx="252">
                        <c:v>10</c:v>
                      </c:pt>
                      <c:pt idx="253">
                        <c:v>21</c:v>
                      </c:pt>
                      <c:pt idx="254">
                        <c:v>11</c:v>
                      </c:pt>
                      <c:pt idx="255">
                        <c:v>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419-4FED-91BC-59B3AB9E8C0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4</c:v>
                      </c:pt>
                      <c:pt idx="1">
                        <c:v>11</c:v>
                      </c:pt>
                      <c:pt idx="2">
                        <c:v>9</c:v>
                      </c:pt>
                      <c:pt idx="3">
                        <c:v>4</c:v>
                      </c:pt>
                      <c:pt idx="4">
                        <c:v>6</c:v>
                      </c:pt>
                      <c:pt idx="5">
                        <c:v>5</c:v>
                      </c:pt>
                      <c:pt idx="6">
                        <c:v>-1</c:v>
                      </c:pt>
                      <c:pt idx="7">
                        <c:v>8</c:v>
                      </c:pt>
                      <c:pt idx="8">
                        <c:v>6</c:v>
                      </c:pt>
                      <c:pt idx="9">
                        <c:v>10</c:v>
                      </c:pt>
                      <c:pt idx="10">
                        <c:v>3</c:v>
                      </c:pt>
                      <c:pt idx="11">
                        <c:v>-1</c:v>
                      </c:pt>
                      <c:pt idx="12">
                        <c:v>7</c:v>
                      </c:pt>
                      <c:pt idx="13">
                        <c:v>-1</c:v>
                      </c:pt>
                      <c:pt idx="14">
                        <c:v>10</c:v>
                      </c:pt>
                      <c:pt idx="15">
                        <c:v>7</c:v>
                      </c:pt>
                      <c:pt idx="16">
                        <c:v>-1</c:v>
                      </c:pt>
                      <c:pt idx="17">
                        <c:v>-1</c:v>
                      </c:pt>
                      <c:pt idx="18">
                        <c:v>-1</c:v>
                      </c:pt>
                      <c:pt idx="19">
                        <c:v>6</c:v>
                      </c:pt>
                      <c:pt idx="20">
                        <c:v>2</c:v>
                      </c:pt>
                      <c:pt idx="21">
                        <c:v>12</c:v>
                      </c:pt>
                      <c:pt idx="22">
                        <c:v>7</c:v>
                      </c:pt>
                      <c:pt idx="23">
                        <c:v>10</c:v>
                      </c:pt>
                      <c:pt idx="24">
                        <c:v>19</c:v>
                      </c:pt>
                      <c:pt idx="25">
                        <c:v>14</c:v>
                      </c:pt>
                      <c:pt idx="26">
                        <c:v>12</c:v>
                      </c:pt>
                      <c:pt idx="27">
                        <c:v>14</c:v>
                      </c:pt>
                      <c:pt idx="28">
                        <c:v>13</c:v>
                      </c:pt>
                      <c:pt idx="29">
                        <c:v>-1</c:v>
                      </c:pt>
                      <c:pt idx="30">
                        <c:v>19</c:v>
                      </c:pt>
                      <c:pt idx="31">
                        <c:v>-1</c:v>
                      </c:pt>
                      <c:pt idx="32">
                        <c:v>14</c:v>
                      </c:pt>
                      <c:pt idx="33">
                        <c:v>11</c:v>
                      </c:pt>
                      <c:pt idx="34">
                        <c:v>19</c:v>
                      </c:pt>
                      <c:pt idx="35">
                        <c:v>11</c:v>
                      </c:pt>
                      <c:pt idx="36">
                        <c:v>20</c:v>
                      </c:pt>
                      <c:pt idx="37">
                        <c:v>-1</c:v>
                      </c:pt>
                      <c:pt idx="38">
                        <c:v>11</c:v>
                      </c:pt>
                      <c:pt idx="39">
                        <c:v>-1</c:v>
                      </c:pt>
                      <c:pt idx="40">
                        <c:v>14</c:v>
                      </c:pt>
                      <c:pt idx="41">
                        <c:v>18</c:v>
                      </c:pt>
                      <c:pt idx="42">
                        <c:v>12</c:v>
                      </c:pt>
                      <c:pt idx="43">
                        <c:v>14</c:v>
                      </c:pt>
                      <c:pt idx="44">
                        <c:v>12</c:v>
                      </c:pt>
                      <c:pt idx="45">
                        <c:v>10</c:v>
                      </c:pt>
                      <c:pt idx="46">
                        <c:v>12</c:v>
                      </c:pt>
                      <c:pt idx="47">
                        <c:v>15</c:v>
                      </c:pt>
                      <c:pt idx="48">
                        <c:v>9</c:v>
                      </c:pt>
                      <c:pt idx="49">
                        <c:v>8</c:v>
                      </c:pt>
                      <c:pt idx="50">
                        <c:v>-1</c:v>
                      </c:pt>
                      <c:pt idx="51">
                        <c:v>19</c:v>
                      </c:pt>
                      <c:pt idx="52">
                        <c:v>12</c:v>
                      </c:pt>
                      <c:pt idx="53">
                        <c:v>16</c:v>
                      </c:pt>
                      <c:pt idx="54">
                        <c:v>8</c:v>
                      </c:pt>
                      <c:pt idx="55">
                        <c:v>13</c:v>
                      </c:pt>
                      <c:pt idx="56">
                        <c:v>16</c:v>
                      </c:pt>
                      <c:pt idx="57">
                        <c:v>18</c:v>
                      </c:pt>
                      <c:pt idx="58">
                        <c:v>12</c:v>
                      </c:pt>
                      <c:pt idx="59">
                        <c:v>-1</c:v>
                      </c:pt>
                      <c:pt idx="60">
                        <c:v>14</c:v>
                      </c:pt>
                      <c:pt idx="61">
                        <c:v>15</c:v>
                      </c:pt>
                      <c:pt idx="62">
                        <c:v>14</c:v>
                      </c:pt>
                      <c:pt idx="63">
                        <c:v>11</c:v>
                      </c:pt>
                      <c:pt idx="64">
                        <c:v>-1</c:v>
                      </c:pt>
                      <c:pt idx="65">
                        <c:v>13</c:v>
                      </c:pt>
                      <c:pt idx="66">
                        <c:v>11</c:v>
                      </c:pt>
                      <c:pt idx="67">
                        <c:v>14</c:v>
                      </c:pt>
                      <c:pt idx="68">
                        <c:v>10</c:v>
                      </c:pt>
                      <c:pt idx="69">
                        <c:v>21</c:v>
                      </c:pt>
                      <c:pt idx="70">
                        <c:v>18</c:v>
                      </c:pt>
                      <c:pt idx="71">
                        <c:v>14</c:v>
                      </c:pt>
                      <c:pt idx="72">
                        <c:v>-1</c:v>
                      </c:pt>
                      <c:pt idx="73">
                        <c:v>17</c:v>
                      </c:pt>
                      <c:pt idx="74">
                        <c:v>18</c:v>
                      </c:pt>
                      <c:pt idx="75">
                        <c:v>20</c:v>
                      </c:pt>
                      <c:pt idx="76">
                        <c:v>10</c:v>
                      </c:pt>
                      <c:pt idx="77">
                        <c:v>-1</c:v>
                      </c:pt>
                      <c:pt idx="78">
                        <c:v>14</c:v>
                      </c:pt>
                      <c:pt idx="79">
                        <c:v>11</c:v>
                      </c:pt>
                      <c:pt idx="80">
                        <c:v>11</c:v>
                      </c:pt>
                      <c:pt idx="81">
                        <c:v>15</c:v>
                      </c:pt>
                      <c:pt idx="82">
                        <c:v>13</c:v>
                      </c:pt>
                      <c:pt idx="83">
                        <c:v>-1</c:v>
                      </c:pt>
                      <c:pt idx="84">
                        <c:v>16</c:v>
                      </c:pt>
                      <c:pt idx="85">
                        <c:v>22</c:v>
                      </c:pt>
                      <c:pt idx="86">
                        <c:v>17</c:v>
                      </c:pt>
                      <c:pt idx="87">
                        <c:v>11</c:v>
                      </c:pt>
                      <c:pt idx="88">
                        <c:v>11</c:v>
                      </c:pt>
                      <c:pt idx="89">
                        <c:v>12</c:v>
                      </c:pt>
                      <c:pt idx="90">
                        <c:v>7</c:v>
                      </c:pt>
                      <c:pt idx="91">
                        <c:v>14</c:v>
                      </c:pt>
                      <c:pt idx="92">
                        <c:v>-1</c:v>
                      </c:pt>
                      <c:pt idx="93">
                        <c:v>-1</c:v>
                      </c:pt>
                      <c:pt idx="94">
                        <c:v>10</c:v>
                      </c:pt>
                      <c:pt idx="95">
                        <c:v>19</c:v>
                      </c:pt>
                      <c:pt idx="96">
                        <c:v>-1</c:v>
                      </c:pt>
                      <c:pt idx="97">
                        <c:v>23</c:v>
                      </c:pt>
                      <c:pt idx="98">
                        <c:v>16</c:v>
                      </c:pt>
                      <c:pt idx="99">
                        <c:v>14</c:v>
                      </c:pt>
                      <c:pt idx="100">
                        <c:v>-1</c:v>
                      </c:pt>
                      <c:pt idx="101">
                        <c:v>18</c:v>
                      </c:pt>
                      <c:pt idx="102">
                        <c:v>25</c:v>
                      </c:pt>
                      <c:pt idx="103">
                        <c:v>-1</c:v>
                      </c:pt>
                      <c:pt idx="104">
                        <c:v>15</c:v>
                      </c:pt>
                      <c:pt idx="105">
                        <c:v>15</c:v>
                      </c:pt>
                      <c:pt idx="106">
                        <c:v>13</c:v>
                      </c:pt>
                      <c:pt idx="107">
                        <c:v>8</c:v>
                      </c:pt>
                      <c:pt idx="108">
                        <c:v>-1</c:v>
                      </c:pt>
                      <c:pt idx="109">
                        <c:v>-1</c:v>
                      </c:pt>
                      <c:pt idx="110">
                        <c:v>8</c:v>
                      </c:pt>
                      <c:pt idx="111">
                        <c:v>13</c:v>
                      </c:pt>
                      <c:pt idx="112">
                        <c:v>-1</c:v>
                      </c:pt>
                      <c:pt idx="113">
                        <c:v>15</c:v>
                      </c:pt>
                      <c:pt idx="114">
                        <c:v>11</c:v>
                      </c:pt>
                      <c:pt idx="115">
                        <c:v>16</c:v>
                      </c:pt>
                      <c:pt idx="116">
                        <c:v>13</c:v>
                      </c:pt>
                      <c:pt idx="117">
                        <c:v>11</c:v>
                      </c:pt>
                      <c:pt idx="118">
                        <c:v>13</c:v>
                      </c:pt>
                      <c:pt idx="119">
                        <c:v>18</c:v>
                      </c:pt>
                      <c:pt idx="120">
                        <c:v>10</c:v>
                      </c:pt>
                      <c:pt idx="121">
                        <c:v>9</c:v>
                      </c:pt>
                      <c:pt idx="122">
                        <c:v>11</c:v>
                      </c:pt>
                      <c:pt idx="123">
                        <c:v>-1</c:v>
                      </c:pt>
                      <c:pt idx="124">
                        <c:v>13</c:v>
                      </c:pt>
                      <c:pt idx="125">
                        <c:v>-1</c:v>
                      </c:pt>
                      <c:pt idx="126">
                        <c:v>13</c:v>
                      </c:pt>
                      <c:pt idx="127">
                        <c:v>11</c:v>
                      </c:pt>
                      <c:pt idx="128">
                        <c:v>-1</c:v>
                      </c:pt>
                      <c:pt idx="129">
                        <c:v>16</c:v>
                      </c:pt>
                      <c:pt idx="130">
                        <c:v>22</c:v>
                      </c:pt>
                      <c:pt idx="131">
                        <c:v>22</c:v>
                      </c:pt>
                      <c:pt idx="132">
                        <c:v>10</c:v>
                      </c:pt>
                      <c:pt idx="133">
                        <c:v>10</c:v>
                      </c:pt>
                      <c:pt idx="134">
                        <c:v>-1</c:v>
                      </c:pt>
                      <c:pt idx="135">
                        <c:v>-1</c:v>
                      </c:pt>
                      <c:pt idx="136">
                        <c:v>11</c:v>
                      </c:pt>
                      <c:pt idx="137">
                        <c:v>10</c:v>
                      </c:pt>
                      <c:pt idx="138">
                        <c:v>21</c:v>
                      </c:pt>
                      <c:pt idx="139">
                        <c:v>7</c:v>
                      </c:pt>
                      <c:pt idx="140">
                        <c:v>12</c:v>
                      </c:pt>
                      <c:pt idx="141">
                        <c:v>15</c:v>
                      </c:pt>
                      <c:pt idx="142">
                        <c:v>15</c:v>
                      </c:pt>
                      <c:pt idx="143">
                        <c:v>7</c:v>
                      </c:pt>
                      <c:pt idx="144">
                        <c:v>19</c:v>
                      </c:pt>
                      <c:pt idx="145">
                        <c:v>14</c:v>
                      </c:pt>
                      <c:pt idx="146">
                        <c:v>11</c:v>
                      </c:pt>
                      <c:pt idx="147">
                        <c:v>-1</c:v>
                      </c:pt>
                      <c:pt idx="148">
                        <c:v>10</c:v>
                      </c:pt>
                      <c:pt idx="149">
                        <c:v>15</c:v>
                      </c:pt>
                      <c:pt idx="150">
                        <c:v>-1</c:v>
                      </c:pt>
                      <c:pt idx="151">
                        <c:v>15</c:v>
                      </c:pt>
                      <c:pt idx="152">
                        <c:v>16</c:v>
                      </c:pt>
                      <c:pt idx="153">
                        <c:v>6</c:v>
                      </c:pt>
                      <c:pt idx="154">
                        <c:v>18</c:v>
                      </c:pt>
                      <c:pt idx="155">
                        <c:v>18</c:v>
                      </c:pt>
                      <c:pt idx="156">
                        <c:v>11</c:v>
                      </c:pt>
                      <c:pt idx="157">
                        <c:v>26</c:v>
                      </c:pt>
                      <c:pt idx="158">
                        <c:v>8</c:v>
                      </c:pt>
                      <c:pt idx="159">
                        <c:v>-1</c:v>
                      </c:pt>
                      <c:pt idx="160">
                        <c:v>15</c:v>
                      </c:pt>
                      <c:pt idx="161">
                        <c:v>15</c:v>
                      </c:pt>
                      <c:pt idx="162">
                        <c:v>22</c:v>
                      </c:pt>
                      <c:pt idx="163">
                        <c:v>10</c:v>
                      </c:pt>
                      <c:pt idx="164">
                        <c:v>10</c:v>
                      </c:pt>
                      <c:pt idx="165">
                        <c:v>14</c:v>
                      </c:pt>
                      <c:pt idx="166">
                        <c:v>15</c:v>
                      </c:pt>
                      <c:pt idx="167">
                        <c:v>-1</c:v>
                      </c:pt>
                      <c:pt idx="168">
                        <c:v>20</c:v>
                      </c:pt>
                      <c:pt idx="169">
                        <c:v>16</c:v>
                      </c:pt>
                      <c:pt idx="170">
                        <c:v>-1</c:v>
                      </c:pt>
                      <c:pt idx="171">
                        <c:v>13</c:v>
                      </c:pt>
                      <c:pt idx="172">
                        <c:v>18</c:v>
                      </c:pt>
                      <c:pt idx="173">
                        <c:v>9</c:v>
                      </c:pt>
                      <c:pt idx="174">
                        <c:v>6</c:v>
                      </c:pt>
                      <c:pt idx="175">
                        <c:v>12</c:v>
                      </c:pt>
                      <c:pt idx="176">
                        <c:v>10</c:v>
                      </c:pt>
                      <c:pt idx="177">
                        <c:v>15</c:v>
                      </c:pt>
                      <c:pt idx="178">
                        <c:v>18</c:v>
                      </c:pt>
                      <c:pt idx="179">
                        <c:v>13</c:v>
                      </c:pt>
                      <c:pt idx="180">
                        <c:v>13</c:v>
                      </c:pt>
                      <c:pt idx="181">
                        <c:v>14</c:v>
                      </c:pt>
                      <c:pt idx="182">
                        <c:v>17</c:v>
                      </c:pt>
                      <c:pt idx="183">
                        <c:v>-1</c:v>
                      </c:pt>
                      <c:pt idx="184">
                        <c:v>14</c:v>
                      </c:pt>
                      <c:pt idx="185">
                        <c:v>-1</c:v>
                      </c:pt>
                      <c:pt idx="186">
                        <c:v>-1</c:v>
                      </c:pt>
                      <c:pt idx="187">
                        <c:v>13</c:v>
                      </c:pt>
                      <c:pt idx="188">
                        <c:v>18</c:v>
                      </c:pt>
                      <c:pt idx="189">
                        <c:v>18</c:v>
                      </c:pt>
                      <c:pt idx="190">
                        <c:v>-1</c:v>
                      </c:pt>
                      <c:pt idx="191">
                        <c:v>-1</c:v>
                      </c:pt>
                      <c:pt idx="192">
                        <c:v>13</c:v>
                      </c:pt>
                      <c:pt idx="193">
                        <c:v>20</c:v>
                      </c:pt>
                      <c:pt idx="194">
                        <c:v>-1</c:v>
                      </c:pt>
                      <c:pt idx="195">
                        <c:v>16</c:v>
                      </c:pt>
                      <c:pt idx="196">
                        <c:v>13</c:v>
                      </c:pt>
                      <c:pt idx="197">
                        <c:v>27</c:v>
                      </c:pt>
                      <c:pt idx="198">
                        <c:v>19</c:v>
                      </c:pt>
                      <c:pt idx="199">
                        <c:v>-1</c:v>
                      </c:pt>
                      <c:pt idx="200">
                        <c:v>14</c:v>
                      </c:pt>
                      <c:pt idx="201">
                        <c:v>-1</c:v>
                      </c:pt>
                      <c:pt idx="202">
                        <c:v>15</c:v>
                      </c:pt>
                      <c:pt idx="203">
                        <c:v>17</c:v>
                      </c:pt>
                      <c:pt idx="204">
                        <c:v>8</c:v>
                      </c:pt>
                      <c:pt idx="205">
                        <c:v>12</c:v>
                      </c:pt>
                      <c:pt idx="206">
                        <c:v>-1</c:v>
                      </c:pt>
                      <c:pt idx="207">
                        <c:v>12</c:v>
                      </c:pt>
                      <c:pt idx="208">
                        <c:v>13</c:v>
                      </c:pt>
                      <c:pt idx="209">
                        <c:v>23</c:v>
                      </c:pt>
                      <c:pt idx="210">
                        <c:v>-1</c:v>
                      </c:pt>
                      <c:pt idx="211">
                        <c:v>16</c:v>
                      </c:pt>
                      <c:pt idx="212">
                        <c:v>11</c:v>
                      </c:pt>
                      <c:pt idx="213">
                        <c:v>15</c:v>
                      </c:pt>
                      <c:pt idx="214">
                        <c:v>18</c:v>
                      </c:pt>
                      <c:pt idx="215">
                        <c:v>20</c:v>
                      </c:pt>
                      <c:pt idx="216">
                        <c:v>15</c:v>
                      </c:pt>
                      <c:pt idx="217">
                        <c:v>-1</c:v>
                      </c:pt>
                      <c:pt idx="218">
                        <c:v>13</c:v>
                      </c:pt>
                      <c:pt idx="219">
                        <c:v>11</c:v>
                      </c:pt>
                      <c:pt idx="220">
                        <c:v>13</c:v>
                      </c:pt>
                      <c:pt idx="221">
                        <c:v>20</c:v>
                      </c:pt>
                      <c:pt idx="222">
                        <c:v>-1</c:v>
                      </c:pt>
                      <c:pt idx="223">
                        <c:v>11</c:v>
                      </c:pt>
                      <c:pt idx="224">
                        <c:v>17</c:v>
                      </c:pt>
                      <c:pt idx="225">
                        <c:v>9</c:v>
                      </c:pt>
                      <c:pt idx="226">
                        <c:v>18</c:v>
                      </c:pt>
                      <c:pt idx="227">
                        <c:v>16</c:v>
                      </c:pt>
                      <c:pt idx="228">
                        <c:v>17</c:v>
                      </c:pt>
                      <c:pt idx="229">
                        <c:v>13</c:v>
                      </c:pt>
                      <c:pt idx="230">
                        <c:v>-1</c:v>
                      </c:pt>
                      <c:pt idx="231">
                        <c:v>-1</c:v>
                      </c:pt>
                      <c:pt idx="232">
                        <c:v>16</c:v>
                      </c:pt>
                      <c:pt idx="233">
                        <c:v>-1</c:v>
                      </c:pt>
                      <c:pt idx="234">
                        <c:v>11</c:v>
                      </c:pt>
                      <c:pt idx="235">
                        <c:v>7</c:v>
                      </c:pt>
                      <c:pt idx="236">
                        <c:v>11</c:v>
                      </c:pt>
                      <c:pt idx="237">
                        <c:v>11</c:v>
                      </c:pt>
                      <c:pt idx="238">
                        <c:v>12</c:v>
                      </c:pt>
                      <c:pt idx="239">
                        <c:v>-1</c:v>
                      </c:pt>
                      <c:pt idx="240">
                        <c:v>-1</c:v>
                      </c:pt>
                      <c:pt idx="241">
                        <c:v>11</c:v>
                      </c:pt>
                      <c:pt idx="242">
                        <c:v>-1</c:v>
                      </c:pt>
                      <c:pt idx="243">
                        <c:v>-1</c:v>
                      </c:pt>
                      <c:pt idx="244">
                        <c:v>-1</c:v>
                      </c:pt>
                      <c:pt idx="245">
                        <c:v>-1</c:v>
                      </c:pt>
                      <c:pt idx="246">
                        <c:v>-1</c:v>
                      </c:pt>
                      <c:pt idx="247">
                        <c:v>-1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-1</c:v>
                      </c:pt>
                      <c:pt idx="251">
                        <c:v>9</c:v>
                      </c:pt>
                      <c:pt idx="252">
                        <c:v>10</c:v>
                      </c:pt>
                      <c:pt idx="253">
                        <c:v>12</c:v>
                      </c:pt>
                      <c:pt idx="254">
                        <c:v>12</c:v>
                      </c:pt>
                      <c:pt idx="255">
                        <c:v>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419-4FED-91BC-59B3AB9E8C0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Diyarbakir!$E$2:$E$257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</c:v>
                      </c:pt>
                      <c:pt idx="1">
                        <c:v>3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7</c:v>
                      </c:pt>
                      <c:pt idx="6">
                        <c:v>5</c:v>
                      </c:pt>
                      <c:pt idx="7">
                        <c:v>2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1</c:v>
                      </c:pt>
                      <c:pt idx="11">
                        <c:v>2</c:v>
                      </c:pt>
                      <c:pt idx="12">
                        <c:v>4</c:v>
                      </c:pt>
                      <c:pt idx="13">
                        <c:v>7</c:v>
                      </c:pt>
                      <c:pt idx="14">
                        <c:v>3</c:v>
                      </c:pt>
                      <c:pt idx="15">
                        <c:v>9</c:v>
                      </c:pt>
                      <c:pt idx="16">
                        <c:v>0</c:v>
                      </c:pt>
                      <c:pt idx="17">
                        <c:v>3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5</c:v>
                      </c:pt>
                      <c:pt idx="24">
                        <c:v>2</c:v>
                      </c:pt>
                      <c:pt idx="25">
                        <c:v>4</c:v>
                      </c:pt>
                      <c:pt idx="26">
                        <c:v>6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2</c:v>
                      </c:pt>
                      <c:pt idx="30">
                        <c:v>5</c:v>
                      </c:pt>
                      <c:pt idx="31">
                        <c:v>3</c:v>
                      </c:pt>
                      <c:pt idx="32">
                        <c:v>6</c:v>
                      </c:pt>
                      <c:pt idx="33">
                        <c:v>4</c:v>
                      </c:pt>
                      <c:pt idx="34">
                        <c:v>3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4</c:v>
                      </c:pt>
                      <c:pt idx="38">
                        <c:v>5</c:v>
                      </c:pt>
                      <c:pt idx="39">
                        <c:v>-1</c:v>
                      </c:pt>
                      <c:pt idx="40">
                        <c:v>4</c:v>
                      </c:pt>
                      <c:pt idx="41">
                        <c:v>6</c:v>
                      </c:pt>
                      <c:pt idx="42">
                        <c:v>4</c:v>
                      </c:pt>
                      <c:pt idx="43">
                        <c:v>3</c:v>
                      </c:pt>
                      <c:pt idx="44">
                        <c:v>7</c:v>
                      </c:pt>
                      <c:pt idx="45">
                        <c:v>-1</c:v>
                      </c:pt>
                      <c:pt idx="46">
                        <c:v>4</c:v>
                      </c:pt>
                      <c:pt idx="47">
                        <c:v>-1</c:v>
                      </c:pt>
                      <c:pt idx="48">
                        <c:v>4</c:v>
                      </c:pt>
                      <c:pt idx="49">
                        <c:v>5</c:v>
                      </c:pt>
                      <c:pt idx="50">
                        <c:v>6</c:v>
                      </c:pt>
                      <c:pt idx="51">
                        <c:v>13</c:v>
                      </c:pt>
                      <c:pt idx="52">
                        <c:v>1</c:v>
                      </c:pt>
                      <c:pt idx="53">
                        <c:v>4</c:v>
                      </c:pt>
                      <c:pt idx="54">
                        <c:v>6</c:v>
                      </c:pt>
                      <c:pt idx="55">
                        <c:v>8</c:v>
                      </c:pt>
                      <c:pt idx="56">
                        <c:v>3</c:v>
                      </c:pt>
                      <c:pt idx="57">
                        <c:v>7</c:v>
                      </c:pt>
                      <c:pt idx="58">
                        <c:v>4</c:v>
                      </c:pt>
                      <c:pt idx="59">
                        <c:v>4</c:v>
                      </c:pt>
                      <c:pt idx="60">
                        <c:v>11</c:v>
                      </c:pt>
                      <c:pt idx="61">
                        <c:v>6</c:v>
                      </c:pt>
                      <c:pt idx="62">
                        <c:v>6</c:v>
                      </c:pt>
                      <c:pt idx="63">
                        <c:v>3</c:v>
                      </c:pt>
                      <c:pt idx="64">
                        <c:v>3</c:v>
                      </c:pt>
                      <c:pt idx="65">
                        <c:v>5</c:v>
                      </c:pt>
                      <c:pt idx="66">
                        <c:v>5</c:v>
                      </c:pt>
                      <c:pt idx="67">
                        <c:v>6</c:v>
                      </c:pt>
                      <c:pt idx="68">
                        <c:v>7</c:v>
                      </c:pt>
                      <c:pt idx="69">
                        <c:v>4</c:v>
                      </c:pt>
                      <c:pt idx="70">
                        <c:v>2</c:v>
                      </c:pt>
                      <c:pt idx="71">
                        <c:v>6</c:v>
                      </c:pt>
                      <c:pt idx="72">
                        <c:v>3</c:v>
                      </c:pt>
                      <c:pt idx="73">
                        <c:v>4</c:v>
                      </c:pt>
                      <c:pt idx="74">
                        <c:v>6</c:v>
                      </c:pt>
                      <c:pt idx="75">
                        <c:v>7</c:v>
                      </c:pt>
                      <c:pt idx="76">
                        <c:v>6</c:v>
                      </c:pt>
                      <c:pt idx="77">
                        <c:v>7</c:v>
                      </c:pt>
                      <c:pt idx="78">
                        <c:v>4</c:v>
                      </c:pt>
                      <c:pt idx="79">
                        <c:v>6</c:v>
                      </c:pt>
                      <c:pt idx="80">
                        <c:v>4</c:v>
                      </c:pt>
                      <c:pt idx="81">
                        <c:v>3</c:v>
                      </c:pt>
                      <c:pt idx="82">
                        <c:v>2</c:v>
                      </c:pt>
                      <c:pt idx="83">
                        <c:v>7</c:v>
                      </c:pt>
                      <c:pt idx="84">
                        <c:v>6</c:v>
                      </c:pt>
                      <c:pt idx="85">
                        <c:v>8</c:v>
                      </c:pt>
                      <c:pt idx="86">
                        <c:v>4</c:v>
                      </c:pt>
                      <c:pt idx="87">
                        <c:v>4</c:v>
                      </c:pt>
                      <c:pt idx="88">
                        <c:v>6</c:v>
                      </c:pt>
                      <c:pt idx="89">
                        <c:v>3</c:v>
                      </c:pt>
                      <c:pt idx="90">
                        <c:v>6</c:v>
                      </c:pt>
                      <c:pt idx="91">
                        <c:v>4</c:v>
                      </c:pt>
                      <c:pt idx="92">
                        <c:v>1</c:v>
                      </c:pt>
                      <c:pt idx="93">
                        <c:v>7</c:v>
                      </c:pt>
                      <c:pt idx="94">
                        <c:v>4</c:v>
                      </c:pt>
                      <c:pt idx="95">
                        <c:v>3</c:v>
                      </c:pt>
                      <c:pt idx="96">
                        <c:v>8</c:v>
                      </c:pt>
                      <c:pt idx="97">
                        <c:v>5</c:v>
                      </c:pt>
                      <c:pt idx="98">
                        <c:v>3</c:v>
                      </c:pt>
                      <c:pt idx="99">
                        <c:v>-1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4</c:v>
                      </c:pt>
                      <c:pt idx="103">
                        <c:v>8</c:v>
                      </c:pt>
                      <c:pt idx="104">
                        <c:v>4</c:v>
                      </c:pt>
                      <c:pt idx="105">
                        <c:v>6</c:v>
                      </c:pt>
                      <c:pt idx="106">
                        <c:v>4</c:v>
                      </c:pt>
                      <c:pt idx="107">
                        <c:v>3</c:v>
                      </c:pt>
                      <c:pt idx="108">
                        <c:v>6</c:v>
                      </c:pt>
                      <c:pt idx="109">
                        <c:v>7</c:v>
                      </c:pt>
                      <c:pt idx="110">
                        <c:v>5</c:v>
                      </c:pt>
                      <c:pt idx="111">
                        <c:v>3</c:v>
                      </c:pt>
                      <c:pt idx="112">
                        <c:v>6</c:v>
                      </c:pt>
                      <c:pt idx="113">
                        <c:v>-1</c:v>
                      </c:pt>
                      <c:pt idx="114">
                        <c:v>7</c:v>
                      </c:pt>
                      <c:pt idx="115">
                        <c:v>-1</c:v>
                      </c:pt>
                      <c:pt idx="116">
                        <c:v>3</c:v>
                      </c:pt>
                      <c:pt idx="117">
                        <c:v>5</c:v>
                      </c:pt>
                      <c:pt idx="118">
                        <c:v>1</c:v>
                      </c:pt>
                      <c:pt idx="119">
                        <c:v>4</c:v>
                      </c:pt>
                      <c:pt idx="120">
                        <c:v>5</c:v>
                      </c:pt>
                      <c:pt idx="121">
                        <c:v>4</c:v>
                      </c:pt>
                      <c:pt idx="122">
                        <c:v>2</c:v>
                      </c:pt>
                      <c:pt idx="123">
                        <c:v>7</c:v>
                      </c:pt>
                      <c:pt idx="124">
                        <c:v>7</c:v>
                      </c:pt>
                      <c:pt idx="125">
                        <c:v>1</c:v>
                      </c:pt>
                      <c:pt idx="126">
                        <c:v>3</c:v>
                      </c:pt>
                      <c:pt idx="127">
                        <c:v>7</c:v>
                      </c:pt>
                      <c:pt idx="128">
                        <c:v>8</c:v>
                      </c:pt>
                      <c:pt idx="129">
                        <c:v>7</c:v>
                      </c:pt>
                      <c:pt idx="130">
                        <c:v>4</c:v>
                      </c:pt>
                      <c:pt idx="131">
                        <c:v>6</c:v>
                      </c:pt>
                      <c:pt idx="132">
                        <c:v>2</c:v>
                      </c:pt>
                      <c:pt idx="133">
                        <c:v>3</c:v>
                      </c:pt>
                      <c:pt idx="134">
                        <c:v>7</c:v>
                      </c:pt>
                      <c:pt idx="135">
                        <c:v>4</c:v>
                      </c:pt>
                      <c:pt idx="136">
                        <c:v>3</c:v>
                      </c:pt>
                      <c:pt idx="137">
                        <c:v>4</c:v>
                      </c:pt>
                      <c:pt idx="138">
                        <c:v>3</c:v>
                      </c:pt>
                      <c:pt idx="139">
                        <c:v>3</c:v>
                      </c:pt>
                      <c:pt idx="140">
                        <c:v>3</c:v>
                      </c:pt>
                      <c:pt idx="141">
                        <c:v>5</c:v>
                      </c:pt>
                      <c:pt idx="142">
                        <c:v>6</c:v>
                      </c:pt>
                      <c:pt idx="143">
                        <c:v>3</c:v>
                      </c:pt>
                      <c:pt idx="144">
                        <c:v>6</c:v>
                      </c:pt>
                      <c:pt idx="145">
                        <c:v>4</c:v>
                      </c:pt>
                      <c:pt idx="146">
                        <c:v>4</c:v>
                      </c:pt>
                      <c:pt idx="147">
                        <c:v>3</c:v>
                      </c:pt>
                      <c:pt idx="148">
                        <c:v>3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4</c:v>
                      </c:pt>
                      <c:pt idx="152">
                        <c:v>1</c:v>
                      </c:pt>
                      <c:pt idx="153">
                        <c:v>5</c:v>
                      </c:pt>
                      <c:pt idx="154">
                        <c:v>-1</c:v>
                      </c:pt>
                      <c:pt idx="155">
                        <c:v>0</c:v>
                      </c:pt>
                      <c:pt idx="156">
                        <c:v>3</c:v>
                      </c:pt>
                      <c:pt idx="157">
                        <c:v>4</c:v>
                      </c:pt>
                      <c:pt idx="158">
                        <c:v>5</c:v>
                      </c:pt>
                      <c:pt idx="159">
                        <c:v>5</c:v>
                      </c:pt>
                      <c:pt idx="160">
                        <c:v>0</c:v>
                      </c:pt>
                      <c:pt idx="161">
                        <c:v>1</c:v>
                      </c:pt>
                      <c:pt idx="162">
                        <c:v>3</c:v>
                      </c:pt>
                      <c:pt idx="163">
                        <c:v>4</c:v>
                      </c:pt>
                      <c:pt idx="164">
                        <c:v>-1</c:v>
                      </c:pt>
                      <c:pt idx="165">
                        <c:v>3</c:v>
                      </c:pt>
                      <c:pt idx="166">
                        <c:v>-1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3</c:v>
                      </c:pt>
                      <c:pt idx="170">
                        <c:v>5</c:v>
                      </c:pt>
                      <c:pt idx="171">
                        <c:v>1</c:v>
                      </c:pt>
                      <c:pt idx="172">
                        <c:v>2</c:v>
                      </c:pt>
                      <c:pt idx="173">
                        <c:v>4</c:v>
                      </c:pt>
                      <c:pt idx="174">
                        <c:v>3</c:v>
                      </c:pt>
                      <c:pt idx="175">
                        <c:v>3</c:v>
                      </c:pt>
                      <c:pt idx="176">
                        <c:v>3</c:v>
                      </c:pt>
                      <c:pt idx="177">
                        <c:v>3</c:v>
                      </c:pt>
                      <c:pt idx="178">
                        <c:v>3</c:v>
                      </c:pt>
                      <c:pt idx="179">
                        <c:v>8</c:v>
                      </c:pt>
                      <c:pt idx="180">
                        <c:v>11</c:v>
                      </c:pt>
                      <c:pt idx="181">
                        <c:v>4</c:v>
                      </c:pt>
                      <c:pt idx="182">
                        <c:v>2</c:v>
                      </c:pt>
                      <c:pt idx="183">
                        <c:v>4</c:v>
                      </c:pt>
                      <c:pt idx="184">
                        <c:v>2</c:v>
                      </c:pt>
                      <c:pt idx="185">
                        <c:v>6</c:v>
                      </c:pt>
                      <c:pt idx="186">
                        <c:v>5</c:v>
                      </c:pt>
                      <c:pt idx="187">
                        <c:v>3</c:v>
                      </c:pt>
                      <c:pt idx="188">
                        <c:v>3</c:v>
                      </c:pt>
                      <c:pt idx="189">
                        <c:v>4</c:v>
                      </c:pt>
                      <c:pt idx="190">
                        <c:v>4</c:v>
                      </c:pt>
                      <c:pt idx="191">
                        <c:v>5</c:v>
                      </c:pt>
                      <c:pt idx="192">
                        <c:v>1</c:v>
                      </c:pt>
                      <c:pt idx="193">
                        <c:v>7</c:v>
                      </c:pt>
                      <c:pt idx="194">
                        <c:v>3</c:v>
                      </c:pt>
                      <c:pt idx="195">
                        <c:v>4</c:v>
                      </c:pt>
                      <c:pt idx="196">
                        <c:v>-1</c:v>
                      </c:pt>
                      <c:pt idx="197">
                        <c:v>3</c:v>
                      </c:pt>
                      <c:pt idx="198">
                        <c:v>0</c:v>
                      </c:pt>
                      <c:pt idx="199">
                        <c:v>8</c:v>
                      </c:pt>
                      <c:pt idx="200">
                        <c:v>1</c:v>
                      </c:pt>
                      <c:pt idx="201">
                        <c:v>7</c:v>
                      </c:pt>
                      <c:pt idx="202">
                        <c:v>11</c:v>
                      </c:pt>
                      <c:pt idx="203">
                        <c:v>5</c:v>
                      </c:pt>
                      <c:pt idx="204">
                        <c:v>6</c:v>
                      </c:pt>
                      <c:pt idx="205">
                        <c:v>10</c:v>
                      </c:pt>
                      <c:pt idx="206">
                        <c:v>8</c:v>
                      </c:pt>
                      <c:pt idx="207">
                        <c:v>11</c:v>
                      </c:pt>
                      <c:pt idx="208">
                        <c:v>-1</c:v>
                      </c:pt>
                      <c:pt idx="209">
                        <c:v>5</c:v>
                      </c:pt>
                      <c:pt idx="210">
                        <c:v>5</c:v>
                      </c:pt>
                      <c:pt idx="211">
                        <c:v>5</c:v>
                      </c:pt>
                      <c:pt idx="212">
                        <c:v>7</c:v>
                      </c:pt>
                      <c:pt idx="213">
                        <c:v>6</c:v>
                      </c:pt>
                      <c:pt idx="214">
                        <c:v>-1</c:v>
                      </c:pt>
                      <c:pt idx="215">
                        <c:v>2</c:v>
                      </c:pt>
                      <c:pt idx="216">
                        <c:v>6</c:v>
                      </c:pt>
                      <c:pt idx="217">
                        <c:v>3</c:v>
                      </c:pt>
                      <c:pt idx="218">
                        <c:v>4</c:v>
                      </c:pt>
                      <c:pt idx="219">
                        <c:v>5</c:v>
                      </c:pt>
                      <c:pt idx="220">
                        <c:v>3</c:v>
                      </c:pt>
                      <c:pt idx="221">
                        <c:v>-1</c:v>
                      </c:pt>
                      <c:pt idx="222">
                        <c:v>4</c:v>
                      </c:pt>
                      <c:pt idx="223">
                        <c:v>8</c:v>
                      </c:pt>
                      <c:pt idx="224">
                        <c:v>-1</c:v>
                      </c:pt>
                      <c:pt idx="225">
                        <c:v>-1</c:v>
                      </c:pt>
                      <c:pt idx="226">
                        <c:v>4</c:v>
                      </c:pt>
                      <c:pt idx="227">
                        <c:v>2</c:v>
                      </c:pt>
                      <c:pt idx="228">
                        <c:v>5</c:v>
                      </c:pt>
                      <c:pt idx="229">
                        <c:v>10</c:v>
                      </c:pt>
                      <c:pt idx="230">
                        <c:v>-1</c:v>
                      </c:pt>
                      <c:pt idx="231">
                        <c:v>6</c:v>
                      </c:pt>
                      <c:pt idx="232">
                        <c:v>9</c:v>
                      </c:pt>
                      <c:pt idx="233">
                        <c:v>4</c:v>
                      </c:pt>
                      <c:pt idx="234">
                        <c:v>6</c:v>
                      </c:pt>
                      <c:pt idx="235">
                        <c:v>9</c:v>
                      </c:pt>
                      <c:pt idx="236">
                        <c:v>2</c:v>
                      </c:pt>
                      <c:pt idx="237">
                        <c:v>5</c:v>
                      </c:pt>
                      <c:pt idx="238">
                        <c:v>-1</c:v>
                      </c:pt>
                      <c:pt idx="239">
                        <c:v>-1</c:v>
                      </c:pt>
                      <c:pt idx="240">
                        <c:v>5</c:v>
                      </c:pt>
                      <c:pt idx="241">
                        <c:v>-1</c:v>
                      </c:pt>
                      <c:pt idx="242">
                        <c:v>-1</c:v>
                      </c:pt>
                      <c:pt idx="243">
                        <c:v>-1</c:v>
                      </c:pt>
                      <c:pt idx="244">
                        <c:v>-1</c:v>
                      </c:pt>
                      <c:pt idx="245">
                        <c:v>-1</c:v>
                      </c:pt>
                      <c:pt idx="246">
                        <c:v>-1</c:v>
                      </c:pt>
                      <c:pt idx="247">
                        <c:v>-1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11</c:v>
                      </c:pt>
                      <c:pt idx="251">
                        <c:v>1</c:v>
                      </c:pt>
                      <c:pt idx="252">
                        <c:v>-1</c:v>
                      </c:pt>
                      <c:pt idx="253">
                        <c:v>-1</c:v>
                      </c:pt>
                      <c:pt idx="254">
                        <c:v>9</c:v>
                      </c:pt>
                      <c:pt idx="255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419-4FED-91BC-59B3AB9E8C0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Diyarbakir!$F$2:$F$257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21</c:v>
                      </c:pt>
                      <c:pt idx="3">
                        <c:v>9</c:v>
                      </c:pt>
                      <c:pt idx="4">
                        <c:v>15</c:v>
                      </c:pt>
                      <c:pt idx="5">
                        <c:v>14</c:v>
                      </c:pt>
                      <c:pt idx="6">
                        <c:v>21</c:v>
                      </c:pt>
                      <c:pt idx="7">
                        <c:v>-1</c:v>
                      </c:pt>
                      <c:pt idx="8">
                        <c:v>14</c:v>
                      </c:pt>
                      <c:pt idx="9">
                        <c:v>18</c:v>
                      </c:pt>
                      <c:pt idx="10">
                        <c:v>23</c:v>
                      </c:pt>
                      <c:pt idx="11">
                        <c:v>10</c:v>
                      </c:pt>
                      <c:pt idx="12">
                        <c:v>22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17</c:v>
                      </c:pt>
                      <c:pt idx="16">
                        <c:v>20</c:v>
                      </c:pt>
                      <c:pt idx="17">
                        <c:v>15</c:v>
                      </c:pt>
                      <c:pt idx="18">
                        <c:v>22</c:v>
                      </c:pt>
                      <c:pt idx="19">
                        <c:v>19</c:v>
                      </c:pt>
                      <c:pt idx="20">
                        <c:v>14</c:v>
                      </c:pt>
                      <c:pt idx="21">
                        <c:v>25</c:v>
                      </c:pt>
                      <c:pt idx="22">
                        <c:v>16</c:v>
                      </c:pt>
                      <c:pt idx="23">
                        <c:v>11</c:v>
                      </c:pt>
                      <c:pt idx="24">
                        <c:v>21</c:v>
                      </c:pt>
                      <c:pt idx="25">
                        <c:v>21</c:v>
                      </c:pt>
                      <c:pt idx="26">
                        <c:v>15</c:v>
                      </c:pt>
                      <c:pt idx="27">
                        <c:v>18</c:v>
                      </c:pt>
                      <c:pt idx="28">
                        <c:v>23</c:v>
                      </c:pt>
                      <c:pt idx="29">
                        <c:v>-1</c:v>
                      </c:pt>
                      <c:pt idx="30">
                        <c:v>13</c:v>
                      </c:pt>
                      <c:pt idx="31">
                        <c:v>19</c:v>
                      </c:pt>
                      <c:pt idx="32">
                        <c:v>15.5</c:v>
                      </c:pt>
                      <c:pt idx="33">
                        <c:v>11.5</c:v>
                      </c:pt>
                      <c:pt idx="34">
                        <c:v>22.5</c:v>
                      </c:pt>
                      <c:pt idx="35">
                        <c:v>16</c:v>
                      </c:pt>
                      <c:pt idx="36">
                        <c:v>20</c:v>
                      </c:pt>
                      <c:pt idx="37">
                        <c:v>12</c:v>
                      </c:pt>
                      <c:pt idx="38">
                        <c:v>12.5</c:v>
                      </c:pt>
                      <c:pt idx="39">
                        <c:v>18</c:v>
                      </c:pt>
                      <c:pt idx="40">
                        <c:v>14</c:v>
                      </c:pt>
                      <c:pt idx="41">
                        <c:v>15.5</c:v>
                      </c:pt>
                      <c:pt idx="42">
                        <c:v>13</c:v>
                      </c:pt>
                      <c:pt idx="43">
                        <c:v>15.5</c:v>
                      </c:pt>
                      <c:pt idx="44">
                        <c:v>13.5</c:v>
                      </c:pt>
                      <c:pt idx="45">
                        <c:v>14.5</c:v>
                      </c:pt>
                      <c:pt idx="46">
                        <c:v>14.5</c:v>
                      </c:pt>
                      <c:pt idx="47">
                        <c:v>15</c:v>
                      </c:pt>
                      <c:pt idx="48">
                        <c:v>15.5</c:v>
                      </c:pt>
                      <c:pt idx="49">
                        <c:v>18.5</c:v>
                      </c:pt>
                      <c:pt idx="50">
                        <c:v>14</c:v>
                      </c:pt>
                      <c:pt idx="51">
                        <c:v>15.5</c:v>
                      </c:pt>
                      <c:pt idx="52">
                        <c:v>16</c:v>
                      </c:pt>
                      <c:pt idx="53">
                        <c:v>12.5</c:v>
                      </c:pt>
                      <c:pt idx="54">
                        <c:v>11</c:v>
                      </c:pt>
                      <c:pt idx="55">
                        <c:v>14.5</c:v>
                      </c:pt>
                      <c:pt idx="56">
                        <c:v>16</c:v>
                      </c:pt>
                      <c:pt idx="57">
                        <c:v>20</c:v>
                      </c:pt>
                      <c:pt idx="58">
                        <c:v>15.5</c:v>
                      </c:pt>
                      <c:pt idx="59">
                        <c:v>22</c:v>
                      </c:pt>
                      <c:pt idx="60">
                        <c:v>13.5</c:v>
                      </c:pt>
                      <c:pt idx="61">
                        <c:v>13.5</c:v>
                      </c:pt>
                      <c:pt idx="62">
                        <c:v>11</c:v>
                      </c:pt>
                      <c:pt idx="63">
                        <c:v>11</c:v>
                      </c:pt>
                      <c:pt idx="64">
                        <c:v>20</c:v>
                      </c:pt>
                      <c:pt idx="65">
                        <c:v>14.5</c:v>
                      </c:pt>
                      <c:pt idx="66">
                        <c:v>14</c:v>
                      </c:pt>
                      <c:pt idx="67">
                        <c:v>12.5</c:v>
                      </c:pt>
                      <c:pt idx="68">
                        <c:v>9.5</c:v>
                      </c:pt>
                      <c:pt idx="69">
                        <c:v>18</c:v>
                      </c:pt>
                      <c:pt idx="70">
                        <c:v>17</c:v>
                      </c:pt>
                      <c:pt idx="71">
                        <c:v>13.5</c:v>
                      </c:pt>
                      <c:pt idx="72">
                        <c:v>21</c:v>
                      </c:pt>
                      <c:pt idx="73">
                        <c:v>16.5</c:v>
                      </c:pt>
                      <c:pt idx="74">
                        <c:v>17.5</c:v>
                      </c:pt>
                      <c:pt idx="75">
                        <c:v>17.5</c:v>
                      </c:pt>
                      <c:pt idx="76">
                        <c:v>12.5</c:v>
                      </c:pt>
                      <c:pt idx="77">
                        <c:v>12</c:v>
                      </c:pt>
                      <c:pt idx="78">
                        <c:v>14.5</c:v>
                      </c:pt>
                      <c:pt idx="79">
                        <c:v>12</c:v>
                      </c:pt>
                      <c:pt idx="80">
                        <c:v>12.5</c:v>
                      </c:pt>
                      <c:pt idx="81">
                        <c:v>14</c:v>
                      </c:pt>
                      <c:pt idx="82">
                        <c:v>13</c:v>
                      </c:pt>
                      <c:pt idx="83">
                        <c:v>12</c:v>
                      </c:pt>
                      <c:pt idx="84">
                        <c:v>13.5</c:v>
                      </c:pt>
                      <c:pt idx="85">
                        <c:v>22</c:v>
                      </c:pt>
                      <c:pt idx="86">
                        <c:v>16</c:v>
                      </c:pt>
                      <c:pt idx="87">
                        <c:v>11</c:v>
                      </c:pt>
                      <c:pt idx="88">
                        <c:v>13.5</c:v>
                      </c:pt>
                      <c:pt idx="89">
                        <c:v>17</c:v>
                      </c:pt>
                      <c:pt idx="90">
                        <c:v>11</c:v>
                      </c:pt>
                      <c:pt idx="91">
                        <c:v>14.5</c:v>
                      </c:pt>
                      <c:pt idx="92">
                        <c:v>19</c:v>
                      </c:pt>
                      <c:pt idx="93">
                        <c:v>18</c:v>
                      </c:pt>
                      <c:pt idx="94">
                        <c:v>11</c:v>
                      </c:pt>
                      <c:pt idx="95">
                        <c:v>20</c:v>
                      </c:pt>
                      <c:pt idx="96">
                        <c:v>16</c:v>
                      </c:pt>
                      <c:pt idx="97">
                        <c:v>15</c:v>
                      </c:pt>
                      <c:pt idx="98">
                        <c:v>13.5</c:v>
                      </c:pt>
                      <c:pt idx="99">
                        <c:v>14.5</c:v>
                      </c:pt>
                      <c:pt idx="100">
                        <c:v>19</c:v>
                      </c:pt>
                      <c:pt idx="101">
                        <c:v>19.5</c:v>
                      </c:pt>
                      <c:pt idx="102">
                        <c:v>21.5</c:v>
                      </c:pt>
                      <c:pt idx="103">
                        <c:v>15</c:v>
                      </c:pt>
                      <c:pt idx="104">
                        <c:v>13</c:v>
                      </c:pt>
                      <c:pt idx="105">
                        <c:v>15</c:v>
                      </c:pt>
                      <c:pt idx="106">
                        <c:v>13</c:v>
                      </c:pt>
                      <c:pt idx="107">
                        <c:v>8</c:v>
                      </c:pt>
                      <c:pt idx="108">
                        <c:v>16</c:v>
                      </c:pt>
                      <c:pt idx="109">
                        <c:v>8</c:v>
                      </c:pt>
                      <c:pt idx="110">
                        <c:v>8</c:v>
                      </c:pt>
                      <c:pt idx="111">
                        <c:v>10.5</c:v>
                      </c:pt>
                      <c:pt idx="112">
                        <c:v>17</c:v>
                      </c:pt>
                      <c:pt idx="113">
                        <c:v>13</c:v>
                      </c:pt>
                      <c:pt idx="114">
                        <c:v>16</c:v>
                      </c:pt>
                      <c:pt idx="115">
                        <c:v>15.5</c:v>
                      </c:pt>
                      <c:pt idx="116">
                        <c:v>13.5</c:v>
                      </c:pt>
                      <c:pt idx="117">
                        <c:v>10.5</c:v>
                      </c:pt>
                      <c:pt idx="118">
                        <c:v>13</c:v>
                      </c:pt>
                      <c:pt idx="119">
                        <c:v>21</c:v>
                      </c:pt>
                      <c:pt idx="120">
                        <c:v>10.5</c:v>
                      </c:pt>
                      <c:pt idx="121">
                        <c:v>9</c:v>
                      </c:pt>
                      <c:pt idx="122">
                        <c:v>11</c:v>
                      </c:pt>
                      <c:pt idx="123">
                        <c:v>11</c:v>
                      </c:pt>
                      <c:pt idx="124">
                        <c:v>15.5</c:v>
                      </c:pt>
                      <c:pt idx="125">
                        <c:v>15</c:v>
                      </c:pt>
                      <c:pt idx="126">
                        <c:v>13</c:v>
                      </c:pt>
                      <c:pt idx="127">
                        <c:v>11</c:v>
                      </c:pt>
                      <c:pt idx="128">
                        <c:v>13</c:v>
                      </c:pt>
                      <c:pt idx="129">
                        <c:v>16.5</c:v>
                      </c:pt>
                      <c:pt idx="130">
                        <c:v>19</c:v>
                      </c:pt>
                      <c:pt idx="131">
                        <c:v>17.5</c:v>
                      </c:pt>
                      <c:pt idx="132">
                        <c:v>10.5</c:v>
                      </c:pt>
                      <c:pt idx="133">
                        <c:v>12</c:v>
                      </c:pt>
                      <c:pt idx="134">
                        <c:v>13</c:v>
                      </c:pt>
                      <c:pt idx="135">
                        <c:v>20</c:v>
                      </c:pt>
                      <c:pt idx="136">
                        <c:v>11</c:v>
                      </c:pt>
                      <c:pt idx="137">
                        <c:v>13</c:v>
                      </c:pt>
                      <c:pt idx="138">
                        <c:v>19</c:v>
                      </c:pt>
                      <c:pt idx="139">
                        <c:v>8</c:v>
                      </c:pt>
                      <c:pt idx="140">
                        <c:v>13</c:v>
                      </c:pt>
                      <c:pt idx="141">
                        <c:v>15</c:v>
                      </c:pt>
                      <c:pt idx="142">
                        <c:v>16.5</c:v>
                      </c:pt>
                      <c:pt idx="143">
                        <c:v>9.5</c:v>
                      </c:pt>
                      <c:pt idx="144">
                        <c:v>15.5</c:v>
                      </c:pt>
                      <c:pt idx="145">
                        <c:v>11.5</c:v>
                      </c:pt>
                      <c:pt idx="146">
                        <c:v>11</c:v>
                      </c:pt>
                      <c:pt idx="147">
                        <c:v>19</c:v>
                      </c:pt>
                      <c:pt idx="148">
                        <c:v>10</c:v>
                      </c:pt>
                      <c:pt idx="149">
                        <c:v>12.5</c:v>
                      </c:pt>
                      <c:pt idx="150">
                        <c:v>11</c:v>
                      </c:pt>
                      <c:pt idx="151">
                        <c:v>17</c:v>
                      </c:pt>
                      <c:pt idx="152">
                        <c:v>14</c:v>
                      </c:pt>
                      <c:pt idx="153">
                        <c:v>13</c:v>
                      </c:pt>
                      <c:pt idx="154">
                        <c:v>15</c:v>
                      </c:pt>
                      <c:pt idx="155">
                        <c:v>18</c:v>
                      </c:pt>
                      <c:pt idx="156">
                        <c:v>11.5</c:v>
                      </c:pt>
                      <c:pt idx="157">
                        <c:v>19.5</c:v>
                      </c:pt>
                      <c:pt idx="158">
                        <c:v>8</c:v>
                      </c:pt>
                      <c:pt idx="159">
                        <c:v>11</c:v>
                      </c:pt>
                      <c:pt idx="160">
                        <c:v>12</c:v>
                      </c:pt>
                      <c:pt idx="161">
                        <c:v>16.5</c:v>
                      </c:pt>
                      <c:pt idx="162">
                        <c:v>19.5</c:v>
                      </c:pt>
                      <c:pt idx="163">
                        <c:v>16.5</c:v>
                      </c:pt>
                      <c:pt idx="164">
                        <c:v>10.5</c:v>
                      </c:pt>
                      <c:pt idx="165">
                        <c:v>16</c:v>
                      </c:pt>
                      <c:pt idx="166">
                        <c:v>15</c:v>
                      </c:pt>
                      <c:pt idx="167">
                        <c:v>13</c:v>
                      </c:pt>
                      <c:pt idx="168">
                        <c:v>20</c:v>
                      </c:pt>
                      <c:pt idx="169">
                        <c:v>15</c:v>
                      </c:pt>
                      <c:pt idx="170">
                        <c:v>-1</c:v>
                      </c:pt>
                      <c:pt idx="171">
                        <c:v>13</c:v>
                      </c:pt>
                      <c:pt idx="172">
                        <c:v>16.5</c:v>
                      </c:pt>
                      <c:pt idx="173">
                        <c:v>13</c:v>
                      </c:pt>
                      <c:pt idx="174">
                        <c:v>6</c:v>
                      </c:pt>
                      <c:pt idx="175">
                        <c:v>12</c:v>
                      </c:pt>
                      <c:pt idx="176">
                        <c:v>16.5</c:v>
                      </c:pt>
                      <c:pt idx="177">
                        <c:v>19</c:v>
                      </c:pt>
                      <c:pt idx="178">
                        <c:v>19</c:v>
                      </c:pt>
                      <c:pt idx="179">
                        <c:v>10.5</c:v>
                      </c:pt>
                      <c:pt idx="180">
                        <c:v>15.5</c:v>
                      </c:pt>
                      <c:pt idx="181">
                        <c:v>13</c:v>
                      </c:pt>
                      <c:pt idx="182">
                        <c:v>17</c:v>
                      </c:pt>
                      <c:pt idx="183">
                        <c:v>15</c:v>
                      </c:pt>
                      <c:pt idx="184">
                        <c:v>14.5</c:v>
                      </c:pt>
                      <c:pt idx="185">
                        <c:v>14</c:v>
                      </c:pt>
                      <c:pt idx="186">
                        <c:v>9</c:v>
                      </c:pt>
                      <c:pt idx="187">
                        <c:v>12</c:v>
                      </c:pt>
                      <c:pt idx="188">
                        <c:v>15</c:v>
                      </c:pt>
                      <c:pt idx="189">
                        <c:v>17.5</c:v>
                      </c:pt>
                      <c:pt idx="190">
                        <c:v>20</c:v>
                      </c:pt>
                      <c:pt idx="191">
                        <c:v>17</c:v>
                      </c:pt>
                      <c:pt idx="192">
                        <c:v>14</c:v>
                      </c:pt>
                      <c:pt idx="193">
                        <c:v>16</c:v>
                      </c:pt>
                      <c:pt idx="194">
                        <c:v>18</c:v>
                      </c:pt>
                      <c:pt idx="195">
                        <c:v>14.5</c:v>
                      </c:pt>
                      <c:pt idx="196">
                        <c:v>14.5</c:v>
                      </c:pt>
                      <c:pt idx="197">
                        <c:v>27</c:v>
                      </c:pt>
                      <c:pt idx="198">
                        <c:v>17.5</c:v>
                      </c:pt>
                      <c:pt idx="199">
                        <c:v>9</c:v>
                      </c:pt>
                      <c:pt idx="200">
                        <c:v>15</c:v>
                      </c:pt>
                      <c:pt idx="201">
                        <c:v>10</c:v>
                      </c:pt>
                      <c:pt idx="202">
                        <c:v>14</c:v>
                      </c:pt>
                      <c:pt idx="203">
                        <c:v>15.5</c:v>
                      </c:pt>
                      <c:pt idx="204">
                        <c:v>13.5</c:v>
                      </c:pt>
                      <c:pt idx="205">
                        <c:v>12</c:v>
                      </c:pt>
                      <c:pt idx="206">
                        <c:v>12</c:v>
                      </c:pt>
                      <c:pt idx="207">
                        <c:v>13</c:v>
                      </c:pt>
                      <c:pt idx="208">
                        <c:v>15</c:v>
                      </c:pt>
                      <c:pt idx="209">
                        <c:v>23</c:v>
                      </c:pt>
                      <c:pt idx="210">
                        <c:v>16</c:v>
                      </c:pt>
                      <c:pt idx="211">
                        <c:v>14</c:v>
                      </c:pt>
                      <c:pt idx="212">
                        <c:v>14.5</c:v>
                      </c:pt>
                      <c:pt idx="213">
                        <c:v>17.5</c:v>
                      </c:pt>
                      <c:pt idx="214">
                        <c:v>21</c:v>
                      </c:pt>
                      <c:pt idx="215">
                        <c:v>15</c:v>
                      </c:pt>
                      <c:pt idx="216">
                        <c:v>14</c:v>
                      </c:pt>
                      <c:pt idx="217">
                        <c:v>21</c:v>
                      </c:pt>
                      <c:pt idx="218">
                        <c:v>13</c:v>
                      </c:pt>
                      <c:pt idx="219">
                        <c:v>9.5</c:v>
                      </c:pt>
                      <c:pt idx="220">
                        <c:v>11.5</c:v>
                      </c:pt>
                      <c:pt idx="221">
                        <c:v>20</c:v>
                      </c:pt>
                      <c:pt idx="222">
                        <c:v>18</c:v>
                      </c:pt>
                      <c:pt idx="223">
                        <c:v>12.5</c:v>
                      </c:pt>
                      <c:pt idx="224">
                        <c:v>16</c:v>
                      </c:pt>
                      <c:pt idx="225">
                        <c:v>11</c:v>
                      </c:pt>
                      <c:pt idx="226">
                        <c:v>21.5</c:v>
                      </c:pt>
                      <c:pt idx="227">
                        <c:v>20</c:v>
                      </c:pt>
                      <c:pt idx="228">
                        <c:v>14.5</c:v>
                      </c:pt>
                      <c:pt idx="229">
                        <c:v>13</c:v>
                      </c:pt>
                      <c:pt idx="230">
                        <c:v>-1</c:v>
                      </c:pt>
                      <c:pt idx="231">
                        <c:v>-1</c:v>
                      </c:pt>
                      <c:pt idx="232">
                        <c:v>16</c:v>
                      </c:pt>
                      <c:pt idx="233">
                        <c:v>12</c:v>
                      </c:pt>
                      <c:pt idx="234">
                        <c:v>14.5</c:v>
                      </c:pt>
                      <c:pt idx="235">
                        <c:v>9</c:v>
                      </c:pt>
                      <c:pt idx="236">
                        <c:v>15.5</c:v>
                      </c:pt>
                      <c:pt idx="237">
                        <c:v>14.5</c:v>
                      </c:pt>
                      <c:pt idx="238">
                        <c:v>16.5</c:v>
                      </c:pt>
                      <c:pt idx="239">
                        <c:v>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419-4FED-91BC-59B3AB9E8C0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Diyarbakir!$G$2:$G$257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0</c:v>
                      </c:pt>
                      <c:pt idx="1">
                        <c:v>0</c:v>
                      </c:pt>
                      <c:pt idx="2">
                        <c:v>-5</c:v>
                      </c:pt>
                      <c:pt idx="3">
                        <c:v>5</c:v>
                      </c:pt>
                      <c:pt idx="4">
                        <c:v>1</c:v>
                      </c:pt>
                      <c:pt idx="5">
                        <c:v>-4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-3</c:v>
                      </c:pt>
                      <c:pt idx="10">
                        <c:v>-4</c:v>
                      </c:pt>
                      <c:pt idx="11">
                        <c:v>2</c:v>
                      </c:pt>
                      <c:pt idx="12">
                        <c:v>-8</c:v>
                      </c:pt>
                      <c:pt idx="13">
                        <c:v>5</c:v>
                      </c:pt>
                      <c:pt idx="14">
                        <c:v>4</c:v>
                      </c:pt>
                      <c:pt idx="15">
                        <c:v>0</c:v>
                      </c:pt>
                      <c:pt idx="16">
                        <c:v>-6</c:v>
                      </c:pt>
                      <c:pt idx="17">
                        <c:v>0</c:v>
                      </c:pt>
                      <c:pt idx="18">
                        <c:v>-4</c:v>
                      </c:pt>
                      <c:pt idx="19">
                        <c:v>-7</c:v>
                      </c:pt>
                      <c:pt idx="20">
                        <c:v>10</c:v>
                      </c:pt>
                      <c:pt idx="21">
                        <c:v>-4</c:v>
                      </c:pt>
                      <c:pt idx="22">
                        <c:v>-4</c:v>
                      </c:pt>
                      <c:pt idx="23">
                        <c:v>8</c:v>
                      </c:pt>
                      <c:pt idx="24">
                        <c:v>-6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-7</c:v>
                      </c:pt>
                      <c:pt idx="29">
                        <c:v>0</c:v>
                      </c:pt>
                      <c:pt idx="30">
                        <c:v>5</c:v>
                      </c:pt>
                      <c:pt idx="31">
                        <c:v>4</c:v>
                      </c:pt>
                      <c:pt idx="32">
                        <c:v>1.5</c:v>
                      </c:pt>
                      <c:pt idx="33">
                        <c:v>2.5</c:v>
                      </c:pt>
                      <c:pt idx="34">
                        <c:v>-0.5</c:v>
                      </c:pt>
                      <c:pt idx="35">
                        <c:v>-4</c:v>
                      </c:pt>
                      <c:pt idx="36">
                        <c:v>-8</c:v>
                      </c:pt>
                      <c:pt idx="37">
                        <c:v>-1</c:v>
                      </c:pt>
                      <c:pt idx="38">
                        <c:v>6.5</c:v>
                      </c:pt>
                      <c:pt idx="39">
                        <c:v>0</c:v>
                      </c:pt>
                      <c:pt idx="40">
                        <c:v>7</c:v>
                      </c:pt>
                      <c:pt idx="41">
                        <c:v>0.5</c:v>
                      </c:pt>
                      <c:pt idx="42">
                        <c:v>2</c:v>
                      </c:pt>
                      <c:pt idx="43">
                        <c:v>-1.5</c:v>
                      </c:pt>
                      <c:pt idx="44">
                        <c:v>4.5</c:v>
                      </c:pt>
                      <c:pt idx="45">
                        <c:v>-2.5</c:v>
                      </c:pt>
                      <c:pt idx="46">
                        <c:v>0</c:v>
                      </c:pt>
                      <c:pt idx="47">
                        <c:v>11</c:v>
                      </c:pt>
                      <c:pt idx="48">
                        <c:v>-4.5</c:v>
                      </c:pt>
                      <c:pt idx="49">
                        <c:v>-8.5</c:v>
                      </c:pt>
                      <c:pt idx="50">
                        <c:v>1</c:v>
                      </c:pt>
                      <c:pt idx="51">
                        <c:v>0</c:v>
                      </c:pt>
                      <c:pt idx="52">
                        <c:v>-2</c:v>
                      </c:pt>
                      <c:pt idx="53">
                        <c:v>3.5</c:v>
                      </c:pt>
                      <c:pt idx="54">
                        <c:v>0</c:v>
                      </c:pt>
                      <c:pt idx="55">
                        <c:v>-3.5</c:v>
                      </c:pt>
                      <c:pt idx="56">
                        <c:v>-6</c:v>
                      </c:pt>
                      <c:pt idx="57">
                        <c:v>-3</c:v>
                      </c:pt>
                      <c:pt idx="58">
                        <c:v>-3.5</c:v>
                      </c:pt>
                      <c:pt idx="59">
                        <c:v>-1</c:v>
                      </c:pt>
                      <c:pt idx="60">
                        <c:v>-0.5</c:v>
                      </c:pt>
                      <c:pt idx="61">
                        <c:v>0</c:v>
                      </c:pt>
                      <c:pt idx="62">
                        <c:v>4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1.5</c:v>
                      </c:pt>
                      <c:pt idx="66">
                        <c:v>2</c:v>
                      </c:pt>
                      <c:pt idx="67">
                        <c:v>7.5</c:v>
                      </c:pt>
                      <c:pt idx="68">
                        <c:v>6.5</c:v>
                      </c:pt>
                      <c:pt idx="69">
                        <c:v>6</c:v>
                      </c:pt>
                      <c:pt idx="70">
                        <c:v>-4</c:v>
                      </c:pt>
                      <c:pt idx="71">
                        <c:v>7.5</c:v>
                      </c:pt>
                      <c:pt idx="72">
                        <c:v>-10</c:v>
                      </c:pt>
                      <c:pt idx="73">
                        <c:v>-0.5</c:v>
                      </c:pt>
                      <c:pt idx="74">
                        <c:v>2.5</c:v>
                      </c:pt>
                      <c:pt idx="75">
                        <c:v>-8.5</c:v>
                      </c:pt>
                      <c:pt idx="76">
                        <c:v>-0.5</c:v>
                      </c:pt>
                      <c:pt idx="77">
                        <c:v>8</c:v>
                      </c:pt>
                      <c:pt idx="78">
                        <c:v>4.5</c:v>
                      </c:pt>
                      <c:pt idx="79">
                        <c:v>-3</c:v>
                      </c:pt>
                      <c:pt idx="80">
                        <c:v>-0.5</c:v>
                      </c:pt>
                      <c:pt idx="81">
                        <c:v>4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0.5</c:v>
                      </c:pt>
                      <c:pt idx="85">
                        <c:v>-11</c:v>
                      </c:pt>
                      <c:pt idx="86">
                        <c:v>-3</c:v>
                      </c:pt>
                      <c:pt idx="87">
                        <c:v>-2</c:v>
                      </c:pt>
                      <c:pt idx="88">
                        <c:v>1.5</c:v>
                      </c:pt>
                      <c:pt idx="89">
                        <c:v>0</c:v>
                      </c:pt>
                      <c:pt idx="90">
                        <c:v>-2</c:v>
                      </c:pt>
                      <c:pt idx="91">
                        <c:v>-7.5</c:v>
                      </c:pt>
                      <c:pt idx="92">
                        <c:v>-6</c:v>
                      </c:pt>
                      <c:pt idx="93">
                        <c:v>-6</c:v>
                      </c:pt>
                      <c:pt idx="94">
                        <c:v>-2</c:v>
                      </c:pt>
                      <c:pt idx="95">
                        <c:v>-5</c:v>
                      </c:pt>
                      <c:pt idx="96">
                        <c:v>0</c:v>
                      </c:pt>
                      <c:pt idx="97">
                        <c:v>3</c:v>
                      </c:pt>
                      <c:pt idx="98">
                        <c:v>-3.5</c:v>
                      </c:pt>
                      <c:pt idx="99">
                        <c:v>0</c:v>
                      </c:pt>
                      <c:pt idx="100">
                        <c:v>-4</c:v>
                      </c:pt>
                      <c:pt idx="101">
                        <c:v>-4.5</c:v>
                      </c:pt>
                      <c:pt idx="102">
                        <c:v>-12.5</c:v>
                      </c:pt>
                      <c:pt idx="103">
                        <c:v>-2</c:v>
                      </c:pt>
                      <c:pt idx="104">
                        <c:v>-2</c:v>
                      </c:pt>
                      <c:pt idx="105">
                        <c:v>-2</c:v>
                      </c:pt>
                      <c:pt idx="106">
                        <c:v>4</c:v>
                      </c:pt>
                      <c:pt idx="107">
                        <c:v>5</c:v>
                      </c:pt>
                      <c:pt idx="108">
                        <c:v>-6</c:v>
                      </c:pt>
                      <c:pt idx="109">
                        <c:v>0</c:v>
                      </c:pt>
                      <c:pt idx="110">
                        <c:v>11</c:v>
                      </c:pt>
                      <c:pt idx="111">
                        <c:v>2.5</c:v>
                      </c:pt>
                      <c:pt idx="112">
                        <c:v>0</c:v>
                      </c:pt>
                      <c:pt idx="113">
                        <c:v>5</c:v>
                      </c:pt>
                      <c:pt idx="114">
                        <c:v>0</c:v>
                      </c:pt>
                      <c:pt idx="115">
                        <c:v>-2.5</c:v>
                      </c:pt>
                      <c:pt idx="116">
                        <c:v>-0.5</c:v>
                      </c:pt>
                      <c:pt idx="117">
                        <c:v>3.5</c:v>
                      </c:pt>
                      <c:pt idx="118">
                        <c:v>0</c:v>
                      </c:pt>
                      <c:pt idx="119">
                        <c:v>-5</c:v>
                      </c:pt>
                      <c:pt idx="120">
                        <c:v>2.5</c:v>
                      </c:pt>
                      <c:pt idx="121">
                        <c:v>-2</c:v>
                      </c:pt>
                      <c:pt idx="122">
                        <c:v>5</c:v>
                      </c:pt>
                      <c:pt idx="123">
                        <c:v>3</c:v>
                      </c:pt>
                      <c:pt idx="124">
                        <c:v>2.5</c:v>
                      </c:pt>
                      <c:pt idx="125">
                        <c:v>0</c:v>
                      </c:pt>
                      <c:pt idx="126">
                        <c:v>-4</c:v>
                      </c:pt>
                      <c:pt idx="127">
                        <c:v>3</c:v>
                      </c:pt>
                      <c:pt idx="128">
                        <c:v>2</c:v>
                      </c:pt>
                      <c:pt idx="129">
                        <c:v>-9.5</c:v>
                      </c:pt>
                      <c:pt idx="130">
                        <c:v>-2</c:v>
                      </c:pt>
                      <c:pt idx="131">
                        <c:v>-9.5</c:v>
                      </c:pt>
                      <c:pt idx="132">
                        <c:v>6.5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-5</c:v>
                      </c:pt>
                      <c:pt idx="136">
                        <c:v>-1</c:v>
                      </c:pt>
                      <c:pt idx="137">
                        <c:v>1</c:v>
                      </c:pt>
                      <c:pt idx="138">
                        <c:v>-9</c:v>
                      </c:pt>
                      <c:pt idx="139">
                        <c:v>5</c:v>
                      </c:pt>
                      <c:pt idx="140">
                        <c:v>-2</c:v>
                      </c:pt>
                      <c:pt idx="141">
                        <c:v>-3</c:v>
                      </c:pt>
                      <c:pt idx="142">
                        <c:v>0.5</c:v>
                      </c:pt>
                      <c:pt idx="143">
                        <c:v>1.5</c:v>
                      </c:pt>
                      <c:pt idx="144">
                        <c:v>-9.5</c:v>
                      </c:pt>
                      <c:pt idx="145">
                        <c:v>1.5</c:v>
                      </c:pt>
                      <c:pt idx="146">
                        <c:v>-3</c:v>
                      </c:pt>
                      <c:pt idx="147">
                        <c:v>-3</c:v>
                      </c:pt>
                      <c:pt idx="148">
                        <c:v>5</c:v>
                      </c:pt>
                      <c:pt idx="149">
                        <c:v>-2.5</c:v>
                      </c:pt>
                      <c:pt idx="150">
                        <c:v>0</c:v>
                      </c:pt>
                      <c:pt idx="151">
                        <c:v>-2</c:v>
                      </c:pt>
                      <c:pt idx="152">
                        <c:v>-9</c:v>
                      </c:pt>
                      <c:pt idx="153">
                        <c:v>-1</c:v>
                      </c:pt>
                      <c:pt idx="154">
                        <c:v>-4</c:v>
                      </c:pt>
                      <c:pt idx="155">
                        <c:v>0</c:v>
                      </c:pt>
                      <c:pt idx="156">
                        <c:v>0.5</c:v>
                      </c:pt>
                      <c:pt idx="157">
                        <c:v>-8.5</c:v>
                      </c:pt>
                      <c:pt idx="158">
                        <c:v>4</c:v>
                      </c:pt>
                      <c:pt idx="159">
                        <c:v>-1</c:v>
                      </c:pt>
                      <c:pt idx="160">
                        <c:v>11</c:v>
                      </c:pt>
                      <c:pt idx="161">
                        <c:v>0.5</c:v>
                      </c:pt>
                      <c:pt idx="162">
                        <c:v>-5.5</c:v>
                      </c:pt>
                      <c:pt idx="163">
                        <c:v>-8.5</c:v>
                      </c:pt>
                      <c:pt idx="164">
                        <c:v>2.5</c:v>
                      </c:pt>
                      <c:pt idx="165">
                        <c:v>0</c:v>
                      </c:pt>
                      <c:pt idx="166">
                        <c:v>-4</c:v>
                      </c:pt>
                      <c:pt idx="167">
                        <c:v>5</c:v>
                      </c:pt>
                      <c:pt idx="168">
                        <c:v>-4</c:v>
                      </c:pt>
                      <c:pt idx="169">
                        <c:v>-1</c:v>
                      </c:pt>
                      <c:pt idx="170">
                        <c:v>0</c:v>
                      </c:pt>
                      <c:pt idx="171">
                        <c:v>-6</c:v>
                      </c:pt>
                      <c:pt idx="172">
                        <c:v>3.5</c:v>
                      </c:pt>
                      <c:pt idx="173">
                        <c:v>9</c:v>
                      </c:pt>
                      <c:pt idx="174">
                        <c:v>17</c:v>
                      </c:pt>
                      <c:pt idx="175">
                        <c:v>2</c:v>
                      </c:pt>
                      <c:pt idx="176">
                        <c:v>-2.5</c:v>
                      </c:pt>
                      <c:pt idx="177">
                        <c:v>-3</c:v>
                      </c:pt>
                      <c:pt idx="178">
                        <c:v>-10</c:v>
                      </c:pt>
                      <c:pt idx="179">
                        <c:v>2.5</c:v>
                      </c:pt>
                      <c:pt idx="180">
                        <c:v>-3.5</c:v>
                      </c:pt>
                      <c:pt idx="181">
                        <c:v>9</c:v>
                      </c:pt>
                      <c:pt idx="182">
                        <c:v>10</c:v>
                      </c:pt>
                      <c:pt idx="183">
                        <c:v>0</c:v>
                      </c:pt>
                      <c:pt idx="184">
                        <c:v>11.5</c:v>
                      </c:pt>
                      <c:pt idx="185">
                        <c:v>-1</c:v>
                      </c:pt>
                      <c:pt idx="186">
                        <c:v>14</c:v>
                      </c:pt>
                      <c:pt idx="187">
                        <c:v>11</c:v>
                      </c:pt>
                      <c:pt idx="188">
                        <c:v>1</c:v>
                      </c:pt>
                      <c:pt idx="189">
                        <c:v>0.5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-4</c:v>
                      </c:pt>
                      <c:pt idx="193">
                        <c:v>2</c:v>
                      </c:pt>
                      <c:pt idx="194">
                        <c:v>4</c:v>
                      </c:pt>
                      <c:pt idx="195">
                        <c:v>6.5</c:v>
                      </c:pt>
                      <c:pt idx="196">
                        <c:v>0.5</c:v>
                      </c:pt>
                      <c:pt idx="197">
                        <c:v>-21</c:v>
                      </c:pt>
                      <c:pt idx="198">
                        <c:v>-2.5</c:v>
                      </c:pt>
                      <c:pt idx="199">
                        <c:v>15</c:v>
                      </c:pt>
                      <c:pt idx="200">
                        <c:v>2</c:v>
                      </c:pt>
                      <c:pt idx="201">
                        <c:v>10</c:v>
                      </c:pt>
                      <c:pt idx="202">
                        <c:v>10</c:v>
                      </c:pt>
                      <c:pt idx="203">
                        <c:v>2.5</c:v>
                      </c:pt>
                      <c:pt idx="204">
                        <c:v>7.5</c:v>
                      </c:pt>
                      <c:pt idx="205">
                        <c:v>8</c:v>
                      </c:pt>
                      <c:pt idx="206">
                        <c:v>0</c:v>
                      </c:pt>
                      <c:pt idx="207">
                        <c:v>7</c:v>
                      </c:pt>
                      <c:pt idx="208">
                        <c:v>15</c:v>
                      </c:pt>
                      <c:pt idx="209">
                        <c:v>-1</c:v>
                      </c:pt>
                      <c:pt idx="210">
                        <c:v>0</c:v>
                      </c:pt>
                      <c:pt idx="211">
                        <c:v>9</c:v>
                      </c:pt>
                      <c:pt idx="212">
                        <c:v>7.5</c:v>
                      </c:pt>
                      <c:pt idx="213">
                        <c:v>7.5</c:v>
                      </c:pt>
                      <c:pt idx="214">
                        <c:v>-6</c:v>
                      </c:pt>
                      <c:pt idx="215">
                        <c:v>7</c:v>
                      </c:pt>
                      <c:pt idx="216">
                        <c:v>-2</c:v>
                      </c:pt>
                      <c:pt idx="217">
                        <c:v>1</c:v>
                      </c:pt>
                      <c:pt idx="218">
                        <c:v>3</c:v>
                      </c:pt>
                      <c:pt idx="219">
                        <c:v>21.5</c:v>
                      </c:pt>
                      <c:pt idx="220">
                        <c:v>0</c:v>
                      </c:pt>
                      <c:pt idx="221">
                        <c:v>5</c:v>
                      </c:pt>
                      <c:pt idx="222">
                        <c:v>3</c:v>
                      </c:pt>
                      <c:pt idx="223">
                        <c:v>6.5</c:v>
                      </c:pt>
                      <c:pt idx="224">
                        <c:v>6</c:v>
                      </c:pt>
                      <c:pt idx="225">
                        <c:v>9</c:v>
                      </c:pt>
                      <c:pt idx="226">
                        <c:v>9.5</c:v>
                      </c:pt>
                      <c:pt idx="227">
                        <c:v>-4</c:v>
                      </c:pt>
                      <c:pt idx="228">
                        <c:v>14.5</c:v>
                      </c:pt>
                      <c:pt idx="229">
                        <c:v>14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10</c:v>
                      </c:pt>
                      <c:pt idx="233">
                        <c:v>14</c:v>
                      </c:pt>
                      <c:pt idx="234">
                        <c:v>5.5</c:v>
                      </c:pt>
                      <c:pt idx="235">
                        <c:v>12</c:v>
                      </c:pt>
                      <c:pt idx="236">
                        <c:v>14.5</c:v>
                      </c:pt>
                      <c:pt idx="237">
                        <c:v>13.5</c:v>
                      </c:pt>
                      <c:pt idx="238">
                        <c:v>9.5</c:v>
                      </c:pt>
                      <c:pt idx="239">
                        <c:v>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419-4FED-91BC-59B3AB9E8C0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Diyarbakir!$I$2:$I$257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6">
                        <c:v>14.285714285714286</c:v>
                      </c:pt>
                      <c:pt idx="7">
                        <c:v>15</c:v>
                      </c:pt>
                      <c:pt idx="8">
                        <c:v>15.666666666666666</c:v>
                      </c:pt>
                      <c:pt idx="9">
                        <c:v>15.166666666666666</c:v>
                      </c:pt>
                      <c:pt idx="10">
                        <c:v>17.5</c:v>
                      </c:pt>
                      <c:pt idx="11">
                        <c:v>16.666666666666668</c:v>
                      </c:pt>
                      <c:pt idx="12">
                        <c:v>18</c:v>
                      </c:pt>
                      <c:pt idx="13">
                        <c:v>17</c:v>
                      </c:pt>
                      <c:pt idx="14">
                        <c:v>17.428571428571427</c:v>
                      </c:pt>
                      <c:pt idx="15">
                        <c:v>17.857142857142858</c:v>
                      </c:pt>
                      <c:pt idx="16">
                        <c:v>18.142857142857142</c:v>
                      </c:pt>
                      <c:pt idx="17">
                        <c:v>17</c:v>
                      </c:pt>
                      <c:pt idx="18">
                        <c:v>18.714285714285715</c:v>
                      </c:pt>
                      <c:pt idx="19">
                        <c:v>18.285714285714285</c:v>
                      </c:pt>
                      <c:pt idx="20">
                        <c:v>18.142857142857142</c:v>
                      </c:pt>
                      <c:pt idx="21">
                        <c:v>18.857142857142858</c:v>
                      </c:pt>
                      <c:pt idx="22">
                        <c:v>18.714285714285715</c:v>
                      </c:pt>
                      <c:pt idx="23">
                        <c:v>17.428571428571427</c:v>
                      </c:pt>
                      <c:pt idx="24">
                        <c:v>18.285714285714285</c:v>
                      </c:pt>
                      <c:pt idx="25">
                        <c:v>18.142857142857142</c:v>
                      </c:pt>
                      <c:pt idx="26">
                        <c:v>17.571428571428573</c:v>
                      </c:pt>
                      <c:pt idx="27">
                        <c:v>18.142857142857142</c:v>
                      </c:pt>
                      <c:pt idx="28">
                        <c:v>17.857142857142858</c:v>
                      </c:pt>
                      <c:pt idx="29">
                        <c:v>18.166666666666668</c:v>
                      </c:pt>
                      <c:pt idx="30">
                        <c:v>18.5</c:v>
                      </c:pt>
                      <c:pt idx="31">
                        <c:v>18.166666666666668</c:v>
                      </c:pt>
                      <c:pt idx="32">
                        <c:v>17.5</c:v>
                      </c:pt>
                      <c:pt idx="33">
                        <c:v>17</c:v>
                      </c:pt>
                      <c:pt idx="34">
                        <c:v>18.333333333333332</c:v>
                      </c:pt>
                      <c:pt idx="35">
                        <c:v>18</c:v>
                      </c:pt>
                      <c:pt idx="36">
                        <c:v>18</c:v>
                      </c:pt>
                      <c:pt idx="37">
                        <c:v>17.833333333333332</c:v>
                      </c:pt>
                      <c:pt idx="38">
                        <c:v>17</c:v>
                      </c:pt>
                      <c:pt idx="39">
                        <c:v>17</c:v>
                      </c:pt>
                      <c:pt idx="40">
                        <c:v>18.25</c:v>
                      </c:pt>
                      <c:pt idx="41">
                        <c:v>15</c:v>
                      </c:pt>
                      <c:pt idx="42">
                        <c:v>13.25</c:v>
                      </c:pt>
                      <c:pt idx="43">
                        <c:v>14</c:v>
                      </c:pt>
                      <c:pt idx="44">
                        <c:v>14.6</c:v>
                      </c:pt>
                      <c:pt idx="45">
                        <c:v>15.6</c:v>
                      </c:pt>
                      <c:pt idx="46">
                        <c:v>15.833333333333334</c:v>
                      </c:pt>
                      <c:pt idx="47">
                        <c:v>15.833333333333334</c:v>
                      </c:pt>
                      <c:pt idx="48">
                        <c:v>17.333333333333332</c:v>
                      </c:pt>
                      <c:pt idx="49">
                        <c:v>19.833333333333332</c:v>
                      </c:pt>
                      <c:pt idx="50">
                        <c:v>19.333333333333332</c:v>
                      </c:pt>
                      <c:pt idx="51">
                        <c:v>18.833333333333332</c:v>
                      </c:pt>
                      <c:pt idx="52">
                        <c:v>19</c:v>
                      </c:pt>
                      <c:pt idx="53">
                        <c:v>17.666666666666668</c:v>
                      </c:pt>
                      <c:pt idx="54">
                        <c:v>17.142857142857142</c:v>
                      </c:pt>
                      <c:pt idx="55">
                        <c:v>16.285714285714285</c:v>
                      </c:pt>
                      <c:pt idx="56">
                        <c:v>14.166666666666666</c:v>
                      </c:pt>
                      <c:pt idx="57">
                        <c:v>15.5</c:v>
                      </c:pt>
                      <c:pt idx="58">
                        <c:v>16.666666666666668</c:v>
                      </c:pt>
                      <c:pt idx="59">
                        <c:v>17</c:v>
                      </c:pt>
                      <c:pt idx="60">
                        <c:v>17.666666666666668</c:v>
                      </c:pt>
                      <c:pt idx="61">
                        <c:v>17.333333333333332</c:v>
                      </c:pt>
                      <c:pt idx="62">
                        <c:v>16</c:v>
                      </c:pt>
                      <c:pt idx="63">
                        <c:v>16</c:v>
                      </c:pt>
                      <c:pt idx="64">
                        <c:v>14.8</c:v>
                      </c:pt>
                      <c:pt idx="65">
                        <c:v>14.2</c:v>
                      </c:pt>
                      <c:pt idx="66">
                        <c:v>13.2</c:v>
                      </c:pt>
                      <c:pt idx="67">
                        <c:v>12.8</c:v>
                      </c:pt>
                      <c:pt idx="68">
                        <c:v>12.2</c:v>
                      </c:pt>
                      <c:pt idx="69">
                        <c:v>13.6</c:v>
                      </c:pt>
                      <c:pt idx="70">
                        <c:v>14</c:v>
                      </c:pt>
                      <c:pt idx="71">
                        <c:v>13.857142857142858</c:v>
                      </c:pt>
                      <c:pt idx="72">
                        <c:v>14.571428571428571</c:v>
                      </c:pt>
                      <c:pt idx="73">
                        <c:v>14.428571428571429</c:v>
                      </c:pt>
                      <c:pt idx="74">
                        <c:v>15.285714285714286</c:v>
                      </c:pt>
                      <c:pt idx="75">
                        <c:v>16.142857142857142</c:v>
                      </c:pt>
                      <c:pt idx="76">
                        <c:v>16.142857142857142</c:v>
                      </c:pt>
                      <c:pt idx="77">
                        <c:v>15.571428571428571</c:v>
                      </c:pt>
                      <c:pt idx="78">
                        <c:v>15.857142857142858</c:v>
                      </c:pt>
                      <c:pt idx="79">
                        <c:v>14.714285714285714</c:v>
                      </c:pt>
                      <c:pt idx="80">
                        <c:v>14.428571428571429</c:v>
                      </c:pt>
                      <c:pt idx="81">
                        <c:v>13.857142857142858</c:v>
                      </c:pt>
                      <c:pt idx="82">
                        <c:v>13.571428571428571</c:v>
                      </c:pt>
                      <c:pt idx="83">
                        <c:v>13.142857142857142</c:v>
                      </c:pt>
                      <c:pt idx="84">
                        <c:v>13</c:v>
                      </c:pt>
                      <c:pt idx="85">
                        <c:v>12.666666666666666</c:v>
                      </c:pt>
                      <c:pt idx="86">
                        <c:v>13</c:v>
                      </c:pt>
                      <c:pt idx="87">
                        <c:v>12.5</c:v>
                      </c:pt>
                      <c:pt idx="88">
                        <c:v>13</c:v>
                      </c:pt>
                      <c:pt idx="89">
                        <c:v>14.5</c:v>
                      </c:pt>
                      <c:pt idx="90">
                        <c:v>15</c:v>
                      </c:pt>
                      <c:pt idx="91">
                        <c:v>15.666666666666666</c:v>
                      </c:pt>
                      <c:pt idx="92">
                        <c:v>16.142857142857142</c:v>
                      </c:pt>
                      <c:pt idx="93">
                        <c:v>16.571428571428573</c:v>
                      </c:pt>
                      <c:pt idx="94">
                        <c:v>16.714285714285715</c:v>
                      </c:pt>
                      <c:pt idx="95">
                        <c:v>17.428571428571427</c:v>
                      </c:pt>
                      <c:pt idx="96">
                        <c:v>16.571428571428573</c:v>
                      </c:pt>
                      <c:pt idx="97">
                        <c:v>15.428571428571429</c:v>
                      </c:pt>
                      <c:pt idx="98">
                        <c:v>14.857142857142858</c:v>
                      </c:pt>
                      <c:pt idx="99">
                        <c:v>14.285714285714286</c:v>
                      </c:pt>
                      <c:pt idx="100">
                        <c:v>14.428571428571429</c:v>
                      </c:pt>
                      <c:pt idx="101">
                        <c:v>15.714285714285714</c:v>
                      </c:pt>
                      <c:pt idx="102">
                        <c:v>15.285714285714286</c:v>
                      </c:pt>
                      <c:pt idx="103">
                        <c:v>15.142857142857142</c:v>
                      </c:pt>
                      <c:pt idx="104">
                        <c:v>15.714285714285714</c:v>
                      </c:pt>
                      <c:pt idx="105">
                        <c:v>16.5</c:v>
                      </c:pt>
                      <c:pt idx="106">
                        <c:v>16.8</c:v>
                      </c:pt>
                      <c:pt idx="107">
                        <c:v>16.25</c:v>
                      </c:pt>
                      <c:pt idx="108">
                        <c:v>15</c:v>
                      </c:pt>
                      <c:pt idx="109">
                        <c:v>14</c:v>
                      </c:pt>
                      <c:pt idx="110">
                        <c:v>11.666666666666666</c:v>
                      </c:pt>
                      <c:pt idx="111">
                        <c:v>10.666666666666666</c:v>
                      </c:pt>
                      <c:pt idx="112">
                        <c:v>10.666666666666666</c:v>
                      </c:pt>
                      <c:pt idx="113">
                        <c:v>10.75</c:v>
                      </c:pt>
                      <c:pt idx="114">
                        <c:v>12.8</c:v>
                      </c:pt>
                      <c:pt idx="115">
                        <c:v>12.6</c:v>
                      </c:pt>
                      <c:pt idx="116">
                        <c:v>12.833333333333334</c:v>
                      </c:pt>
                      <c:pt idx="117">
                        <c:v>13.166666666666666</c:v>
                      </c:pt>
                      <c:pt idx="118">
                        <c:v>14</c:v>
                      </c:pt>
                      <c:pt idx="119">
                        <c:v>15.428571428571429</c:v>
                      </c:pt>
                      <c:pt idx="120">
                        <c:v>15.428571428571429</c:v>
                      </c:pt>
                      <c:pt idx="121">
                        <c:v>13.714285714285714</c:v>
                      </c:pt>
                      <c:pt idx="122">
                        <c:v>13.5</c:v>
                      </c:pt>
                      <c:pt idx="123">
                        <c:v>13</c:v>
                      </c:pt>
                      <c:pt idx="124">
                        <c:v>14.333333333333334</c:v>
                      </c:pt>
                      <c:pt idx="125">
                        <c:v>14.6</c:v>
                      </c:pt>
                      <c:pt idx="126">
                        <c:v>12.25</c:v>
                      </c:pt>
                      <c:pt idx="127">
                        <c:v>12.25</c:v>
                      </c:pt>
                      <c:pt idx="128">
                        <c:v>13.25</c:v>
                      </c:pt>
                      <c:pt idx="129">
                        <c:v>14</c:v>
                      </c:pt>
                      <c:pt idx="130">
                        <c:v>15</c:v>
                      </c:pt>
                      <c:pt idx="131">
                        <c:v>14</c:v>
                      </c:pt>
                      <c:pt idx="132">
                        <c:v>13.5</c:v>
                      </c:pt>
                      <c:pt idx="133">
                        <c:v>13.571428571428571</c:v>
                      </c:pt>
                      <c:pt idx="134">
                        <c:v>14</c:v>
                      </c:pt>
                      <c:pt idx="135">
                        <c:v>15.166666666666666</c:v>
                      </c:pt>
                      <c:pt idx="136">
                        <c:v>14.8</c:v>
                      </c:pt>
                      <c:pt idx="137">
                        <c:v>14.8</c:v>
                      </c:pt>
                      <c:pt idx="138">
                        <c:v>15.6</c:v>
                      </c:pt>
                      <c:pt idx="139">
                        <c:v>15.2</c:v>
                      </c:pt>
                      <c:pt idx="140">
                        <c:v>15.2</c:v>
                      </c:pt>
                      <c:pt idx="141">
                        <c:v>15.2</c:v>
                      </c:pt>
                      <c:pt idx="142">
                        <c:v>14.8</c:v>
                      </c:pt>
                      <c:pt idx="143">
                        <c:v>14.333333333333334</c:v>
                      </c:pt>
                      <c:pt idx="144">
                        <c:v>13.666666666666666</c:v>
                      </c:pt>
                      <c:pt idx="145">
                        <c:v>12.333333333333334</c:v>
                      </c:pt>
                      <c:pt idx="146">
                        <c:v>13</c:v>
                      </c:pt>
                      <c:pt idx="147">
                        <c:v>14</c:v>
                      </c:pt>
                      <c:pt idx="148">
                        <c:v>13.333333333333334</c:v>
                      </c:pt>
                      <c:pt idx="149">
                        <c:v>12</c:v>
                      </c:pt>
                      <c:pt idx="150">
                        <c:v>12</c:v>
                      </c:pt>
                      <c:pt idx="151">
                        <c:v>13.4</c:v>
                      </c:pt>
                      <c:pt idx="152">
                        <c:v>14</c:v>
                      </c:pt>
                      <c:pt idx="153">
                        <c:v>15</c:v>
                      </c:pt>
                      <c:pt idx="154">
                        <c:v>13.833333333333334</c:v>
                      </c:pt>
                      <c:pt idx="155">
                        <c:v>15.166666666666666</c:v>
                      </c:pt>
                      <c:pt idx="156">
                        <c:v>15.5</c:v>
                      </c:pt>
                      <c:pt idx="157">
                        <c:v>15.142857142857142</c:v>
                      </c:pt>
                      <c:pt idx="158">
                        <c:v>14.5</c:v>
                      </c:pt>
                      <c:pt idx="159">
                        <c:v>14.333333333333334</c:v>
                      </c:pt>
                      <c:pt idx="160">
                        <c:v>12.5</c:v>
                      </c:pt>
                      <c:pt idx="161">
                        <c:v>13.5</c:v>
                      </c:pt>
                      <c:pt idx="162">
                        <c:v>13.333333333333334</c:v>
                      </c:pt>
                      <c:pt idx="163">
                        <c:v>15.166666666666666</c:v>
                      </c:pt>
                      <c:pt idx="164">
                        <c:v>14.833333333333334</c:v>
                      </c:pt>
                      <c:pt idx="165">
                        <c:v>15.285714285714286</c:v>
                      </c:pt>
                      <c:pt idx="166">
                        <c:v>15.857142857142858</c:v>
                      </c:pt>
                      <c:pt idx="167">
                        <c:v>16.428571428571427</c:v>
                      </c:pt>
                      <c:pt idx="168">
                        <c:v>16.166666666666668</c:v>
                      </c:pt>
                      <c:pt idx="169">
                        <c:v>15.666666666666666</c:v>
                      </c:pt>
                      <c:pt idx="170">
                        <c:v>14.2</c:v>
                      </c:pt>
                      <c:pt idx="171">
                        <c:v>14.6</c:v>
                      </c:pt>
                      <c:pt idx="172">
                        <c:v>14</c:v>
                      </c:pt>
                      <c:pt idx="173">
                        <c:v>14.4</c:v>
                      </c:pt>
                      <c:pt idx="174">
                        <c:v>14.75</c:v>
                      </c:pt>
                      <c:pt idx="175">
                        <c:v>14.75</c:v>
                      </c:pt>
                      <c:pt idx="176">
                        <c:v>17</c:v>
                      </c:pt>
                      <c:pt idx="177">
                        <c:v>18.2</c:v>
                      </c:pt>
                      <c:pt idx="178">
                        <c:v>19.600000000000001</c:v>
                      </c:pt>
                      <c:pt idx="179">
                        <c:v>18.2</c:v>
                      </c:pt>
                      <c:pt idx="180">
                        <c:v>18.399999999999999</c:v>
                      </c:pt>
                      <c:pt idx="181">
                        <c:v>17.333333333333332</c:v>
                      </c:pt>
                      <c:pt idx="182">
                        <c:v>17.285714285714285</c:v>
                      </c:pt>
                      <c:pt idx="183">
                        <c:v>16.333333333333332</c:v>
                      </c:pt>
                      <c:pt idx="184">
                        <c:v>15</c:v>
                      </c:pt>
                      <c:pt idx="185">
                        <c:v>14</c:v>
                      </c:pt>
                      <c:pt idx="186">
                        <c:v>14.166666666666666</c:v>
                      </c:pt>
                      <c:pt idx="187">
                        <c:v>13</c:v>
                      </c:pt>
                      <c:pt idx="188">
                        <c:v>13</c:v>
                      </c:pt>
                      <c:pt idx="189">
                        <c:v>13</c:v>
                      </c:pt>
                      <c:pt idx="190">
                        <c:v>13</c:v>
                      </c:pt>
                      <c:pt idx="191">
                        <c:v>12.6</c:v>
                      </c:pt>
                      <c:pt idx="192">
                        <c:v>12.8</c:v>
                      </c:pt>
                      <c:pt idx="193">
                        <c:v>13.4</c:v>
                      </c:pt>
                      <c:pt idx="194">
                        <c:v>14.8</c:v>
                      </c:pt>
                      <c:pt idx="195">
                        <c:v>15</c:v>
                      </c:pt>
                      <c:pt idx="196">
                        <c:v>14.8</c:v>
                      </c:pt>
                      <c:pt idx="197">
                        <c:v>14.8</c:v>
                      </c:pt>
                      <c:pt idx="198">
                        <c:v>15</c:v>
                      </c:pt>
                      <c:pt idx="199">
                        <c:v>14</c:v>
                      </c:pt>
                      <c:pt idx="200">
                        <c:v>14.666666666666666</c:v>
                      </c:pt>
                      <c:pt idx="201">
                        <c:v>13.333333333333334</c:v>
                      </c:pt>
                      <c:pt idx="202">
                        <c:v>13.333333333333334</c:v>
                      </c:pt>
                      <c:pt idx="203">
                        <c:v>13</c:v>
                      </c:pt>
                      <c:pt idx="204">
                        <c:v>13.857142857142858</c:v>
                      </c:pt>
                      <c:pt idx="205">
                        <c:v>13.5</c:v>
                      </c:pt>
                      <c:pt idx="206">
                        <c:v>14</c:v>
                      </c:pt>
                      <c:pt idx="207">
                        <c:v>13.666666666666666</c:v>
                      </c:pt>
                      <c:pt idx="208">
                        <c:v>14.833333333333334</c:v>
                      </c:pt>
                      <c:pt idx="209">
                        <c:v>16.5</c:v>
                      </c:pt>
                      <c:pt idx="210">
                        <c:v>16.833333333333332</c:v>
                      </c:pt>
                      <c:pt idx="211">
                        <c:v>15.666666666666666</c:v>
                      </c:pt>
                      <c:pt idx="212">
                        <c:v>16</c:v>
                      </c:pt>
                      <c:pt idx="213">
                        <c:v>17.142857142857142</c:v>
                      </c:pt>
                      <c:pt idx="214">
                        <c:v>18.571428571428573</c:v>
                      </c:pt>
                      <c:pt idx="215">
                        <c:v>17.571428571428573</c:v>
                      </c:pt>
                      <c:pt idx="216">
                        <c:v>16.142857142857142</c:v>
                      </c:pt>
                      <c:pt idx="217">
                        <c:v>16.857142857142858</c:v>
                      </c:pt>
                      <c:pt idx="218">
                        <c:v>17.666666666666668</c:v>
                      </c:pt>
                      <c:pt idx="219">
                        <c:v>16</c:v>
                      </c:pt>
                      <c:pt idx="220">
                        <c:v>14.333333333333334</c:v>
                      </c:pt>
                      <c:pt idx="221">
                        <c:v>12.4</c:v>
                      </c:pt>
                      <c:pt idx="222">
                        <c:v>14</c:v>
                      </c:pt>
                      <c:pt idx="223">
                        <c:v>14.2</c:v>
                      </c:pt>
                      <c:pt idx="224">
                        <c:v>13</c:v>
                      </c:pt>
                      <c:pt idx="225">
                        <c:v>13</c:v>
                      </c:pt>
                      <c:pt idx="226">
                        <c:v>15.833333333333334</c:v>
                      </c:pt>
                      <c:pt idx="227">
                        <c:v>18.166666666666668</c:v>
                      </c:pt>
                      <c:pt idx="228">
                        <c:v>17.285714285714285</c:v>
                      </c:pt>
                      <c:pt idx="229">
                        <c:v>17.166666666666668</c:v>
                      </c:pt>
                      <c:pt idx="230">
                        <c:v>17.8</c:v>
                      </c:pt>
                      <c:pt idx="231">
                        <c:v>18.5</c:v>
                      </c:pt>
                      <c:pt idx="232">
                        <c:v>20.333333333333332</c:v>
                      </c:pt>
                      <c:pt idx="233">
                        <c:v>16</c:v>
                      </c:pt>
                      <c:pt idx="234">
                        <c:v>14</c:v>
                      </c:pt>
                      <c:pt idx="235">
                        <c:v>13.666666666666666</c:v>
                      </c:pt>
                      <c:pt idx="236">
                        <c:v>15.25</c:v>
                      </c:pt>
                      <c:pt idx="237">
                        <c:v>15.8</c:v>
                      </c:pt>
                      <c:pt idx="238">
                        <c:v>16.666666666666668</c:v>
                      </c:pt>
                      <c:pt idx="239">
                        <c:v>15.714285714285714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419-4FED-91BC-59B3AB9E8C0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Diyarbakir!$J$2:$J$257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6">
                        <c:v>6.5</c:v>
                      </c:pt>
                      <c:pt idx="7">
                        <c:v>7.166666666666667</c:v>
                      </c:pt>
                      <c:pt idx="8">
                        <c:v>6.333333333333333</c:v>
                      </c:pt>
                      <c:pt idx="9">
                        <c:v>6.5</c:v>
                      </c:pt>
                      <c:pt idx="10">
                        <c:v>6.333333333333333</c:v>
                      </c:pt>
                      <c:pt idx="11">
                        <c:v>6.4</c:v>
                      </c:pt>
                      <c:pt idx="12">
                        <c:v>6.8</c:v>
                      </c:pt>
                      <c:pt idx="13">
                        <c:v>6.8</c:v>
                      </c:pt>
                      <c:pt idx="14">
                        <c:v>7.2</c:v>
                      </c:pt>
                      <c:pt idx="15">
                        <c:v>7.4</c:v>
                      </c:pt>
                      <c:pt idx="16">
                        <c:v>6.75</c:v>
                      </c:pt>
                      <c:pt idx="17">
                        <c:v>8</c:v>
                      </c:pt>
                      <c:pt idx="18">
                        <c:v>8</c:v>
                      </c:pt>
                      <c:pt idx="19">
                        <c:v>7.666666666666667</c:v>
                      </c:pt>
                      <c:pt idx="20">
                        <c:v>6.25</c:v>
                      </c:pt>
                      <c:pt idx="21">
                        <c:v>6.75</c:v>
                      </c:pt>
                      <c:pt idx="22">
                        <c:v>6.75</c:v>
                      </c:pt>
                      <c:pt idx="23">
                        <c:v>7.4</c:v>
                      </c:pt>
                      <c:pt idx="24">
                        <c:v>9.3333333333333339</c:v>
                      </c:pt>
                      <c:pt idx="25">
                        <c:v>10</c:v>
                      </c:pt>
                      <c:pt idx="26">
                        <c:v>10.857142857142858</c:v>
                      </c:pt>
                      <c:pt idx="27">
                        <c:v>12.571428571428571</c:v>
                      </c:pt>
                      <c:pt idx="28">
                        <c:v>12.714285714285714</c:v>
                      </c:pt>
                      <c:pt idx="29">
                        <c:v>13.666666666666666</c:v>
                      </c:pt>
                      <c:pt idx="30">
                        <c:v>15.166666666666666</c:v>
                      </c:pt>
                      <c:pt idx="31">
                        <c:v>14.4</c:v>
                      </c:pt>
                      <c:pt idx="32">
                        <c:v>14.4</c:v>
                      </c:pt>
                      <c:pt idx="33">
                        <c:v>14.2</c:v>
                      </c:pt>
                      <c:pt idx="34">
                        <c:v>15.2</c:v>
                      </c:pt>
                      <c:pt idx="35">
                        <c:v>14.8</c:v>
                      </c:pt>
                      <c:pt idx="36">
                        <c:v>15.666666666666666</c:v>
                      </c:pt>
                      <c:pt idx="37">
                        <c:v>15</c:v>
                      </c:pt>
                      <c:pt idx="38">
                        <c:v>14.333333333333334</c:v>
                      </c:pt>
                      <c:pt idx="39">
                        <c:v>14.4</c:v>
                      </c:pt>
                      <c:pt idx="40">
                        <c:v>15</c:v>
                      </c:pt>
                      <c:pt idx="41">
                        <c:v>14.8</c:v>
                      </c:pt>
                      <c:pt idx="42">
                        <c:v>15</c:v>
                      </c:pt>
                      <c:pt idx="43">
                        <c:v>13.8</c:v>
                      </c:pt>
                      <c:pt idx="44">
                        <c:v>13.5</c:v>
                      </c:pt>
                      <c:pt idx="45">
                        <c:v>13.333333333333334</c:v>
                      </c:pt>
                      <c:pt idx="46">
                        <c:v>13.142857142857142</c:v>
                      </c:pt>
                      <c:pt idx="47">
                        <c:v>13.285714285714286</c:v>
                      </c:pt>
                      <c:pt idx="48">
                        <c:v>12</c:v>
                      </c:pt>
                      <c:pt idx="49">
                        <c:v>11.428571428571429</c:v>
                      </c:pt>
                      <c:pt idx="50">
                        <c:v>11</c:v>
                      </c:pt>
                      <c:pt idx="51">
                        <c:v>12.166666666666666</c:v>
                      </c:pt>
                      <c:pt idx="52">
                        <c:v>12.5</c:v>
                      </c:pt>
                      <c:pt idx="53">
                        <c:v>13.166666666666666</c:v>
                      </c:pt>
                      <c:pt idx="54">
                        <c:v>12</c:v>
                      </c:pt>
                      <c:pt idx="55">
                        <c:v>12.666666666666666</c:v>
                      </c:pt>
                      <c:pt idx="56">
                        <c:v>14</c:v>
                      </c:pt>
                      <c:pt idx="57">
                        <c:v>14.571428571428571</c:v>
                      </c:pt>
                      <c:pt idx="58">
                        <c:v>13.571428571428571</c:v>
                      </c:pt>
                      <c:pt idx="59">
                        <c:v>13.833333333333334</c:v>
                      </c:pt>
                      <c:pt idx="60">
                        <c:v>13.5</c:v>
                      </c:pt>
                      <c:pt idx="61">
                        <c:v>14.666666666666666</c:v>
                      </c:pt>
                      <c:pt idx="62">
                        <c:v>14.833333333333334</c:v>
                      </c:pt>
                      <c:pt idx="63">
                        <c:v>14</c:v>
                      </c:pt>
                      <c:pt idx="64">
                        <c:v>13.2</c:v>
                      </c:pt>
                      <c:pt idx="65">
                        <c:v>13.4</c:v>
                      </c:pt>
                      <c:pt idx="66">
                        <c:v>13</c:v>
                      </c:pt>
                      <c:pt idx="67">
                        <c:v>13</c:v>
                      </c:pt>
                      <c:pt idx="68">
                        <c:v>12.166666666666666</c:v>
                      </c:pt>
                      <c:pt idx="69">
                        <c:v>13.333333333333334</c:v>
                      </c:pt>
                      <c:pt idx="70">
                        <c:v>14.5</c:v>
                      </c:pt>
                      <c:pt idx="71">
                        <c:v>14.428571428571429</c:v>
                      </c:pt>
                      <c:pt idx="72">
                        <c:v>14.666666666666666</c:v>
                      </c:pt>
                      <c:pt idx="73">
                        <c:v>15.666666666666666</c:v>
                      </c:pt>
                      <c:pt idx="74">
                        <c:v>16.333333333333332</c:v>
                      </c:pt>
                      <c:pt idx="75">
                        <c:v>18</c:v>
                      </c:pt>
                      <c:pt idx="76">
                        <c:v>16.166666666666668</c:v>
                      </c:pt>
                      <c:pt idx="77">
                        <c:v>15.8</c:v>
                      </c:pt>
                      <c:pt idx="78">
                        <c:v>15.8</c:v>
                      </c:pt>
                      <c:pt idx="79">
                        <c:v>15</c:v>
                      </c:pt>
                      <c:pt idx="80">
                        <c:v>14</c:v>
                      </c:pt>
                      <c:pt idx="81">
                        <c:v>13.5</c:v>
                      </c:pt>
                      <c:pt idx="82">
                        <c:v>12.333333333333334</c:v>
                      </c:pt>
                      <c:pt idx="83">
                        <c:v>12.8</c:v>
                      </c:pt>
                      <c:pt idx="84">
                        <c:v>13.333333333333334</c:v>
                      </c:pt>
                      <c:pt idx="85">
                        <c:v>14.666666666666666</c:v>
                      </c:pt>
                      <c:pt idx="86">
                        <c:v>15.666666666666666</c:v>
                      </c:pt>
                      <c:pt idx="87">
                        <c:v>15.666666666666666</c:v>
                      </c:pt>
                      <c:pt idx="88">
                        <c:v>15</c:v>
                      </c:pt>
                      <c:pt idx="89">
                        <c:v>14.833333333333334</c:v>
                      </c:pt>
                      <c:pt idx="90">
                        <c:v>13.714285714285714</c:v>
                      </c:pt>
                      <c:pt idx="91">
                        <c:v>13.428571428571429</c:v>
                      </c:pt>
                      <c:pt idx="92">
                        <c:v>12</c:v>
                      </c:pt>
                      <c:pt idx="93">
                        <c:v>11</c:v>
                      </c:pt>
                      <c:pt idx="94">
                        <c:v>10.8</c:v>
                      </c:pt>
                      <c:pt idx="95">
                        <c:v>12.4</c:v>
                      </c:pt>
                      <c:pt idx="96">
                        <c:v>12.5</c:v>
                      </c:pt>
                      <c:pt idx="97">
                        <c:v>16.5</c:v>
                      </c:pt>
                      <c:pt idx="98">
                        <c:v>17</c:v>
                      </c:pt>
                      <c:pt idx="99">
                        <c:v>16.399999999999999</c:v>
                      </c:pt>
                      <c:pt idx="100">
                        <c:v>16.399999999999999</c:v>
                      </c:pt>
                      <c:pt idx="101">
                        <c:v>18</c:v>
                      </c:pt>
                      <c:pt idx="102">
                        <c:v>19.2</c:v>
                      </c:pt>
                      <c:pt idx="103">
                        <c:v>19.2</c:v>
                      </c:pt>
                      <c:pt idx="104">
                        <c:v>17.600000000000001</c:v>
                      </c:pt>
                      <c:pt idx="105">
                        <c:v>17.399999999999999</c:v>
                      </c:pt>
                      <c:pt idx="106">
                        <c:v>17.2</c:v>
                      </c:pt>
                      <c:pt idx="107">
                        <c:v>15.666666666666666</c:v>
                      </c:pt>
                      <c:pt idx="108">
                        <c:v>15.2</c:v>
                      </c:pt>
                      <c:pt idx="109">
                        <c:v>12.75</c:v>
                      </c:pt>
                      <c:pt idx="110">
                        <c:v>11.8</c:v>
                      </c:pt>
                      <c:pt idx="111">
                        <c:v>11.4</c:v>
                      </c:pt>
                      <c:pt idx="112">
                        <c:v>10.5</c:v>
                      </c:pt>
                      <c:pt idx="113">
                        <c:v>11</c:v>
                      </c:pt>
                      <c:pt idx="114">
                        <c:v>11.75</c:v>
                      </c:pt>
                      <c:pt idx="115">
                        <c:v>12.6</c:v>
                      </c:pt>
                      <c:pt idx="116">
                        <c:v>12.666666666666666</c:v>
                      </c:pt>
                      <c:pt idx="117">
                        <c:v>13.166666666666666</c:v>
                      </c:pt>
                      <c:pt idx="118">
                        <c:v>13.166666666666666</c:v>
                      </c:pt>
                      <c:pt idx="119">
                        <c:v>13.857142857142858</c:v>
                      </c:pt>
                      <c:pt idx="120">
                        <c:v>13.142857142857142</c:v>
                      </c:pt>
                      <c:pt idx="121">
                        <c:v>12.857142857142858</c:v>
                      </c:pt>
                      <c:pt idx="122">
                        <c:v>12.142857142857142</c:v>
                      </c:pt>
                      <c:pt idx="123">
                        <c:v>12</c:v>
                      </c:pt>
                      <c:pt idx="124">
                        <c:v>12.333333333333334</c:v>
                      </c:pt>
                      <c:pt idx="125">
                        <c:v>12.2</c:v>
                      </c:pt>
                      <c:pt idx="126">
                        <c:v>11.2</c:v>
                      </c:pt>
                      <c:pt idx="127">
                        <c:v>11.4</c:v>
                      </c:pt>
                      <c:pt idx="128">
                        <c:v>12</c:v>
                      </c:pt>
                      <c:pt idx="129">
                        <c:v>13.25</c:v>
                      </c:pt>
                      <c:pt idx="130">
                        <c:v>15</c:v>
                      </c:pt>
                      <c:pt idx="131">
                        <c:v>16.8</c:v>
                      </c:pt>
                      <c:pt idx="132">
                        <c:v>15.666666666666666</c:v>
                      </c:pt>
                      <c:pt idx="133">
                        <c:v>15.166666666666666</c:v>
                      </c:pt>
                      <c:pt idx="134">
                        <c:v>16</c:v>
                      </c:pt>
                      <c:pt idx="135">
                        <c:v>16</c:v>
                      </c:pt>
                      <c:pt idx="136">
                        <c:v>15</c:v>
                      </c:pt>
                      <c:pt idx="137">
                        <c:v>12.6</c:v>
                      </c:pt>
                      <c:pt idx="138">
                        <c:v>12.4</c:v>
                      </c:pt>
                      <c:pt idx="139">
                        <c:v>11.8</c:v>
                      </c:pt>
                      <c:pt idx="140">
                        <c:v>12.2</c:v>
                      </c:pt>
                      <c:pt idx="141">
                        <c:v>12.666666666666666</c:v>
                      </c:pt>
                      <c:pt idx="142">
                        <c:v>13</c:v>
                      </c:pt>
                      <c:pt idx="143">
                        <c:v>12.428571428571429</c:v>
                      </c:pt>
                      <c:pt idx="144">
                        <c:v>13.714285714285714</c:v>
                      </c:pt>
                      <c:pt idx="145">
                        <c:v>12.714285714285714</c:v>
                      </c:pt>
                      <c:pt idx="146">
                        <c:v>13.285714285714286</c:v>
                      </c:pt>
                      <c:pt idx="147">
                        <c:v>13.5</c:v>
                      </c:pt>
                      <c:pt idx="148">
                        <c:v>12.666666666666666</c:v>
                      </c:pt>
                      <c:pt idx="149">
                        <c:v>12.666666666666666</c:v>
                      </c:pt>
                      <c:pt idx="150">
                        <c:v>13.8</c:v>
                      </c:pt>
                      <c:pt idx="151">
                        <c:v>13</c:v>
                      </c:pt>
                      <c:pt idx="152">
                        <c:v>13.4</c:v>
                      </c:pt>
                      <c:pt idx="153">
                        <c:v>12.4</c:v>
                      </c:pt>
                      <c:pt idx="154">
                        <c:v>13.333333333333334</c:v>
                      </c:pt>
                      <c:pt idx="155">
                        <c:v>14.666666666666666</c:v>
                      </c:pt>
                      <c:pt idx="156">
                        <c:v>14</c:v>
                      </c:pt>
                      <c:pt idx="157">
                        <c:v>15.714285714285714</c:v>
                      </c:pt>
                      <c:pt idx="158">
                        <c:v>14.714285714285714</c:v>
                      </c:pt>
                      <c:pt idx="159">
                        <c:v>14.5</c:v>
                      </c:pt>
                      <c:pt idx="160">
                        <c:v>16</c:v>
                      </c:pt>
                      <c:pt idx="161">
                        <c:v>15.5</c:v>
                      </c:pt>
                      <c:pt idx="162">
                        <c:v>16.166666666666668</c:v>
                      </c:pt>
                      <c:pt idx="163">
                        <c:v>16</c:v>
                      </c:pt>
                      <c:pt idx="164">
                        <c:v>13.333333333333334</c:v>
                      </c:pt>
                      <c:pt idx="165">
                        <c:v>14.333333333333334</c:v>
                      </c:pt>
                      <c:pt idx="166">
                        <c:v>14.428571428571429</c:v>
                      </c:pt>
                      <c:pt idx="167">
                        <c:v>14.333333333333334</c:v>
                      </c:pt>
                      <c:pt idx="168">
                        <c:v>15.166666666666666</c:v>
                      </c:pt>
                      <c:pt idx="169">
                        <c:v>14.166666666666666</c:v>
                      </c:pt>
                      <c:pt idx="170">
                        <c:v>15</c:v>
                      </c:pt>
                      <c:pt idx="171">
                        <c:v>15.6</c:v>
                      </c:pt>
                      <c:pt idx="172">
                        <c:v>16.399999999999999</c:v>
                      </c:pt>
                      <c:pt idx="173">
                        <c:v>15.2</c:v>
                      </c:pt>
                      <c:pt idx="174">
                        <c:v>13.666666666666666</c:v>
                      </c:pt>
                      <c:pt idx="175">
                        <c:v>12.333333333333334</c:v>
                      </c:pt>
                      <c:pt idx="176">
                        <c:v>11.333333333333334</c:v>
                      </c:pt>
                      <c:pt idx="177">
                        <c:v>11.857142857142858</c:v>
                      </c:pt>
                      <c:pt idx="178">
                        <c:v>12.571428571428571</c:v>
                      </c:pt>
                      <c:pt idx="179">
                        <c:v>11.857142857142858</c:v>
                      </c:pt>
                      <c:pt idx="180">
                        <c:v>12.428571428571429</c:v>
                      </c:pt>
                      <c:pt idx="181">
                        <c:v>13.571428571428571</c:v>
                      </c:pt>
                      <c:pt idx="182">
                        <c:v>14.285714285714286</c:v>
                      </c:pt>
                      <c:pt idx="183">
                        <c:v>15</c:v>
                      </c:pt>
                      <c:pt idx="184">
                        <c:v>14.833333333333334</c:v>
                      </c:pt>
                      <c:pt idx="185">
                        <c:v>14.2</c:v>
                      </c:pt>
                      <c:pt idx="186">
                        <c:v>14.5</c:v>
                      </c:pt>
                      <c:pt idx="187">
                        <c:v>14.5</c:v>
                      </c:pt>
                      <c:pt idx="188">
                        <c:v>15.5</c:v>
                      </c:pt>
                      <c:pt idx="189">
                        <c:v>15.75</c:v>
                      </c:pt>
                      <c:pt idx="190">
                        <c:v>15.75</c:v>
                      </c:pt>
                      <c:pt idx="191">
                        <c:v>16.333333333333332</c:v>
                      </c:pt>
                      <c:pt idx="192">
                        <c:v>15.5</c:v>
                      </c:pt>
                      <c:pt idx="193">
                        <c:v>16.399999999999999</c:v>
                      </c:pt>
                      <c:pt idx="194">
                        <c:v>17.25</c:v>
                      </c:pt>
                      <c:pt idx="195">
                        <c:v>16.75</c:v>
                      </c:pt>
                      <c:pt idx="196">
                        <c:v>15.5</c:v>
                      </c:pt>
                      <c:pt idx="197">
                        <c:v>17.8</c:v>
                      </c:pt>
                      <c:pt idx="198">
                        <c:v>18</c:v>
                      </c:pt>
                      <c:pt idx="199">
                        <c:v>19</c:v>
                      </c:pt>
                      <c:pt idx="200">
                        <c:v>17.8</c:v>
                      </c:pt>
                      <c:pt idx="201">
                        <c:v>17.8</c:v>
                      </c:pt>
                      <c:pt idx="202">
                        <c:v>17.600000000000001</c:v>
                      </c:pt>
                      <c:pt idx="203">
                        <c:v>18.399999999999999</c:v>
                      </c:pt>
                      <c:pt idx="204">
                        <c:v>14.6</c:v>
                      </c:pt>
                      <c:pt idx="205">
                        <c:v>13.2</c:v>
                      </c:pt>
                      <c:pt idx="206">
                        <c:v>13.2</c:v>
                      </c:pt>
                      <c:pt idx="207">
                        <c:v>12.8</c:v>
                      </c:pt>
                      <c:pt idx="208">
                        <c:v>12.833333333333334</c:v>
                      </c:pt>
                      <c:pt idx="209">
                        <c:v>14.166666666666666</c:v>
                      </c:pt>
                      <c:pt idx="210">
                        <c:v>13.6</c:v>
                      </c:pt>
                      <c:pt idx="211">
                        <c:v>15.2</c:v>
                      </c:pt>
                      <c:pt idx="212">
                        <c:v>15</c:v>
                      </c:pt>
                      <c:pt idx="213">
                        <c:v>15</c:v>
                      </c:pt>
                      <c:pt idx="214">
                        <c:v>16</c:v>
                      </c:pt>
                      <c:pt idx="215">
                        <c:v>17.166666666666668</c:v>
                      </c:pt>
                      <c:pt idx="216">
                        <c:v>15.833333333333334</c:v>
                      </c:pt>
                      <c:pt idx="217">
                        <c:v>15.833333333333334</c:v>
                      </c:pt>
                      <c:pt idx="218">
                        <c:v>15.333333333333334</c:v>
                      </c:pt>
                      <c:pt idx="219">
                        <c:v>15.333333333333334</c:v>
                      </c:pt>
                      <c:pt idx="220">
                        <c:v>15</c:v>
                      </c:pt>
                      <c:pt idx="221">
                        <c:v>15.333333333333334</c:v>
                      </c:pt>
                      <c:pt idx="222">
                        <c:v>14.4</c:v>
                      </c:pt>
                      <c:pt idx="223">
                        <c:v>13.6</c:v>
                      </c:pt>
                      <c:pt idx="224">
                        <c:v>14.166666666666666</c:v>
                      </c:pt>
                      <c:pt idx="225">
                        <c:v>13.5</c:v>
                      </c:pt>
                      <c:pt idx="226">
                        <c:v>14.666666666666666</c:v>
                      </c:pt>
                      <c:pt idx="227">
                        <c:v>15.166666666666666</c:v>
                      </c:pt>
                      <c:pt idx="228">
                        <c:v>14.666666666666666</c:v>
                      </c:pt>
                      <c:pt idx="229">
                        <c:v>14.428571428571429</c:v>
                      </c:pt>
                      <c:pt idx="230">
                        <c:v>15</c:v>
                      </c:pt>
                      <c:pt idx="231">
                        <c:v>14.6</c:v>
                      </c:pt>
                      <c:pt idx="232">
                        <c:v>16</c:v>
                      </c:pt>
                      <c:pt idx="233">
                        <c:v>15.5</c:v>
                      </c:pt>
                      <c:pt idx="234">
                        <c:v>14.25</c:v>
                      </c:pt>
                      <c:pt idx="235">
                        <c:v>11.75</c:v>
                      </c:pt>
                      <c:pt idx="236">
                        <c:v>11.25</c:v>
                      </c:pt>
                      <c:pt idx="237">
                        <c:v>11.2</c:v>
                      </c:pt>
                      <c:pt idx="238">
                        <c:v>11.333333333333334</c:v>
                      </c:pt>
                      <c:pt idx="239">
                        <c:v>10.4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419-4FED-91BC-59B3AB9E8C0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Diyarbakir!$K$2:$K$257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6">
                        <c:v>3.4285714285714284</c:v>
                      </c:pt>
                      <c:pt idx="7">
                        <c:v>3.5714285714285716</c:v>
                      </c:pt>
                      <c:pt idx="8">
                        <c:v>3.7142857142857144</c:v>
                      </c:pt>
                      <c:pt idx="9">
                        <c:v>4</c:v>
                      </c:pt>
                      <c:pt idx="10">
                        <c:v>3.7142857142857144</c:v>
                      </c:pt>
                      <c:pt idx="11">
                        <c:v>3.5714285714285716</c:v>
                      </c:pt>
                      <c:pt idx="12">
                        <c:v>3.1428571428571428</c:v>
                      </c:pt>
                      <c:pt idx="13">
                        <c:v>3.4285714285714284</c:v>
                      </c:pt>
                      <c:pt idx="14">
                        <c:v>3.5714285714285716</c:v>
                      </c:pt>
                      <c:pt idx="15">
                        <c:v>4.2857142857142856</c:v>
                      </c:pt>
                      <c:pt idx="16">
                        <c:v>4.333333333333333</c:v>
                      </c:pt>
                      <c:pt idx="17">
                        <c:v>4.666666666666667</c:v>
                      </c:pt>
                      <c:pt idx="18">
                        <c:v>4.5</c:v>
                      </c:pt>
                      <c:pt idx="19">
                        <c:v>4</c:v>
                      </c:pt>
                      <c:pt idx="20">
                        <c:v>3.3333333333333335</c:v>
                      </c:pt>
                      <c:pt idx="21">
                        <c:v>3.5</c:v>
                      </c:pt>
                      <c:pt idx="22">
                        <c:v>2.3333333333333335</c:v>
                      </c:pt>
                      <c:pt idx="23">
                        <c:v>2.7142857142857144</c:v>
                      </c:pt>
                      <c:pt idx="24">
                        <c:v>2.5714285714285716</c:v>
                      </c:pt>
                      <c:pt idx="25">
                        <c:v>3</c:v>
                      </c:pt>
                      <c:pt idx="26">
                        <c:v>3.7142857142857144</c:v>
                      </c:pt>
                      <c:pt idx="27">
                        <c:v>3.5714285714285716</c:v>
                      </c:pt>
                      <c:pt idx="28">
                        <c:v>3.1428571428571428</c:v>
                      </c:pt>
                      <c:pt idx="29">
                        <c:v>3.1428571428571428</c:v>
                      </c:pt>
                      <c:pt idx="30">
                        <c:v>3.1428571428571428</c:v>
                      </c:pt>
                      <c:pt idx="31">
                        <c:v>3.2857142857142856</c:v>
                      </c:pt>
                      <c:pt idx="32">
                        <c:v>3.5714285714285716</c:v>
                      </c:pt>
                      <c:pt idx="33">
                        <c:v>3.2857142857142856</c:v>
                      </c:pt>
                      <c:pt idx="34">
                        <c:v>3.4285714285714284</c:v>
                      </c:pt>
                      <c:pt idx="35">
                        <c:v>3.4285714285714284</c:v>
                      </c:pt>
                      <c:pt idx="36">
                        <c:v>3.2857142857142856</c:v>
                      </c:pt>
                      <c:pt idx="37">
                        <c:v>3.1428571428571428</c:v>
                      </c:pt>
                      <c:pt idx="38">
                        <c:v>3.4285714285714284</c:v>
                      </c:pt>
                      <c:pt idx="39">
                        <c:v>3</c:v>
                      </c:pt>
                      <c:pt idx="40">
                        <c:v>3</c:v>
                      </c:pt>
                      <c:pt idx="41">
                        <c:v>3.5</c:v>
                      </c:pt>
                      <c:pt idx="42">
                        <c:v>4</c:v>
                      </c:pt>
                      <c:pt idx="43">
                        <c:v>4.333333333333333</c:v>
                      </c:pt>
                      <c:pt idx="44">
                        <c:v>4.833333333333333</c:v>
                      </c:pt>
                      <c:pt idx="45">
                        <c:v>4.8</c:v>
                      </c:pt>
                      <c:pt idx="46">
                        <c:v>4.666666666666667</c:v>
                      </c:pt>
                      <c:pt idx="47">
                        <c:v>4.8</c:v>
                      </c:pt>
                      <c:pt idx="48">
                        <c:v>4.4000000000000004</c:v>
                      </c:pt>
                      <c:pt idx="49">
                        <c:v>4.5999999999999996</c:v>
                      </c:pt>
                      <c:pt idx="50">
                        <c:v>5.2</c:v>
                      </c:pt>
                      <c:pt idx="51">
                        <c:v>6.4</c:v>
                      </c:pt>
                      <c:pt idx="52">
                        <c:v>5.5</c:v>
                      </c:pt>
                      <c:pt idx="53">
                        <c:v>5.5</c:v>
                      </c:pt>
                      <c:pt idx="54">
                        <c:v>5.5714285714285712</c:v>
                      </c:pt>
                      <c:pt idx="55">
                        <c:v>6.1428571428571432</c:v>
                      </c:pt>
                      <c:pt idx="56">
                        <c:v>5.8571428571428568</c:v>
                      </c:pt>
                      <c:pt idx="57">
                        <c:v>6</c:v>
                      </c:pt>
                      <c:pt idx="58">
                        <c:v>4.7142857142857144</c:v>
                      </c:pt>
                      <c:pt idx="59">
                        <c:v>5.1428571428571432</c:v>
                      </c:pt>
                      <c:pt idx="60">
                        <c:v>6.1428571428571432</c:v>
                      </c:pt>
                      <c:pt idx="61">
                        <c:v>6.1428571428571432</c:v>
                      </c:pt>
                      <c:pt idx="62">
                        <c:v>5.8571428571428568</c:v>
                      </c:pt>
                      <c:pt idx="63">
                        <c:v>5.8571428571428568</c:v>
                      </c:pt>
                      <c:pt idx="64">
                        <c:v>5.2857142857142856</c:v>
                      </c:pt>
                      <c:pt idx="65">
                        <c:v>5.4285714285714288</c:v>
                      </c:pt>
                      <c:pt idx="66">
                        <c:v>5.5714285714285712</c:v>
                      </c:pt>
                      <c:pt idx="67">
                        <c:v>4.8571428571428568</c:v>
                      </c:pt>
                      <c:pt idx="68">
                        <c:v>5</c:v>
                      </c:pt>
                      <c:pt idx="69">
                        <c:v>4.7142857142857144</c:v>
                      </c:pt>
                      <c:pt idx="70">
                        <c:v>4.5714285714285712</c:v>
                      </c:pt>
                      <c:pt idx="71">
                        <c:v>5</c:v>
                      </c:pt>
                      <c:pt idx="72">
                        <c:v>4.7142857142857144</c:v>
                      </c:pt>
                      <c:pt idx="73">
                        <c:v>4.5714285714285712</c:v>
                      </c:pt>
                      <c:pt idx="74">
                        <c:v>4.5714285714285712</c:v>
                      </c:pt>
                      <c:pt idx="75">
                        <c:v>4.5714285714285712</c:v>
                      </c:pt>
                      <c:pt idx="76">
                        <c:v>4.8571428571428568</c:v>
                      </c:pt>
                      <c:pt idx="77">
                        <c:v>5.5714285714285712</c:v>
                      </c:pt>
                      <c:pt idx="78">
                        <c:v>5.2857142857142856</c:v>
                      </c:pt>
                      <c:pt idx="79">
                        <c:v>5.7142857142857144</c:v>
                      </c:pt>
                      <c:pt idx="80">
                        <c:v>5.7142857142857144</c:v>
                      </c:pt>
                      <c:pt idx="81">
                        <c:v>5.2857142857142856</c:v>
                      </c:pt>
                      <c:pt idx="82">
                        <c:v>4.5714285714285712</c:v>
                      </c:pt>
                      <c:pt idx="83">
                        <c:v>4.7142857142857144</c:v>
                      </c:pt>
                      <c:pt idx="84">
                        <c:v>4.5714285714285712</c:v>
                      </c:pt>
                      <c:pt idx="85">
                        <c:v>5.1428571428571432</c:v>
                      </c:pt>
                      <c:pt idx="86">
                        <c:v>4.8571428571428568</c:v>
                      </c:pt>
                      <c:pt idx="87">
                        <c:v>4.8571428571428568</c:v>
                      </c:pt>
                      <c:pt idx="88">
                        <c:v>5.2857142857142856</c:v>
                      </c:pt>
                      <c:pt idx="89">
                        <c:v>5.4285714285714288</c:v>
                      </c:pt>
                      <c:pt idx="90">
                        <c:v>5.2857142857142856</c:v>
                      </c:pt>
                      <c:pt idx="91">
                        <c:v>5</c:v>
                      </c:pt>
                      <c:pt idx="92">
                        <c:v>4</c:v>
                      </c:pt>
                      <c:pt idx="93">
                        <c:v>4.4285714285714288</c:v>
                      </c:pt>
                      <c:pt idx="94">
                        <c:v>4.4285714285714288</c:v>
                      </c:pt>
                      <c:pt idx="95">
                        <c:v>4</c:v>
                      </c:pt>
                      <c:pt idx="96">
                        <c:v>4.7142857142857144</c:v>
                      </c:pt>
                      <c:pt idx="97">
                        <c:v>4.5714285714285712</c:v>
                      </c:pt>
                      <c:pt idx="98">
                        <c:v>4.4285714285714288</c:v>
                      </c:pt>
                      <c:pt idx="99">
                        <c:v>5</c:v>
                      </c:pt>
                      <c:pt idx="100">
                        <c:v>4.166666666666667</c:v>
                      </c:pt>
                      <c:pt idx="101">
                        <c:v>3.8333333333333335</c:v>
                      </c:pt>
                      <c:pt idx="102">
                        <c:v>4</c:v>
                      </c:pt>
                      <c:pt idx="103">
                        <c:v>4</c:v>
                      </c:pt>
                      <c:pt idx="104">
                        <c:v>3.8333333333333335</c:v>
                      </c:pt>
                      <c:pt idx="105">
                        <c:v>4.333333333333333</c:v>
                      </c:pt>
                      <c:pt idx="106">
                        <c:v>4.2857142857142856</c:v>
                      </c:pt>
                      <c:pt idx="107">
                        <c:v>4.4285714285714288</c:v>
                      </c:pt>
                      <c:pt idx="108">
                        <c:v>5</c:v>
                      </c:pt>
                      <c:pt idx="109">
                        <c:v>5.4285714285714288</c:v>
                      </c:pt>
                      <c:pt idx="110">
                        <c:v>5</c:v>
                      </c:pt>
                      <c:pt idx="111">
                        <c:v>4.8571428571428568</c:v>
                      </c:pt>
                      <c:pt idx="112">
                        <c:v>4.8571428571428568</c:v>
                      </c:pt>
                      <c:pt idx="113">
                        <c:v>5</c:v>
                      </c:pt>
                      <c:pt idx="114">
                        <c:v>5.666666666666667</c:v>
                      </c:pt>
                      <c:pt idx="115">
                        <c:v>5.6</c:v>
                      </c:pt>
                      <c:pt idx="116">
                        <c:v>4.8</c:v>
                      </c:pt>
                      <c:pt idx="117">
                        <c:v>4.8</c:v>
                      </c:pt>
                      <c:pt idx="118">
                        <c:v>4.4000000000000004</c:v>
                      </c:pt>
                      <c:pt idx="119">
                        <c:v>4</c:v>
                      </c:pt>
                      <c:pt idx="120">
                        <c:v>4.166666666666667</c:v>
                      </c:pt>
                      <c:pt idx="121">
                        <c:v>3.6666666666666665</c:v>
                      </c:pt>
                      <c:pt idx="122">
                        <c:v>3.4285714285714284</c:v>
                      </c:pt>
                      <c:pt idx="123">
                        <c:v>4</c:v>
                      </c:pt>
                      <c:pt idx="124">
                        <c:v>4.2857142857142856</c:v>
                      </c:pt>
                      <c:pt idx="125">
                        <c:v>4.2857142857142856</c:v>
                      </c:pt>
                      <c:pt idx="126">
                        <c:v>4.1428571428571432</c:v>
                      </c:pt>
                      <c:pt idx="127">
                        <c:v>4.4285714285714288</c:v>
                      </c:pt>
                      <c:pt idx="128">
                        <c:v>5</c:v>
                      </c:pt>
                      <c:pt idx="129">
                        <c:v>5.7142857142857144</c:v>
                      </c:pt>
                      <c:pt idx="130">
                        <c:v>5.2857142857142856</c:v>
                      </c:pt>
                      <c:pt idx="131">
                        <c:v>5.1428571428571432</c:v>
                      </c:pt>
                      <c:pt idx="132">
                        <c:v>5.2857142857142856</c:v>
                      </c:pt>
                      <c:pt idx="133">
                        <c:v>5.2857142857142856</c:v>
                      </c:pt>
                      <c:pt idx="134">
                        <c:v>5.2857142857142856</c:v>
                      </c:pt>
                      <c:pt idx="135">
                        <c:v>4.7142857142857144</c:v>
                      </c:pt>
                      <c:pt idx="136">
                        <c:v>4.1428571428571432</c:v>
                      </c:pt>
                      <c:pt idx="137">
                        <c:v>4.1428571428571432</c:v>
                      </c:pt>
                      <c:pt idx="138">
                        <c:v>3.7142857142857144</c:v>
                      </c:pt>
                      <c:pt idx="139">
                        <c:v>3.8571428571428572</c:v>
                      </c:pt>
                      <c:pt idx="140">
                        <c:v>3.8571428571428572</c:v>
                      </c:pt>
                      <c:pt idx="141">
                        <c:v>3.5714285714285716</c:v>
                      </c:pt>
                      <c:pt idx="142">
                        <c:v>3.8571428571428572</c:v>
                      </c:pt>
                      <c:pt idx="143">
                        <c:v>3.8571428571428572</c:v>
                      </c:pt>
                      <c:pt idx="144">
                        <c:v>4.1428571428571432</c:v>
                      </c:pt>
                      <c:pt idx="145">
                        <c:v>4.2857142857142856</c:v>
                      </c:pt>
                      <c:pt idx="146">
                        <c:v>4.4285714285714288</c:v>
                      </c:pt>
                      <c:pt idx="147">
                        <c:v>4.4285714285714288</c:v>
                      </c:pt>
                      <c:pt idx="148">
                        <c:v>4.1428571428571432</c:v>
                      </c:pt>
                      <c:pt idx="149">
                        <c:v>3.7142857142857144</c:v>
                      </c:pt>
                      <c:pt idx="150">
                        <c:v>3.7142857142857144</c:v>
                      </c:pt>
                      <c:pt idx="151">
                        <c:v>3.4285714285714284</c:v>
                      </c:pt>
                      <c:pt idx="152">
                        <c:v>3</c:v>
                      </c:pt>
                      <c:pt idx="153">
                        <c:v>3.1428571428571428</c:v>
                      </c:pt>
                      <c:pt idx="154">
                        <c:v>3.1666666666666665</c:v>
                      </c:pt>
                      <c:pt idx="155">
                        <c:v>3.2</c:v>
                      </c:pt>
                      <c:pt idx="156">
                        <c:v>3.2</c:v>
                      </c:pt>
                      <c:pt idx="157">
                        <c:v>3.4</c:v>
                      </c:pt>
                      <c:pt idx="158">
                        <c:v>3.6</c:v>
                      </c:pt>
                      <c:pt idx="159">
                        <c:v>4.4000000000000004</c:v>
                      </c:pt>
                      <c:pt idx="160">
                        <c:v>4.25</c:v>
                      </c:pt>
                      <c:pt idx="161">
                        <c:v>3.6</c:v>
                      </c:pt>
                      <c:pt idx="162">
                        <c:v>3.5</c:v>
                      </c:pt>
                      <c:pt idx="163">
                        <c:v>3.6666666666666665</c:v>
                      </c:pt>
                      <c:pt idx="164">
                        <c:v>3.6</c:v>
                      </c:pt>
                      <c:pt idx="165">
                        <c:v>3.2</c:v>
                      </c:pt>
                      <c:pt idx="166">
                        <c:v>2.75</c:v>
                      </c:pt>
                      <c:pt idx="167">
                        <c:v>2.6</c:v>
                      </c:pt>
                      <c:pt idx="168">
                        <c:v>2.8</c:v>
                      </c:pt>
                      <c:pt idx="169">
                        <c:v>2.8</c:v>
                      </c:pt>
                      <c:pt idx="170">
                        <c:v>3</c:v>
                      </c:pt>
                      <c:pt idx="171">
                        <c:v>2.6666666666666665</c:v>
                      </c:pt>
                      <c:pt idx="172">
                        <c:v>2.5</c:v>
                      </c:pt>
                      <c:pt idx="173">
                        <c:v>2.7142857142857144</c:v>
                      </c:pt>
                      <c:pt idx="174">
                        <c:v>2.8571428571428572</c:v>
                      </c:pt>
                      <c:pt idx="175">
                        <c:v>3</c:v>
                      </c:pt>
                      <c:pt idx="176">
                        <c:v>3</c:v>
                      </c:pt>
                      <c:pt idx="177">
                        <c:v>2.7142857142857144</c:v>
                      </c:pt>
                      <c:pt idx="178">
                        <c:v>3</c:v>
                      </c:pt>
                      <c:pt idx="179">
                        <c:v>3.8571428571428572</c:v>
                      </c:pt>
                      <c:pt idx="180">
                        <c:v>4.8571428571428568</c:v>
                      </c:pt>
                      <c:pt idx="181">
                        <c:v>5</c:v>
                      </c:pt>
                      <c:pt idx="182">
                        <c:v>4.8571428571428568</c:v>
                      </c:pt>
                      <c:pt idx="183">
                        <c:v>5</c:v>
                      </c:pt>
                      <c:pt idx="184">
                        <c:v>4.8571428571428568</c:v>
                      </c:pt>
                      <c:pt idx="185">
                        <c:v>5.2857142857142856</c:v>
                      </c:pt>
                      <c:pt idx="186">
                        <c:v>4.8571428571428568</c:v>
                      </c:pt>
                      <c:pt idx="187">
                        <c:v>3.7142857142857144</c:v>
                      </c:pt>
                      <c:pt idx="188">
                        <c:v>3.5714285714285716</c:v>
                      </c:pt>
                      <c:pt idx="189">
                        <c:v>3.8571428571428572</c:v>
                      </c:pt>
                      <c:pt idx="190">
                        <c:v>3.8571428571428572</c:v>
                      </c:pt>
                      <c:pt idx="191">
                        <c:v>4.2857142857142856</c:v>
                      </c:pt>
                      <c:pt idx="192">
                        <c:v>3.5714285714285716</c:v>
                      </c:pt>
                      <c:pt idx="193">
                        <c:v>3.8571428571428572</c:v>
                      </c:pt>
                      <c:pt idx="194">
                        <c:v>3.8571428571428572</c:v>
                      </c:pt>
                      <c:pt idx="195">
                        <c:v>4</c:v>
                      </c:pt>
                      <c:pt idx="196">
                        <c:v>4</c:v>
                      </c:pt>
                      <c:pt idx="197">
                        <c:v>3.8333333333333335</c:v>
                      </c:pt>
                      <c:pt idx="198">
                        <c:v>3.6</c:v>
                      </c:pt>
                      <c:pt idx="199">
                        <c:v>5</c:v>
                      </c:pt>
                      <c:pt idx="200">
                        <c:v>3.8</c:v>
                      </c:pt>
                      <c:pt idx="201">
                        <c:v>4.5999999999999996</c:v>
                      </c:pt>
                      <c:pt idx="202">
                        <c:v>6</c:v>
                      </c:pt>
                      <c:pt idx="203">
                        <c:v>5.833333333333333</c:v>
                      </c:pt>
                      <c:pt idx="204">
                        <c:v>6.333333333333333</c:v>
                      </c:pt>
                      <c:pt idx="205">
                        <c:v>6.8571428571428568</c:v>
                      </c:pt>
                      <c:pt idx="206">
                        <c:v>6.8571428571428568</c:v>
                      </c:pt>
                      <c:pt idx="207">
                        <c:v>8.2857142857142865</c:v>
                      </c:pt>
                      <c:pt idx="208">
                        <c:v>8.5</c:v>
                      </c:pt>
                      <c:pt idx="209">
                        <c:v>7.5</c:v>
                      </c:pt>
                      <c:pt idx="210">
                        <c:v>7.5</c:v>
                      </c:pt>
                      <c:pt idx="211">
                        <c:v>7.333333333333333</c:v>
                      </c:pt>
                      <c:pt idx="212">
                        <c:v>6.833333333333333</c:v>
                      </c:pt>
                      <c:pt idx="213">
                        <c:v>6.5</c:v>
                      </c:pt>
                      <c:pt idx="214">
                        <c:v>5.6</c:v>
                      </c:pt>
                      <c:pt idx="215">
                        <c:v>5</c:v>
                      </c:pt>
                      <c:pt idx="216">
                        <c:v>5.166666666666667</c:v>
                      </c:pt>
                      <c:pt idx="217">
                        <c:v>4.833333333333333</c:v>
                      </c:pt>
                      <c:pt idx="218">
                        <c:v>4.666666666666667</c:v>
                      </c:pt>
                      <c:pt idx="219">
                        <c:v>4.333333333333333</c:v>
                      </c:pt>
                      <c:pt idx="220">
                        <c:v>3.8333333333333335</c:v>
                      </c:pt>
                      <c:pt idx="221">
                        <c:v>3.8333333333333335</c:v>
                      </c:pt>
                      <c:pt idx="222">
                        <c:v>4.166666666666667</c:v>
                      </c:pt>
                      <c:pt idx="223">
                        <c:v>4.5</c:v>
                      </c:pt>
                      <c:pt idx="224">
                        <c:v>4.8</c:v>
                      </c:pt>
                      <c:pt idx="225">
                        <c:v>5</c:v>
                      </c:pt>
                      <c:pt idx="226">
                        <c:v>4.75</c:v>
                      </c:pt>
                      <c:pt idx="227">
                        <c:v>4.5</c:v>
                      </c:pt>
                      <c:pt idx="228">
                        <c:v>4.5999999999999996</c:v>
                      </c:pt>
                      <c:pt idx="229">
                        <c:v>5.8</c:v>
                      </c:pt>
                      <c:pt idx="230">
                        <c:v>5.25</c:v>
                      </c:pt>
                      <c:pt idx="231">
                        <c:v>5.4</c:v>
                      </c:pt>
                      <c:pt idx="232">
                        <c:v>6</c:v>
                      </c:pt>
                      <c:pt idx="233">
                        <c:v>6</c:v>
                      </c:pt>
                      <c:pt idx="234">
                        <c:v>6.666666666666667</c:v>
                      </c:pt>
                      <c:pt idx="235">
                        <c:v>7.333333333333333</c:v>
                      </c:pt>
                      <c:pt idx="236">
                        <c:v>6</c:v>
                      </c:pt>
                      <c:pt idx="237">
                        <c:v>5.8571428571428568</c:v>
                      </c:pt>
                      <c:pt idx="238">
                        <c:v>5.833333333333333</c:v>
                      </c:pt>
                      <c:pt idx="239">
                        <c:v>5.2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419-4FED-91BC-59B3AB9E8C0B}"/>
                  </c:ext>
                </c:extLst>
              </c15:ser>
            </c15:filteredLineSeries>
          </c:ext>
        </c:extLst>
      </c:lineChart>
      <c:catAx>
        <c:axId val="100141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000080"/>
        <c:crosses val="autoZero"/>
        <c:auto val="1"/>
        <c:lblAlgn val="ctr"/>
        <c:lblOffset val="100"/>
        <c:noMultiLvlLbl val="0"/>
      </c:catAx>
      <c:valAx>
        <c:axId val="9510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1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Kayseri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Kayseri!$G$1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Kayseri!$A$2:$A$257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30.01</c:v>
                </c:pt>
                <c:pt idx="29">
                  <c:v>31.01</c:v>
                </c:pt>
                <c:pt idx="30">
                  <c:v>01.02</c:v>
                </c:pt>
                <c:pt idx="31">
                  <c:v>02.02</c:v>
                </c:pt>
                <c:pt idx="32">
                  <c:v>03.02</c:v>
                </c:pt>
                <c:pt idx="33">
                  <c:v>04.02</c:v>
                </c:pt>
                <c:pt idx="34">
                  <c:v>05.02</c:v>
                </c:pt>
                <c:pt idx="35">
                  <c:v>06.02</c:v>
                </c:pt>
                <c:pt idx="36">
                  <c:v>07.02</c:v>
                </c:pt>
                <c:pt idx="37">
                  <c:v>08.02</c:v>
                </c:pt>
                <c:pt idx="38">
                  <c:v>09.02</c:v>
                </c:pt>
                <c:pt idx="39">
                  <c:v>10.02</c:v>
                </c:pt>
                <c:pt idx="40">
                  <c:v>11.02</c:v>
                </c:pt>
                <c:pt idx="41">
                  <c:v>12.02</c:v>
                </c:pt>
                <c:pt idx="42">
                  <c:v>13.02</c:v>
                </c:pt>
                <c:pt idx="43">
                  <c:v>14.02</c:v>
                </c:pt>
                <c:pt idx="44">
                  <c:v>15.02</c:v>
                </c:pt>
                <c:pt idx="45">
                  <c:v>16.02</c:v>
                </c:pt>
                <c:pt idx="46">
                  <c:v>17.02</c:v>
                </c:pt>
                <c:pt idx="47">
                  <c:v>18.02</c:v>
                </c:pt>
                <c:pt idx="48">
                  <c:v>19.02</c:v>
                </c:pt>
                <c:pt idx="49">
                  <c:v>20.02</c:v>
                </c:pt>
                <c:pt idx="50">
                  <c:v>21.02</c:v>
                </c:pt>
                <c:pt idx="51">
                  <c:v>22.02</c:v>
                </c:pt>
                <c:pt idx="52">
                  <c:v>23.02</c:v>
                </c:pt>
                <c:pt idx="53">
                  <c:v>24.02</c:v>
                </c:pt>
                <c:pt idx="54">
                  <c:v>25.02</c:v>
                </c:pt>
                <c:pt idx="55">
                  <c:v>26.02</c:v>
                </c:pt>
                <c:pt idx="56">
                  <c:v>27.02</c:v>
                </c:pt>
                <c:pt idx="57">
                  <c:v>28.02</c:v>
                </c:pt>
                <c:pt idx="58">
                  <c:v>29.02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Kayseri!$G$2:$G$257</c:f>
              <c:numCache>
                <c:formatCode>General</c:formatCode>
                <c:ptCount val="256"/>
                <c:pt idx="6">
                  <c:v>11</c:v>
                </c:pt>
                <c:pt idx="7">
                  <c:v>10.428571428571429</c:v>
                </c:pt>
                <c:pt idx="8">
                  <c:v>10.714285714285714</c:v>
                </c:pt>
                <c:pt idx="9">
                  <c:v>10.571428571428571</c:v>
                </c:pt>
                <c:pt idx="10">
                  <c:v>10.285714285714286</c:v>
                </c:pt>
                <c:pt idx="11">
                  <c:v>9.8571428571428577</c:v>
                </c:pt>
                <c:pt idx="12">
                  <c:v>9.4285714285714288</c:v>
                </c:pt>
                <c:pt idx="13">
                  <c:v>9.4285714285714288</c:v>
                </c:pt>
                <c:pt idx="14">
                  <c:v>9.4285714285714288</c:v>
                </c:pt>
                <c:pt idx="15">
                  <c:v>9</c:v>
                </c:pt>
                <c:pt idx="16">
                  <c:v>8.4285714285714288</c:v>
                </c:pt>
                <c:pt idx="17">
                  <c:v>8.2857142857142865</c:v>
                </c:pt>
                <c:pt idx="18">
                  <c:v>7.8571428571428568</c:v>
                </c:pt>
                <c:pt idx="19">
                  <c:v>7.2857142857142856</c:v>
                </c:pt>
                <c:pt idx="20">
                  <c:v>6.8571428571428568</c:v>
                </c:pt>
                <c:pt idx="21">
                  <c:v>6.5714285714285712</c:v>
                </c:pt>
                <c:pt idx="22">
                  <c:v>6.8571428571428568</c:v>
                </c:pt>
                <c:pt idx="23">
                  <c:v>7</c:v>
                </c:pt>
                <c:pt idx="24">
                  <c:v>6.4285714285714288</c:v>
                </c:pt>
                <c:pt idx="25">
                  <c:v>6</c:v>
                </c:pt>
                <c:pt idx="26">
                  <c:v>6.2857142857142856</c:v>
                </c:pt>
                <c:pt idx="27">
                  <c:v>6.5714285714285712</c:v>
                </c:pt>
                <c:pt idx="28">
                  <c:v>7.7142857142857144</c:v>
                </c:pt>
                <c:pt idx="29">
                  <c:v>7.2857142857142856</c:v>
                </c:pt>
                <c:pt idx="30">
                  <c:v>6.5714285714285712</c:v>
                </c:pt>
                <c:pt idx="31">
                  <c:v>7.1428571428571432</c:v>
                </c:pt>
                <c:pt idx="32">
                  <c:v>6.8571428571428568</c:v>
                </c:pt>
                <c:pt idx="33">
                  <c:v>7.4285714285714288</c:v>
                </c:pt>
                <c:pt idx="34">
                  <c:v>8.5714285714285712</c:v>
                </c:pt>
                <c:pt idx="35">
                  <c:v>7.8571428571428568</c:v>
                </c:pt>
                <c:pt idx="36">
                  <c:v>7.8571428571428568</c:v>
                </c:pt>
                <c:pt idx="37">
                  <c:v>8.7142857142857135</c:v>
                </c:pt>
                <c:pt idx="38">
                  <c:v>8</c:v>
                </c:pt>
                <c:pt idx="39">
                  <c:v>8.1428571428571423</c:v>
                </c:pt>
                <c:pt idx="40">
                  <c:v>7.8571428571428568</c:v>
                </c:pt>
                <c:pt idx="41">
                  <c:v>6.8571428571428568</c:v>
                </c:pt>
                <c:pt idx="42">
                  <c:v>6.5714285714285712</c:v>
                </c:pt>
                <c:pt idx="43">
                  <c:v>7</c:v>
                </c:pt>
                <c:pt idx="44">
                  <c:v>7.5714285714285712</c:v>
                </c:pt>
                <c:pt idx="45">
                  <c:v>7.7142857142857144</c:v>
                </c:pt>
                <c:pt idx="46">
                  <c:v>7.7142857142857144</c:v>
                </c:pt>
                <c:pt idx="47">
                  <c:v>7.5714285714285712</c:v>
                </c:pt>
                <c:pt idx="48">
                  <c:v>8</c:v>
                </c:pt>
                <c:pt idx="49">
                  <c:v>7.7142857142857144</c:v>
                </c:pt>
                <c:pt idx="50">
                  <c:v>8.1428571428571423</c:v>
                </c:pt>
                <c:pt idx="51">
                  <c:v>7</c:v>
                </c:pt>
                <c:pt idx="52">
                  <c:v>8</c:v>
                </c:pt>
                <c:pt idx="53">
                  <c:v>8.1428571428571423</c:v>
                </c:pt>
                <c:pt idx="54">
                  <c:v>8</c:v>
                </c:pt>
                <c:pt idx="55">
                  <c:v>7.7142857142857144</c:v>
                </c:pt>
                <c:pt idx="56">
                  <c:v>8.4285714285714288</c:v>
                </c:pt>
                <c:pt idx="57">
                  <c:v>7.8571428571428568</c:v>
                </c:pt>
                <c:pt idx="58">
                  <c:v>8.5714285714285712</c:v>
                </c:pt>
                <c:pt idx="59">
                  <c:v>7.4285714285714288</c:v>
                </c:pt>
                <c:pt idx="60">
                  <c:v>7.5714285714285712</c:v>
                </c:pt>
                <c:pt idx="61">
                  <c:v>7.2857142857142856</c:v>
                </c:pt>
                <c:pt idx="62">
                  <c:v>7.2857142857142856</c:v>
                </c:pt>
                <c:pt idx="63">
                  <c:v>6.2857142857142856</c:v>
                </c:pt>
                <c:pt idx="64">
                  <c:v>6.1428571428571432</c:v>
                </c:pt>
                <c:pt idx="65">
                  <c:v>6.1428571428571432</c:v>
                </c:pt>
                <c:pt idx="66">
                  <c:v>6.2857142857142856</c:v>
                </c:pt>
                <c:pt idx="67">
                  <c:v>6.8571428571428568</c:v>
                </c:pt>
                <c:pt idx="68">
                  <c:v>6.8571428571428568</c:v>
                </c:pt>
                <c:pt idx="69">
                  <c:v>6.4285714285714288</c:v>
                </c:pt>
                <c:pt idx="70">
                  <c:v>6.4285714285714288</c:v>
                </c:pt>
                <c:pt idx="71">
                  <c:v>7</c:v>
                </c:pt>
                <c:pt idx="72">
                  <c:v>6.8571428571428568</c:v>
                </c:pt>
                <c:pt idx="73">
                  <c:v>6.5714285714285712</c:v>
                </c:pt>
                <c:pt idx="74">
                  <c:v>6.5714285714285712</c:v>
                </c:pt>
                <c:pt idx="75">
                  <c:v>6.5714285714285712</c:v>
                </c:pt>
                <c:pt idx="76">
                  <c:v>7.1428571428571432</c:v>
                </c:pt>
                <c:pt idx="77">
                  <c:v>7.5714285714285712</c:v>
                </c:pt>
                <c:pt idx="78">
                  <c:v>7</c:v>
                </c:pt>
                <c:pt idx="79">
                  <c:v>6.4285714285714288</c:v>
                </c:pt>
                <c:pt idx="80">
                  <c:v>7.4285714285714288</c:v>
                </c:pt>
                <c:pt idx="81">
                  <c:v>7.5714285714285712</c:v>
                </c:pt>
                <c:pt idx="82">
                  <c:v>8</c:v>
                </c:pt>
                <c:pt idx="83">
                  <c:v>8.1428571428571423</c:v>
                </c:pt>
                <c:pt idx="84">
                  <c:v>8.5714285714285712</c:v>
                </c:pt>
                <c:pt idx="85">
                  <c:v>9</c:v>
                </c:pt>
                <c:pt idx="86">
                  <c:v>9.8571428571428577</c:v>
                </c:pt>
                <c:pt idx="87">
                  <c:v>9.2857142857142865</c:v>
                </c:pt>
                <c:pt idx="88">
                  <c:v>8</c:v>
                </c:pt>
                <c:pt idx="89">
                  <c:v>8.5714285714285712</c:v>
                </c:pt>
                <c:pt idx="90">
                  <c:v>9.2857142857142865</c:v>
                </c:pt>
                <c:pt idx="91">
                  <c:v>8.8571428571428577</c:v>
                </c:pt>
                <c:pt idx="92">
                  <c:v>9.1428571428571423</c:v>
                </c:pt>
                <c:pt idx="93">
                  <c:v>9.5714285714285712</c:v>
                </c:pt>
                <c:pt idx="94">
                  <c:v>10.142857142857142</c:v>
                </c:pt>
                <c:pt idx="95">
                  <c:v>11.714285714285714</c:v>
                </c:pt>
                <c:pt idx="96">
                  <c:v>10.857142857142858</c:v>
                </c:pt>
                <c:pt idx="97">
                  <c:v>9.4285714285714288</c:v>
                </c:pt>
                <c:pt idx="98">
                  <c:v>9.5714285714285712</c:v>
                </c:pt>
                <c:pt idx="99">
                  <c:v>9.7142857142857135</c:v>
                </c:pt>
                <c:pt idx="100">
                  <c:v>8.7142857142857135</c:v>
                </c:pt>
                <c:pt idx="101">
                  <c:v>8.1428571428571423</c:v>
                </c:pt>
                <c:pt idx="102">
                  <c:v>7.8571428571428568</c:v>
                </c:pt>
                <c:pt idx="103">
                  <c:v>8</c:v>
                </c:pt>
                <c:pt idx="104">
                  <c:v>9</c:v>
                </c:pt>
                <c:pt idx="105">
                  <c:v>9</c:v>
                </c:pt>
                <c:pt idx="106">
                  <c:v>8.5714285714285712</c:v>
                </c:pt>
                <c:pt idx="107">
                  <c:v>8.7142857142857135</c:v>
                </c:pt>
                <c:pt idx="108">
                  <c:v>7.8571428571428568</c:v>
                </c:pt>
                <c:pt idx="109">
                  <c:v>8.1428571428571423</c:v>
                </c:pt>
                <c:pt idx="110">
                  <c:v>8.4285714285714288</c:v>
                </c:pt>
                <c:pt idx="111">
                  <c:v>7.8571428571428568</c:v>
                </c:pt>
                <c:pt idx="112">
                  <c:v>8.4285714285714288</c:v>
                </c:pt>
                <c:pt idx="113">
                  <c:v>7.8571428571428568</c:v>
                </c:pt>
                <c:pt idx="114">
                  <c:v>7.4285714285714288</c:v>
                </c:pt>
                <c:pt idx="115">
                  <c:v>7.8571428571428568</c:v>
                </c:pt>
                <c:pt idx="116">
                  <c:v>6.8571428571428568</c:v>
                </c:pt>
                <c:pt idx="117">
                  <c:v>5.8571428571428568</c:v>
                </c:pt>
                <c:pt idx="118">
                  <c:v>5.4285714285714288</c:v>
                </c:pt>
                <c:pt idx="119">
                  <c:v>4.5714285714285712</c:v>
                </c:pt>
                <c:pt idx="120">
                  <c:v>4.1428571428571432</c:v>
                </c:pt>
                <c:pt idx="121">
                  <c:v>4.1428571428571432</c:v>
                </c:pt>
                <c:pt idx="122">
                  <c:v>4.5714285714285712</c:v>
                </c:pt>
                <c:pt idx="123">
                  <c:v>5</c:v>
                </c:pt>
                <c:pt idx="124">
                  <c:v>6</c:v>
                </c:pt>
                <c:pt idx="125">
                  <c:v>7</c:v>
                </c:pt>
                <c:pt idx="126">
                  <c:v>7.1428571428571432</c:v>
                </c:pt>
                <c:pt idx="127">
                  <c:v>8.5714285714285712</c:v>
                </c:pt>
                <c:pt idx="128">
                  <c:v>8.4285714285714288</c:v>
                </c:pt>
                <c:pt idx="129">
                  <c:v>8.5714285714285712</c:v>
                </c:pt>
                <c:pt idx="130">
                  <c:v>8.4285714285714288</c:v>
                </c:pt>
                <c:pt idx="131">
                  <c:v>7.8571428571428568</c:v>
                </c:pt>
                <c:pt idx="132">
                  <c:v>7.1428571428571432</c:v>
                </c:pt>
                <c:pt idx="133">
                  <c:v>7.5714285714285712</c:v>
                </c:pt>
                <c:pt idx="134">
                  <c:v>7.2857142857142856</c:v>
                </c:pt>
                <c:pt idx="135">
                  <c:v>7.2857142857142856</c:v>
                </c:pt>
                <c:pt idx="136">
                  <c:v>7.8571428571428568</c:v>
                </c:pt>
                <c:pt idx="137">
                  <c:v>6.8571428571428568</c:v>
                </c:pt>
                <c:pt idx="138">
                  <c:v>6.8571428571428568</c:v>
                </c:pt>
                <c:pt idx="139">
                  <c:v>6.5714285714285712</c:v>
                </c:pt>
                <c:pt idx="140">
                  <c:v>6.7142857142857144</c:v>
                </c:pt>
                <c:pt idx="141">
                  <c:v>6.7142857142857144</c:v>
                </c:pt>
                <c:pt idx="142">
                  <c:v>7.1428571428571432</c:v>
                </c:pt>
                <c:pt idx="143">
                  <c:v>6.5714285714285712</c:v>
                </c:pt>
                <c:pt idx="144">
                  <c:v>7.5714285714285712</c:v>
                </c:pt>
                <c:pt idx="145">
                  <c:v>7.5714285714285712</c:v>
                </c:pt>
                <c:pt idx="146">
                  <c:v>8.2857142857142865</c:v>
                </c:pt>
                <c:pt idx="147">
                  <c:v>7.8571428571428568</c:v>
                </c:pt>
                <c:pt idx="148">
                  <c:v>7.1428571428571432</c:v>
                </c:pt>
                <c:pt idx="149">
                  <c:v>6.5714285714285712</c:v>
                </c:pt>
                <c:pt idx="150">
                  <c:v>6.5714285714285712</c:v>
                </c:pt>
                <c:pt idx="151">
                  <c:v>6.5714285714285712</c:v>
                </c:pt>
                <c:pt idx="152">
                  <c:v>7.1428571428571432</c:v>
                </c:pt>
                <c:pt idx="153">
                  <c:v>6.4285714285714288</c:v>
                </c:pt>
                <c:pt idx="154">
                  <c:v>6.2857142857142856</c:v>
                </c:pt>
                <c:pt idx="155">
                  <c:v>6.2857142857142856</c:v>
                </c:pt>
                <c:pt idx="156">
                  <c:v>7</c:v>
                </c:pt>
                <c:pt idx="157">
                  <c:v>6.4285714285714288</c:v>
                </c:pt>
                <c:pt idx="158">
                  <c:v>6.5714285714285712</c:v>
                </c:pt>
                <c:pt idx="159">
                  <c:v>6.2857142857142856</c:v>
                </c:pt>
                <c:pt idx="160">
                  <c:v>6.5714285714285712</c:v>
                </c:pt>
                <c:pt idx="161">
                  <c:v>6.1428571428571432</c:v>
                </c:pt>
                <c:pt idx="162">
                  <c:v>6.1428571428571432</c:v>
                </c:pt>
                <c:pt idx="163">
                  <c:v>5.4285714285714288</c:v>
                </c:pt>
                <c:pt idx="164">
                  <c:v>6.2857142857142856</c:v>
                </c:pt>
                <c:pt idx="165">
                  <c:v>5.7142857142857144</c:v>
                </c:pt>
                <c:pt idx="166">
                  <c:v>5.7142857142857144</c:v>
                </c:pt>
                <c:pt idx="167">
                  <c:v>6.1428571428571432</c:v>
                </c:pt>
                <c:pt idx="168">
                  <c:v>7</c:v>
                </c:pt>
                <c:pt idx="169">
                  <c:v>7.5714285714285712</c:v>
                </c:pt>
                <c:pt idx="170">
                  <c:v>8.2857142857142865</c:v>
                </c:pt>
                <c:pt idx="171">
                  <c:v>8</c:v>
                </c:pt>
                <c:pt idx="172">
                  <c:v>8.2857142857142865</c:v>
                </c:pt>
                <c:pt idx="173">
                  <c:v>8</c:v>
                </c:pt>
                <c:pt idx="174">
                  <c:v>7.7142857142857144</c:v>
                </c:pt>
                <c:pt idx="175">
                  <c:v>7.4285714285714288</c:v>
                </c:pt>
                <c:pt idx="176">
                  <c:v>6.7142857142857144</c:v>
                </c:pt>
                <c:pt idx="177">
                  <c:v>6.7142857142857144</c:v>
                </c:pt>
                <c:pt idx="178">
                  <c:v>6.7142857142857144</c:v>
                </c:pt>
                <c:pt idx="179">
                  <c:v>7.4285714285714288</c:v>
                </c:pt>
                <c:pt idx="180">
                  <c:v>7.1428571428571432</c:v>
                </c:pt>
                <c:pt idx="181">
                  <c:v>6.5714285714285712</c:v>
                </c:pt>
                <c:pt idx="182">
                  <c:v>7.1428571428571432</c:v>
                </c:pt>
                <c:pt idx="183">
                  <c:v>8.2857142857142865</c:v>
                </c:pt>
                <c:pt idx="184">
                  <c:v>7.8571428571428568</c:v>
                </c:pt>
                <c:pt idx="185">
                  <c:v>7.7142857142857144</c:v>
                </c:pt>
                <c:pt idx="186">
                  <c:v>6.8571428571428568</c:v>
                </c:pt>
                <c:pt idx="187">
                  <c:v>8.2857142857142865</c:v>
                </c:pt>
                <c:pt idx="188">
                  <c:v>9.5714285714285712</c:v>
                </c:pt>
                <c:pt idx="189">
                  <c:v>9.2857142857142865</c:v>
                </c:pt>
                <c:pt idx="190">
                  <c:v>8.8571428571428577</c:v>
                </c:pt>
                <c:pt idx="191">
                  <c:v>9.7142857142857135</c:v>
                </c:pt>
                <c:pt idx="192">
                  <c:v>9.4285714285714288</c:v>
                </c:pt>
                <c:pt idx="193">
                  <c:v>9.1428571428571423</c:v>
                </c:pt>
                <c:pt idx="194">
                  <c:v>8.2857142857142865</c:v>
                </c:pt>
                <c:pt idx="195">
                  <c:v>7</c:v>
                </c:pt>
                <c:pt idx="196">
                  <c:v>6.7142857142857144</c:v>
                </c:pt>
                <c:pt idx="197">
                  <c:v>6.7142857142857144</c:v>
                </c:pt>
                <c:pt idx="198">
                  <c:v>6.2857142857142856</c:v>
                </c:pt>
                <c:pt idx="199">
                  <c:v>6.8571428571428568</c:v>
                </c:pt>
                <c:pt idx="200">
                  <c:v>7.2857142857142856</c:v>
                </c:pt>
                <c:pt idx="201">
                  <c:v>7.4285714285714288</c:v>
                </c:pt>
                <c:pt idx="202">
                  <c:v>8</c:v>
                </c:pt>
                <c:pt idx="203">
                  <c:v>8.1428571428571423</c:v>
                </c:pt>
                <c:pt idx="204">
                  <c:v>7.7142857142857144</c:v>
                </c:pt>
                <c:pt idx="205">
                  <c:v>8.1428571428571423</c:v>
                </c:pt>
                <c:pt idx="206">
                  <c:v>7.5714285714285712</c:v>
                </c:pt>
                <c:pt idx="207">
                  <c:v>7.1428571428571432</c:v>
                </c:pt>
                <c:pt idx="208">
                  <c:v>7.1428571428571432</c:v>
                </c:pt>
                <c:pt idx="209">
                  <c:v>7.4285714285714288</c:v>
                </c:pt>
                <c:pt idx="210">
                  <c:v>7.4285714285714288</c:v>
                </c:pt>
                <c:pt idx="211">
                  <c:v>7.2857142857142856</c:v>
                </c:pt>
                <c:pt idx="212">
                  <c:v>7.5714285714285712</c:v>
                </c:pt>
                <c:pt idx="213">
                  <c:v>8</c:v>
                </c:pt>
                <c:pt idx="214">
                  <c:v>9.4285714285714288</c:v>
                </c:pt>
                <c:pt idx="215">
                  <c:v>9.1428571428571423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9.5714285714285712</c:v>
                </c:pt>
                <c:pt idx="220">
                  <c:v>10.285714285714286</c:v>
                </c:pt>
                <c:pt idx="221">
                  <c:v>8.8571428571428577</c:v>
                </c:pt>
                <c:pt idx="222">
                  <c:v>8.5714285714285712</c:v>
                </c:pt>
                <c:pt idx="223">
                  <c:v>7.7142857142857144</c:v>
                </c:pt>
                <c:pt idx="224">
                  <c:v>8</c:v>
                </c:pt>
                <c:pt idx="225">
                  <c:v>8.2857142857142865</c:v>
                </c:pt>
                <c:pt idx="226">
                  <c:v>8.4285714285714288</c:v>
                </c:pt>
                <c:pt idx="227">
                  <c:v>7.1428571428571432</c:v>
                </c:pt>
                <c:pt idx="228">
                  <c:v>7.7142857142857144</c:v>
                </c:pt>
                <c:pt idx="229">
                  <c:v>8.4285714285714288</c:v>
                </c:pt>
                <c:pt idx="230">
                  <c:v>8.5714285714285712</c:v>
                </c:pt>
                <c:pt idx="231">
                  <c:v>8.2857142857142865</c:v>
                </c:pt>
                <c:pt idx="232">
                  <c:v>9.2857142857142865</c:v>
                </c:pt>
                <c:pt idx="233">
                  <c:v>9.4285714285714288</c:v>
                </c:pt>
                <c:pt idx="234">
                  <c:v>10</c:v>
                </c:pt>
                <c:pt idx="235">
                  <c:v>9.8571428571428577</c:v>
                </c:pt>
                <c:pt idx="236">
                  <c:v>10.571428571428571</c:v>
                </c:pt>
                <c:pt idx="237">
                  <c:v>10.428571428571429</c:v>
                </c:pt>
                <c:pt idx="238">
                  <c:v>12</c:v>
                </c:pt>
                <c:pt idx="239">
                  <c:v>11.571428571428571</c:v>
                </c:pt>
                <c:pt idx="240">
                  <c:v>11.857142857142858</c:v>
                </c:pt>
                <c:pt idx="241">
                  <c:v>12.714285714285714</c:v>
                </c:pt>
                <c:pt idx="242">
                  <c:v>13.428571428571429</c:v>
                </c:pt>
                <c:pt idx="243">
                  <c:v>14.571428571428571</c:v>
                </c:pt>
                <c:pt idx="244">
                  <c:v>15.857142857142858</c:v>
                </c:pt>
                <c:pt idx="245">
                  <c:v>15.714285714285714</c:v>
                </c:pt>
                <c:pt idx="246">
                  <c:v>16</c:v>
                </c:pt>
                <c:pt idx="247">
                  <c:v>16.285714285714285</c:v>
                </c:pt>
                <c:pt idx="248">
                  <c:v>17.428571428571427</c:v>
                </c:pt>
                <c:pt idx="249">
                  <c:v>19.285714285714285</c:v>
                </c:pt>
                <c:pt idx="250">
                  <c:v>18.571428571428573</c:v>
                </c:pt>
                <c:pt idx="251">
                  <c:v>18.285714285714285</c:v>
                </c:pt>
                <c:pt idx="252">
                  <c:v>18.571428571428573</c:v>
                </c:pt>
                <c:pt idx="253">
                  <c:v>18.285714285714285</c:v>
                </c:pt>
                <c:pt idx="254">
                  <c:v>18.714285714285715</c:v>
                </c:pt>
                <c:pt idx="255">
                  <c:v>18.428571428571427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0C-4A69-B4F5-A1D31B54D2E0}"/>
            </c:ext>
          </c:extLst>
        </c:ser>
        <c:ser>
          <c:idx val="8"/>
          <c:order val="8"/>
          <c:tx>
            <c:strRef>
              <c:f>Kayseri!$J$1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Kayseri!$A$2:$A$257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30.01</c:v>
                </c:pt>
                <c:pt idx="29">
                  <c:v>31.01</c:v>
                </c:pt>
                <c:pt idx="30">
                  <c:v>01.02</c:v>
                </c:pt>
                <c:pt idx="31">
                  <c:v>02.02</c:v>
                </c:pt>
                <c:pt idx="32">
                  <c:v>03.02</c:v>
                </c:pt>
                <c:pt idx="33">
                  <c:v>04.02</c:v>
                </c:pt>
                <c:pt idx="34">
                  <c:v>05.02</c:v>
                </c:pt>
                <c:pt idx="35">
                  <c:v>06.02</c:v>
                </c:pt>
                <c:pt idx="36">
                  <c:v>07.02</c:v>
                </c:pt>
                <c:pt idx="37">
                  <c:v>08.02</c:v>
                </c:pt>
                <c:pt idx="38">
                  <c:v>09.02</c:v>
                </c:pt>
                <c:pt idx="39">
                  <c:v>10.02</c:v>
                </c:pt>
                <c:pt idx="40">
                  <c:v>11.02</c:v>
                </c:pt>
                <c:pt idx="41">
                  <c:v>12.02</c:v>
                </c:pt>
                <c:pt idx="42">
                  <c:v>13.02</c:v>
                </c:pt>
                <c:pt idx="43">
                  <c:v>14.02</c:v>
                </c:pt>
                <c:pt idx="44">
                  <c:v>15.02</c:v>
                </c:pt>
                <c:pt idx="45">
                  <c:v>16.02</c:v>
                </c:pt>
                <c:pt idx="46">
                  <c:v>17.02</c:v>
                </c:pt>
                <c:pt idx="47">
                  <c:v>18.02</c:v>
                </c:pt>
                <c:pt idx="48">
                  <c:v>19.02</c:v>
                </c:pt>
                <c:pt idx="49">
                  <c:v>20.02</c:v>
                </c:pt>
                <c:pt idx="50">
                  <c:v>21.02</c:v>
                </c:pt>
                <c:pt idx="51">
                  <c:v>22.02</c:v>
                </c:pt>
                <c:pt idx="52">
                  <c:v>23.02</c:v>
                </c:pt>
                <c:pt idx="53">
                  <c:v>24.02</c:v>
                </c:pt>
                <c:pt idx="54">
                  <c:v>25.02</c:v>
                </c:pt>
                <c:pt idx="55">
                  <c:v>26.02</c:v>
                </c:pt>
                <c:pt idx="56">
                  <c:v>27.02</c:v>
                </c:pt>
                <c:pt idx="57">
                  <c:v>28.02</c:v>
                </c:pt>
                <c:pt idx="58">
                  <c:v>29.02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Kayseri!$J$2:$J$257</c:f>
              <c:numCache>
                <c:formatCode>General</c:formatCode>
                <c:ptCount val="256"/>
                <c:pt idx="6">
                  <c:v>8.2857142857142865</c:v>
                </c:pt>
                <c:pt idx="7">
                  <c:v>8.1428571428571423</c:v>
                </c:pt>
                <c:pt idx="8">
                  <c:v>8</c:v>
                </c:pt>
                <c:pt idx="9">
                  <c:v>7.7142857142857144</c:v>
                </c:pt>
                <c:pt idx="10">
                  <c:v>7.9285714285714288</c:v>
                </c:pt>
                <c:pt idx="11">
                  <c:v>7.7142857142857144</c:v>
                </c:pt>
                <c:pt idx="12">
                  <c:v>7.7857142857142856</c:v>
                </c:pt>
                <c:pt idx="13">
                  <c:v>7.7857142857142856</c:v>
                </c:pt>
                <c:pt idx="14">
                  <c:v>7.9285714285714288</c:v>
                </c:pt>
                <c:pt idx="15">
                  <c:v>7.9285714285714288</c:v>
                </c:pt>
                <c:pt idx="16">
                  <c:v>8.7142857142857135</c:v>
                </c:pt>
                <c:pt idx="17">
                  <c:v>8.6428571428571423</c:v>
                </c:pt>
                <c:pt idx="18">
                  <c:v>8.5714285714285712</c:v>
                </c:pt>
                <c:pt idx="19">
                  <c:v>8.2142857142857135</c:v>
                </c:pt>
                <c:pt idx="20">
                  <c:v>8.5</c:v>
                </c:pt>
                <c:pt idx="21">
                  <c:v>8.2857142857142865</c:v>
                </c:pt>
                <c:pt idx="22">
                  <c:v>8.2142857142857135</c:v>
                </c:pt>
                <c:pt idx="23">
                  <c:v>7.5</c:v>
                </c:pt>
                <c:pt idx="24">
                  <c:v>7.7857142857142856</c:v>
                </c:pt>
                <c:pt idx="25">
                  <c:v>8.2857142857142865</c:v>
                </c:pt>
                <c:pt idx="26">
                  <c:v>8.5</c:v>
                </c:pt>
                <c:pt idx="27">
                  <c:v>8.4285714285714288</c:v>
                </c:pt>
                <c:pt idx="28">
                  <c:v>8.7857142857142865</c:v>
                </c:pt>
                <c:pt idx="29">
                  <c:v>9</c:v>
                </c:pt>
                <c:pt idx="30">
                  <c:v>9</c:v>
                </c:pt>
                <c:pt idx="31">
                  <c:v>8.2857142857142865</c:v>
                </c:pt>
                <c:pt idx="32">
                  <c:v>7.8571428571428568</c:v>
                </c:pt>
                <c:pt idx="33">
                  <c:v>7.8571428571428568</c:v>
                </c:pt>
                <c:pt idx="34">
                  <c:v>7.7142857142857144</c:v>
                </c:pt>
                <c:pt idx="35">
                  <c:v>7.3571428571428568</c:v>
                </c:pt>
                <c:pt idx="36">
                  <c:v>7.5714285714285712</c:v>
                </c:pt>
                <c:pt idx="37">
                  <c:v>7.7142857142857144</c:v>
                </c:pt>
                <c:pt idx="38">
                  <c:v>7.7857142857142856</c:v>
                </c:pt>
                <c:pt idx="39">
                  <c:v>7.5714285714285712</c:v>
                </c:pt>
                <c:pt idx="40">
                  <c:v>7.2857142857142856</c:v>
                </c:pt>
                <c:pt idx="41">
                  <c:v>7.4285714285714288</c:v>
                </c:pt>
                <c:pt idx="42">
                  <c:v>7.5714285714285712</c:v>
                </c:pt>
                <c:pt idx="43">
                  <c:v>7.0714285714285712</c:v>
                </c:pt>
                <c:pt idx="44">
                  <c:v>7.2142857142857144</c:v>
                </c:pt>
                <c:pt idx="45">
                  <c:v>7.3571428571428568</c:v>
                </c:pt>
                <c:pt idx="46">
                  <c:v>7.2142857142857144</c:v>
                </c:pt>
                <c:pt idx="47">
                  <c:v>7.5</c:v>
                </c:pt>
                <c:pt idx="48">
                  <c:v>7.2857142857142856</c:v>
                </c:pt>
                <c:pt idx="49">
                  <c:v>7.1428571428571432</c:v>
                </c:pt>
                <c:pt idx="50">
                  <c:v>7.0714285714285712</c:v>
                </c:pt>
                <c:pt idx="51">
                  <c:v>6.5714285714285712</c:v>
                </c:pt>
                <c:pt idx="52">
                  <c:v>6.2142857142857144</c:v>
                </c:pt>
                <c:pt idx="53">
                  <c:v>7.3571428571428568</c:v>
                </c:pt>
                <c:pt idx="54">
                  <c:v>7.0714285714285712</c:v>
                </c:pt>
                <c:pt idx="55">
                  <c:v>6.7142857142857144</c:v>
                </c:pt>
                <c:pt idx="56">
                  <c:v>6.2142857142857144</c:v>
                </c:pt>
                <c:pt idx="57">
                  <c:v>6.2142857142857144</c:v>
                </c:pt>
                <c:pt idx="58">
                  <c:v>6.2857142857142856</c:v>
                </c:pt>
                <c:pt idx="59">
                  <c:v>6.7857142857142856</c:v>
                </c:pt>
                <c:pt idx="60">
                  <c:v>5.7142857142857144</c:v>
                </c:pt>
                <c:pt idx="61">
                  <c:v>5.8571428571428568</c:v>
                </c:pt>
                <c:pt idx="62">
                  <c:v>5.7857142857142856</c:v>
                </c:pt>
                <c:pt idx="63">
                  <c:v>6.5714285714285712</c:v>
                </c:pt>
                <c:pt idx="64">
                  <c:v>6.4285714285714288</c:v>
                </c:pt>
                <c:pt idx="65">
                  <c:v>6.6428571428571432</c:v>
                </c:pt>
                <c:pt idx="66">
                  <c:v>7.0714285714285712</c:v>
                </c:pt>
                <c:pt idx="67">
                  <c:v>7</c:v>
                </c:pt>
                <c:pt idx="68">
                  <c:v>7</c:v>
                </c:pt>
                <c:pt idx="69">
                  <c:v>7.0714285714285712</c:v>
                </c:pt>
                <c:pt idx="70">
                  <c:v>6.7142857142857144</c:v>
                </c:pt>
                <c:pt idx="71">
                  <c:v>6.6428571428571432</c:v>
                </c:pt>
                <c:pt idx="72">
                  <c:v>6.7857142857142856</c:v>
                </c:pt>
                <c:pt idx="73">
                  <c:v>6.9285714285714288</c:v>
                </c:pt>
                <c:pt idx="74">
                  <c:v>7</c:v>
                </c:pt>
                <c:pt idx="75">
                  <c:v>7.4285714285714288</c:v>
                </c:pt>
                <c:pt idx="76">
                  <c:v>8.0714285714285712</c:v>
                </c:pt>
                <c:pt idx="77">
                  <c:v>7.7857142857142856</c:v>
                </c:pt>
                <c:pt idx="78">
                  <c:v>7.9285714285714288</c:v>
                </c:pt>
                <c:pt idx="79">
                  <c:v>7.8571428571428568</c:v>
                </c:pt>
                <c:pt idx="80">
                  <c:v>7.0714285714285712</c:v>
                </c:pt>
                <c:pt idx="81">
                  <c:v>7.4285714285714288</c:v>
                </c:pt>
                <c:pt idx="82">
                  <c:v>6.5714285714285712</c:v>
                </c:pt>
                <c:pt idx="83">
                  <c:v>6.2857142857142856</c:v>
                </c:pt>
                <c:pt idx="84">
                  <c:v>6.6428571428571432</c:v>
                </c:pt>
                <c:pt idx="85">
                  <c:v>6.8571428571428568</c:v>
                </c:pt>
                <c:pt idx="86">
                  <c:v>6.7142857142857144</c:v>
                </c:pt>
                <c:pt idx="87">
                  <c:v>6.7142857142857144</c:v>
                </c:pt>
                <c:pt idx="88">
                  <c:v>6.4285714285714288</c:v>
                </c:pt>
                <c:pt idx="89">
                  <c:v>6.5714285714285712</c:v>
                </c:pt>
                <c:pt idx="90">
                  <c:v>6.4285714285714288</c:v>
                </c:pt>
                <c:pt idx="91">
                  <c:v>6</c:v>
                </c:pt>
                <c:pt idx="92">
                  <c:v>5.8571428571428568</c:v>
                </c:pt>
                <c:pt idx="93">
                  <c:v>5.9285714285714288</c:v>
                </c:pt>
                <c:pt idx="94">
                  <c:v>6.2142857142857144</c:v>
                </c:pt>
                <c:pt idx="95">
                  <c:v>6.5714285714285712</c:v>
                </c:pt>
                <c:pt idx="96">
                  <c:v>6.6428571428571432</c:v>
                </c:pt>
                <c:pt idx="97">
                  <c:v>6.7142857142857144</c:v>
                </c:pt>
                <c:pt idx="98">
                  <c:v>6.3571428571428568</c:v>
                </c:pt>
                <c:pt idx="99">
                  <c:v>6.6428571428571432</c:v>
                </c:pt>
                <c:pt idx="100">
                  <c:v>6.7142857142857144</c:v>
                </c:pt>
                <c:pt idx="101">
                  <c:v>6.8571428571428568</c:v>
                </c:pt>
                <c:pt idx="102">
                  <c:v>6.9285714285714288</c:v>
                </c:pt>
                <c:pt idx="103">
                  <c:v>7</c:v>
                </c:pt>
                <c:pt idx="104">
                  <c:v>7.0714285714285712</c:v>
                </c:pt>
                <c:pt idx="105">
                  <c:v>7.9285714285714288</c:v>
                </c:pt>
                <c:pt idx="106">
                  <c:v>7.5</c:v>
                </c:pt>
                <c:pt idx="107">
                  <c:v>7.2857142857142856</c:v>
                </c:pt>
                <c:pt idx="108">
                  <c:v>7</c:v>
                </c:pt>
                <c:pt idx="109">
                  <c:v>7.0714285714285712</c:v>
                </c:pt>
                <c:pt idx="110">
                  <c:v>7</c:v>
                </c:pt>
                <c:pt idx="111">
                  <c:v>7.0714285714285712</c:v>
                </c:pt>
                <c:pt idx="112">
                  <c:v>6.9285714285714288</c:v>
                </c:pt>
                <c:pt idx="113">
                  <c:v>7.0714285714285712</c:v>
                </c:pt>
                <c:pt idx="114">
                  <c:v>7.1428571428571432</c:v>
                </c:pt>
                <c:pt idx="115">
                  <c:v>7.5</c:v>
                </c:pt>
                <c:pt idx="116">
                  <c:v>7.3571428571428568</c:v>
                </c:pt>
                <c:pt idx="117">
                  <c:v>7.2142857142857144</c:v>
                </c:pt>
                <c:pt idx="118">
                  <c:v>6.5</c:v>
                </c:pt>
                <c:pt idx="119">
                  <c:v>6.5</c:v>
                </c:pt>
                <c:pt idx="120">
                  <c:v>6.5</c:v>
                </c:pt>
                <c:pt idx="121">
                  <c:v>6.7857142857142856</c:v>
                </c:pt>
                <c:pt idx="122">
                  <c:v>6.7142857142857144</c:v>
                </c:pt>
                <c:pt idx="123">
                  <c:v>6.8571428571428568</c:v>
                </c:pt>
                <c:pt idx="124">
                  <c:v>7</c:v>
                </c:pt>
                <c:pt idx="125">
                  <c:v>7.6428571428571432</c:v>
                </c:pt>
                <c:pt idx="126">
                  <c:v>7.5714285714285712</c:v>
                </c:pt>
                <c:pt idx="127">
                  <c:v>7.4285714285714288</c:v>
                </c:pt>
                <c:pt idx="128">
                  <c:v>7.5</c:v>
                </c:pt>
                <c:pt idx="129">
                  <c:v>7.1428571428571432</c:v>
                </c:pt>
                <c:pt idx="130">
                  <c:v>6.7857142857142856</c:v>
                </c:pt>
                <c:pt idx="131">
                  <c:v>7</c:v>
                </c:pt>
                <c:pt idx="132">
                  <c:v>7.2857142857142856</c:v>
                </c:pt>
                <c:pt idx="133">
                  <c:v>7.0714285714285712</c:v>
                </c:pt>
                <c:pt idx="134">
                  <c:v>7</c:v>
                </c:pt>
                <c:pt idx="135">
                  <c:v>6.5714285714285712</c:v>
                </c:pt>
                <c:pt idx="136">
                  <c:v>6.5714285714285712</c:v>
                </c:pt>
                <c:pt idx="137">
                  <c:v>7</c:v>
                </c:pt>
                <c:pt idx="138">
                  <c:v>6.6428571428571432</c:v>
                </c:pt>
                <c:pt idx="139">
                  <c:v>6.5</c:v>
                </c:pt>
                <c:pt idx="140">
                  <c:v>7.4285714285714288</c:v>
                </c:pt>
                <c:pt idx="141">
                  <c:v>7.9285714285714288</c:v>
                </c:pt>
                <c:pt idx="142">
                  <c:v>8</c:v>
                </c:pt>
                <c:pt idx="143">
                  <c:v>8</c:v>
                </c:pt>
                <c:pt idx="144">
                  <c:v>7.1428571428571432</c:v>
                </c:pt>
                <c:pt idx="145">
                  <c:v>7.4285714285714288</c:v>
                </c:pt>
                <c:pt idx="146">
                  <c:v>7.0714285714285712</c:v>
                </c:pt>
                <c:pt idx="147">
                  <c:v>6.6428571428571432</c:v>
                </c:pt>
                <c:pt idx="148">
                  <c:v>6.5</c:v>
                </c:pt>
                <c:pt idx="149">
                  <c:v>7</c:v>
                </c:pt>
                <c:pt idx="150">
                  <c:v>7.7857142857142856</c:v>
                </c:pt>
                <c:pt idx="151">
                  <c:v>7.9285714285714288</c:v>
                </c:pt>
                <c:pt idx="152">
                  <c:v>8.1428571428571423</c:v>
                </c:pt>
                <c:pt idx="153">
                  <c:v>8.5</c:v>
                </c:pt>
                <c:pt idx="154">
                  <c:v>8</c:v>
                </c:pt>
                <c:pt idx="155">
                  <c:v>7.8571428571428568</c:v>
                </c:pt>
                <c:pt idx="156">
                  <c:v>7.4285714285714288</c:v>
                </c:pt>
                <c:pt idx="157">
                  <c:v>6.4285714285714288</c:v>
                </c:pt>
                <c:pt idx="158">
                  <c:v>7.3571428571428568</c:v>
                </c:pt>
                <c:pt idx="159">
                  <c:v>6.8571428571428568</c:v>
                </c:pt>
                <c:pt idx="160">
                  <c:v>7.1428571428571432</c:v>
                </c:pt>
                <c:pt idx="161">
                  <c:v>7.5714285714285712</c:v>
                </c:pt>
                <c:pt idx="162">
                  <c:v>7.2857142857142856</c:v>
                </c:pt>
                <c:pt idx="163">
                  <c:v>7.4285714285714288</c:v>
                </c:pt>
                <c:pt idx="164">
                  <c:v>7.6428571428571432</c:v>
                </c:pt>
                <c:pt idx="165">
                  <c:v>6.7142857142857144</c:v>
                </c:pt>
                <c:pt idx="166">
                  <c:v>6.5714285714285712</c:v>
                </c:pt>
                <c:pt idx="167">
                  <c:v>6.5714285714285712</c:v>
                </c:pt>
                <c:pt idx="168">
                  <c:v>6.2857142857142856</c:v>
                </c:pt>
                <c:pt idx="169">
                  <c:v>6.7857142857142856</c:v>
                </c:pt>
                <c:pt idx="170">
                  <c:v>6.7142857142857144</c:v>
                </c:pt>
                <c:pt idx="171">
                  <c:v>6.6428571428571432</c:v>
                </c:pt>
                <c:pt idx="172">
                  <c:v>6.8571428571428568</c:v>
                </c:pt>
                <c:pt idx="173">
                  <c:v>7.4285714285714288</c:v>
                </c:pt>
                <c:pt idx="174">
                  <c:v>7.2857142857142856</c:v>
                </c:pt>
                <c:pt idx="175">
                  <c:v>7.5</c:v>
                </c:pt>
                <c:pt idx="176">
                  <c:v>7.1428571428571432</c:v>
                </c:pt>
                <c:pt idx="177">
                  <c:v>7.0714285714285712</c:v>
                </c:pt>
                <c:pt idx="178">
                  <c:v>7.8571428571428568</c:v>
                </c:pt>
                <c:pt idx="179">
                  <c:v>8.0714285714285712</c:v>
                </c:pt>
                <c:pt idx="180">
                  <c:v>8</c:v>
                </c:pt>
                <c:pt idx="181">
                  <c:v>8.0714285714285712</c:v>
                </c:pt>
                <c:pt idx="182">
                  <c:v>7.9285714285714288</c:v>
                </c:pt>
                <c:pt idx="183">
                  <c:v>7.7857142857142856</c:v>
                </c:pt>
                <c:pt idx="184">
                  <c:v>8.3571428571428577</c:v>
                </c:pt>
                <c:pt idx="185">
                  <c:v>7.9285714285714288</c:v>
                </c:pt>
                <c:pt idx="186">
                  <c:v>7.7142857142857144</c:v>
                </c:pt>
                <c:pt idx="187">
                  <c:v>7.5714285714285712</c:v>
                </c:pt>
                <c:pt idx="188">
                  <c:v>6.8571428571428568</c:v>
                </c:pt>
                <c:pt idx="189">
                  <c:v>7</c:v>
                </c:pt>
                <c:pt idx="190">
                  <c:v>7.5714285714285712</c:v>
                </c:pt>
                <c:pt idx="191">
                  <c:v>6.2857142857142856</c:v>
                </c:pt>
                <c:pt idx="192">
                  <c:v>6.2857142857142856</c:v>
                </c:pt>
                <c:pt idx="193">
                  <c:v>6.3571428571428568</c:v>
                </c:pt>
                <c:pt idx="194">
                  <c:v>6.4285714285714288</c:v>
                </c:pt>
                <c:pt idx="195">
                  <c:v>6.5</c:v>
                </c:pt>
                <c:pt idx="196">
                  <c:v>6.3571428571428568</c:v>
                </c:pt>
                <c:pt idx="197">
                  <c:v>5.6428571428571432</c:v>
                </c:pt>
                <c:pt idx="198">
                  <c:v>6.5</c:v>
                </c:pt>
                <c:pt idx="199">
                  <c:v>6.5714285714285712</c:v>
                </c:pt>
                <c:pt idx="200">
                  <c:v>6.4285714285714288</c:v>
                </c:pt>
                <c:pt idx="201">
                  <c:v>6.2857142857142856</c:v>
                </c:pt>
                <c:pt idx="202">
                  <c:v>6.7857142857142856</c:v>
                </c:pt>
                <c:pt idx="203">
                  <c:v>6.6428571428571432</c:v>
                </c:pt>
                <c:pt idx="204">
                  <c:v>7.7142857142857144</c:v>
                </c:pt>
                <c:pt idx="205">
                  <c:v>7.2857142857142856</c:v>
                </c:pt>
                <c:pt idx="206">
                  <c:v>6.9285714285714288</c:v>
                </c:pt>
                <c:pt idx="207">
                  <c:v>6.7857142857142856</c:v>
                </c:pt>
                <c:pt idx="208">
                  <c:v>7</c:v>
                </c:pt>
                <c:pt idx="209">
                  <c:v>6.8571428571428568</c:v>
                </c:pt>
                <c:pt idx="210">
                  <c:v>6.9285714285714288</c:v>
                </c:pt>
                <c:pt idx="211">
                  <c:v>6.4285714285714288</c:v>
                </c:pt>
                <c:pt idx="212">
                  <c:v>6.7857142857142856</c:v>
                </c:pt>
                <c:pt idx="213">
                  <c:v>7.5714285714285712</c:v>
                </c:pt>
                <c:pt idx="214">
                  <c:v>7.5714285714285712</c:v>
                </c:pt>
                <c:pt idx="215">
                  <c:v>7.7142857142857144</c:v>
                </c:pt>
                <c:pt idx="216">
                  <c:v>8.2857142857142865</c:v>
                </c:pt>
                <c:pt idx="217">
                  <c:v>8.0714285714285712</c:v>
                </c:pt>
                <c:pt idx="218">
                  <c:v>7.8571428571428568</c:v>
                </c:pt>
                <c:pt idx="219">
                  <c:v>7.5714285714285712</c:v>
                </c:pt>
                <c:pt idx="220">
                  <c:v>6.7857142857142856</c:v>
                </c:pt>
                <c:pt idx="221">
                  <c:v>7.1428571428571432</c:v>
                </c:pt>
                <c:pt idx="222">
                  <c:v>6.7857142857142856</c:v>
                </c:pt>
                <c:pt idx="223">
                  <c:v>6.2142857142857144</c:v>
                </c:pt>
                <c:pt idx="224">
                  <c:v>6.5</c:v>
                </c:pt>
                <c:pt idx="225">
                  <c:v>6.7857142857142856</c:v>
                </c:pt>
                <c:pt idx="226">
                  <c:v>7.0714285714285712</c:v>
                </c:pt>
                <c:pt idx="227">
                  <c:v>7.1428571428571432</c:v>
                </c:pt>
                <c:pt idx="228">
                  <c:v>7</c:v>
                </c:pt>
                <c:pt idx="229">
                  <c:v>7.5</c:v>
                </c:pt>
                <c:pt idx="230">
                  <c:v>6.9285714285714288</c:v>
                </c:pt>
                <c:pt idx="231">
                  <c:v>7.0714285714285712</c:v>
                </c:pt>
                <c:pt idx="232">
                  <c:v>6.8571428571428568</c:v>
                </c:pt>
                <c:pt idx="233">
                  <c:v>6.4285714285714288</c:v>
                </c:pt>
                <c:pt idx="234">
                  <c:v>6</c:v>
                </c:pt>
                <c:pt idx="235">
                  <c:v>6.1428571428571432</c:v>
                </c:pt>
                <c:pt idx="236">
                  <c:v>5.7142857142857144</c:v>
                </c:pt>
                <c:pt idx="237">
                  <c:v>5.9285714285714288</c:v>
                </c:pt>
                <c:pt idx="238">
                  <c:v>5.4285714285714288</c:v>
                </c:pt>
                <c:pt idx="239">
                  <c:v>5.5</c:v>
                </c:pt>
                <c:pt idx="240">
                  <c:v>6.0714285714285712</c:v>
                </c:pt>
                <c:pt idx="241">
                  <c:v>6.5</c:v>
                </c:pt>
                <c:pt idx="242">
                  <c:v>6.5</c:v>
                </c:pt>
                <c:pt idx="243">
                  <c:v>6.7857142857142856</c:v>
                </c:pt>
                <c:pt idx="244">
                  <c:v>6.6428571428571432</c:v>
                </c:pt>
                <c:pt idx="245">
                  <c:v>6.5714285714285712</c:v>
                </c:pt>
                <c:pt idx="246">
                  <c:v>6.3571428571428568</c:v>
                </c:pt>
                <c:pt idx="247">
                  <c:v>5.6428571428571432</c:v>
                </c:pt>
                <c:pt idx="248">
                  <c:v>5.5714285714285712</c:v>
                </c:pt>
                <c:pt idx="249">
                  <c:v>5.5714285714285712</c:v>
                </c:pt>
                <c:pt idx="250">
                  <c:v>5.8571428571428568</c:v>
                </c:pt>
                <c:pt idx="251">
                  <c:v>6.1428571428571432</c:v>
                </c:pt>
                <c:pt idx="252">
                  <c:v>7</c:v>
                </c:pt>
                <c:pt idx="253">
                  <c:v>7.2142857142857144</c:v>
                </c:pt>
                <c:pt idx="254">
                  <c:v>7.7857142857142856</c:v>
                </c:pt>
                <c:pt idx="255">
                  <c:v>7.8571428571428568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B0C-4A69-B4F5-A1D31B54D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6503008"/>
        <c:axId val="9510175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Kayseri!$B$1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Kayseri!$A$2:$A$257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Kayseri!$B$2:$B$257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12</c:v>
                      </c:pt>
                      <c:pt idx="1">
                        <c:v>8</c:v>
                      </c:pt>
                      <c:pt idx="2">
                        <c:v>11</c:v>
                      </c:pt>
                      <c:pt idx="3">
                        <c:v>13</c:v>
                      </c:pt>
                      <c:pt idx="4">
                        <c:v>14</c:v>
                      </c:pt>
                      <c:pt idx="5">
                        <c:v>13</c:v>
                      </c:pt>
                      <c:pt idx="6">
                        <c:v>6</c:v>
                      </c:pt>
                      <c:pt idx="7">
                        <c:v>8</c:v>
                      </c:pt>
                      <c:pt idx="8">
                        <c:v>10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11</c:v>
                      </c:pt>
                      <c:pt idx="12">
                        <c:v>10</c:v>
                      </c:pt>
                      <c:pt idx="13">
                        <c:v>6</c:v>
                      </c:pt>
                      <c:pt idx="14">
                        <c:v>8</c:v>
                      </c:pt>
                      <c:pt idx="15">
                        <c:v>7</c:v>
                      </c:pt>
                      <c:pt idx="16">
                        <c:v>6</c:v>
                      </c:pt>
                      <c:pt idx="17">
                        <c:v>10</c:v>
                      </c:pt>
                      <c:pt idx="18">
                        <c:v>8</c:v>
                      </c:pt>
                      <c:pt idx="19">
                        <c:v>6</c:v>
                      </c:pt>
                      <c:pt idx="20">
                        <c:v>3</c:v>
                      </c:pt>
                      <c:pt idx="21">
                        <c:v>6</c:v>
                      </c:pt>
                      <c:pt idx="22">
                        <c:v>9</c:v>
                      </c:pt>
                      <c:pt idx="23">
                        <c:v>7</c:v>
                      </c:pt>
                      <c:pt idx="24">
                        <c:v>6</c:v>
                      </c:pt>
                      <c:pt idx="25">
                        <c:v>5</c:v>
                      </c:pt>
                      <c:pt idx="26">
                        <c:v>8</c:v>
                      </c:pt>
                      <c:pt idx="27">
                        <c:v>5</c:v>
                      </c:pt>
                      <c:pt idx="28">
                        <c:v>14</c:v>
                      </c:pt>
                      <c:pt idx="29">
                        <c:v>6</c:v>
                      </c:pt>
                      <c:pt idx="30">
                        <c:v>2</c:v>
                      </c:pt>
                      <c:pt idx="31">
                        <c:v>10</c:v>
                      </c:pt>
                      <c:pt idx="32">
                        <c:v>3</c:v>
                      </c:pt>
                      <c:pt idx="33">
                        <c:v>12</c:v>
                      </c:pt>
                      <c:pt idx="34">
                        <c:v>13</c:v>
                      </c:pt>
                      <c:pt idx="35">
                        <c:v>9</c:v>
                      </c:pt>
                      <c:pt idx="36">
                        <c:v>6</c:v>
                      </c:pt>
                      <c:pt idx="37">
                        <c:v>8</c:v>
                      </c:pt>
                      <c:pt idx="38">
                        <c:v>5</c:v>
                      </c:pt>
                      <c:pt idx="39">
                        <c:v>4</c:v>
                      </c:pt>
                      <c:pt idx="40">
                        <c:v>10</c:v>
                      </c:pt>
                      <c:pt idx="41">
                        <c:v>6</c:v>
                      </c:pt>
                      <c:pt idx="42">
                        <c:v>7</c:v>
                      </c:pt>
                      <c:pt idx="43">
                        <c:v>9</c:v>
                      </c:pt>
                      <c:pt idx="44">
                        <c:v>12</c:v>
                      </c:pt>
                      <c:pt idx="45">
                        <c:v>6</c:v>
                      </c:pt>
                      <c:pt idx="46">
                        <c:v>4</c:v>
                      </c:pt>
                      <c:pt idx="47">
                        <c:v>9</c:v>
                      </c:pt>
                      <c:pt idx="48">
                        <c:v>9</c:v>
                      </c:pt>
                      <c:pt idx="49">
                        <c:v>5</c:v>
                      </c:pt>
                      <c:pt idx="50">
                        <c:v>12</c:v>
                      </c:pt>
                      <c:pt idx="51">
                        <c:v>4</c:v>
                      </c:pt>
                      <c:pt idx="52">
                        <c:v>13</c:v>
                      </c:pt>
                      <c:pt idx="53">
                        <c:v>5</c:v>
                      </c:pt>
                      <c:pt idx="54">
                        <c:v>8</c:v>
                      </c:pt>
                      <c:pt idx="55">
                        <c:v>7</c:v>
                      </c:pt>
                      <c:pt idx="56">
                        <c:v>10</c:v>
                      </c:pt>
                      <c:pt idx="57">
                        <c:v>8</c:v>
                      </c:pt>
                      <c:pt idx="58">
                        <c:v>9</c:v>
                      </c:pt>
                      <c:pt idx="59">
                        <c:v>5</c:v>
                      </c:pt>
                      <c:pt idx="60">
                        <c:v>6</c:v>
                      </c:pt>
                      <c:pt idx="61">
                        <c:v>6</c:v>
                      </c:pt>
                      <c:pt idx="62">
                        <c:v>7</c:v>
                      </c:pt>
                      <c:pt idx="63">
                        <c:v>3</c:v>
                      </c:pt>
                      <c:pt idx="64">
                        <c:v>7</c:v>
                      </c:pt>
                      <c:pt idx="65">
                        <c:v>9</c:v>
                      </c:pt>
                      <c:pt idx="66">
                        <c:v>6</c:v>
                      </c:pt>
                      <c:pt idx="67">
                        <c:v>10</c:v>
                      </c:pt>
                      <c:pt idx="68">
                        <c:v>6</c:v>
                      </c:pt>
                      <c:pt idx="69">
                        <c:v>4</c:v>
                      </c:pt>
                      <c:pt idx="70">
                        <c:v>3</c:v>
                      </c:pt>
                      <c:pt idx="71">
                        <c:v>11</c:v>
                      </c:pt>
                      <c:pt idx="72">
                        <c:v>8</c:v>
                      </c:pt>
                      <c:pt idx="73">
                        <c:v>4</c:v>
                      </c:pt>
                      <c:pt idx="74">
                        <c:v>10</c:v>
                      </c:pt>
                      <c:pt idx="75">
                        <c:v>6</c:v>
                      </c:pt>
                      <c:pt idx="76">
                        <c:v>8</c:v>
                      </c:pt>
                      <c:pt idx="77">
                        <c:v>6</c:v>
                      </c:pt>
                      <c:pt idx="78">
                        <c:v>7</c:v>
                      </c:pt>
                      <c:pt idx="79">
                        <c:v>4</c:v>
                      </c:pt>
                      <c:pt idx="80">
                        <c:v>11</c:v>
                      </c:pt>
                      <c:pt idx="81">
                        <c:v>11</c:v>
                      </c:pt>
                      <c:pt idx="82">
                        <c:v>9</c:v>
                      </c:pt>
                      <c:pt idx="83">
                        <c:v>9</c:v>
                      </c:pt>
                      <c:pt idx="84">
                        <c:v>9</c:v>
                      </c:pt>
                      <c:pt idx="85">
                        <c:v>10</c:v>
                      </c:pt>
                      <c:pt idx="86">
                        <c:v>10</c:v>
                      </c:pt>
                      <c:pt idx="87">
                        <c:v>7</c:v>
                      </c:pt>
                      <c:pt idx="88">
                        <c:v>2</c:v>
                      </c:pt>
                      <c:pt idx="89">
                        <c:v>13</c:v>
                      </c:pt>
                      <c:pt idx="90">
                        <c:v>14</c:v>
                      </c:pt>
                      <c:pt idx="91">
                        <c:v>6</c:v>
                      </c:pt>
                      <c:pt idx="92">
                        <c:v>12</c:v>
                      </c:pt>
                      <c:pt idx="93">
                        <c:v>13</c:v>
                      </c:pt>
                      <c:pt idx="94">
                        <c:v>11</c:v>
                      </c:pt>
                      <c:pt idx="95">
                        <c:v>13</c:v>
                      </c:pt>
                      <c:pt idx="96">
                        <c:v>7</c:v>
                      </c:pt>
                      <c:pt idx="97">
                        <c:v>4</c:v>
                      </c:pt>
                      <c:pt idx="98">
                        <c:v>7</c:v>
                      </c:pt>
                      <c:pt idx="99">
                        <c:v>13</c:v>
                      </c:pt>
                      <c:pt idx="100">
                        <c:v>6</c:v>
                      </c:pt>
                      <c:pt idx="101">
                        <c:v>7</c:v>
                      </c:pt>
                      <c:pt idx="102">
                        <c:v>11</c:v>
                      </c:pt>
                      <c:pt idx="103">
                        <c:v>8</c:v>
                      </c:pt>
                      <c:pt idx="104">
                        <c:v>11</c:v>
                      </c:pt>
                      <c:pt idx="105">
                        <c:v>7</c:v>
                      </c:pt>
                      <c:pt idx="106">
                        <c:v>10</c:v>
                      </c:pt>
                      <c:pt idx="107">
                        <c:v>7</c:v>
                      </c:pt>
                      <c:pt idx="108">
                        <c:v>1</c:v>
                      </c:pt>
                      <c:pt idx="109">
                        <c:v>13</c:v>
                      </c:pt>
                      <c:pt idx="110">
                        <c:v>10</c:v>
                      </c:pt>
                      <c:pt idx="111">
                        <c:v>7</c:v>
                      </c:pt>
                      <c:pt idx="112">
                        <c:v>11</c:v>
                      </c:pt>
                      <c:pt idx="113">
                        <c:v>6</c:v>
                      </c:pt>
                      <c:pt idx="114">
                        <c:v>4</c:v>
                      </c:pt>
                      <c:pt idx="115">
                        <c:v>4</c:v>
                      </c:pt>
                      <c:pt idx="116">
                        <c:v>6</c:v>
                      </c:pt>
                      <c:pt idx="117">
                        <c:v>3</c:v>
                      </c:pt>
                      <c:pt idx="118">
                        <c:v>4</c:v>
                      </c:pt>
                      <c:pt idx="119">
                        <c:v>5</c:v>
                      </c:pt>
                      <c:pt idx="120">
                        <c:v>3</c:v>
                      </c:pt>
                      <c:pt idx="121">
                        <c:v>4</c:v>
                      </c:pt>
                      <c:pt idx="122">
                        <c:v>7</c:v>
                      </c:pt>
                      <c:pt idx="123">
                        <c:v>9</c:v>
                      </c:pt>
                      <c:pt idx="124">
                        <c:v>10</c:v>
                      </c:pt>
                      <c:pt idx="125">
                        <c:v>11</c:v>
                      </c:pt>
                      <c:pt idx="126">
                        <c:v>6</c:v>
                      </c:pt>
                      <c:pt idx="127">
                        <c:v>13</c:v>
                      </c:pt>
                      <c:pt idx="128">
                        <c:v>3</c:v>
                      </c:pt>
                      <c:pt idx="129">
                        <c:v>8</c:v>
                      </c:pt>
                      <c:pt idx="130">
                        <c:v>8</c:v>
                      </c:pt>
                      <c:pt idx="131">
                        <c:v>6</c:v>
                      </c:pt>
                      <c:pt idx="132">
                        <c:v>6</c:v>
                      </c:pt>
                      <c:pt idx="133">
                        <c:v>9</c:v>
                      </c:pt>
                      <c:pt idx="134">
                        <c:v>11</c:v>
                      </c:pt>
                      <c:pt idx="135">
                        <c:v>3</c:v>
                      </c:pt>
                      <c:pt idx="136">
                        <c:v>12</c:v>
                      </c:pt>
                      <c:pt idx="137">
                        <c:v>1</c:v>
                      </c:pt>
                      <c:pt idx="138">
                        <c:v>6</c:v>
                      </c:pt>
                      <c:pt idx="139">
                        <c:v>4</c:v>
                      </c:pt>
                      <c:pt idx="140">
                        <c:v>10</c:v>
                      </c:pt>
                      <c:pt idx="141">
                        <c:v>11</c:v>
                      </c:pt>
                      <c:pt idx="142">
                        <c:v>6</c:v>
                      </c:pt>
                      <c:pt idx="143">
                        <c:v>8</c:v>
                      </c:pt>
                      <c:pt idx="144">
                        <c:v>8</c:v>
                      </c:pt>
                      <c:pt idx="145">
                        <c:v>6</c:v>
                      </c:pt>
                      <c:pt idx="146">
                        <c:v>9</c:v>
                      </c:pt>
                      <c:pt idx="147">
                        <c:v>7</c:v>
                      </c:pt>
                      <c:pt idx="148">
                        <c:v>6</c:v>
                      </c:pt>
                      <c:pt idx="149">
                        <c:v>2</c:v>
                      </c:pt>
                      <c:pt idx="150">
                        <c:v>8</c:v>
                      </c:pt>
                      <c:pt idx="151">
                        <c:v>8</c:v>
                      </c:pt>
                      <c:pt idx="152">
                        <c:v>10</c:v>
                      </c:pt>
                      <c:pt idx="153">
                        <c:v>4</c:v>
                      </c:pt>
                      <c:pt idx="154">
                        <c:v>6</c:v>
                      </c:pt>
                      <c:pt idx="155">
                        <c:v>6</c:v>
                      </c:pt>
                      <c:pt idx="156">
                        <c:v>7</c:v>
                      </c:pt>
                      <c:pt idx="157">
                        <c:v>4</c:v>
                      </c:pt>
                      <c:pt idx="158">
                        <c:v>9</c:v>
                      </c:pt>
                      <c:pt idx="159">
                        <c:v>8</c:v>
                      </c:pt>
                      <c:pt idx="160">
                        <c:v>6</c:v>
                      </c:pt>
                      <c:pt idx="161">
                        <c:v>3</c:v>
                      </c:pt>
                      <c:pt idx="162">
                        <c:v>6</c:v>
                      </c:pt>
                      <c:pt idx="163">
                        <c:v>2</c:v>
                      </c:pt>
                      <c:pt idx="164">
                        <c:v>10</c:v>
                      </c:pt>
                      <c:pt idx="165">
                        <c:v>5</c:v>
                      </c:pt>
                      <c:pt idx="166">
                        <c:v>8</c:v>
                      </c:pt>
                      <c:pt idx="167">
                        <c:v>9</c:v>
                      </c:pt>
                      <c:pt idx="168">
                        <c:v>9</c:v>
                      </c:pt>
                      <c:pt idx="169">
                        <c:v>10</c:v>
                      </c:pt>
                      <c:pt idx="170">
                        <c:v>7</c:v>
                      </c:pt>
                      <c:pt idx="171">
                        <c:v>8</c:v>
                      </c:pt>
                      <c:pt idx="172">
                        <c:v>7</c:v>
                      </c:pt>
                      <c:pt idx="173">
                        <c:v>6</c:v>
                      </c:pt>
                      <c:pt idx="174">
                        <c:v>7</c:v>
                      </c:pt>
                      <c:pt idx="175">
                        <c:v>7</c:v>
                      </c:pt>
                      <c:pt idx="176">
                        <c:v>5</c:v>
                      </c:pt>
                      <c:pt idx="177">
                        <c:v>7</c:v>
                      </c:pt>
                      <c:pt idx="178">
                        <c:v>8</c:v>
                      </c:pt>
                      <c:pt idx="179">
                        <c:v>12</c:v>
                      </c:pt>
                      <c:pt idx="180">
                        <c:v>4</c:v>
                      </c:pt>
                      <c:pt idx="181">
                        <c:v>3</c:v>
                      </c:pt>
                      <c:pt idx="182">
                        <c:v>11</c:v>
                      </c:pt>
                      <c:pt idx="183">
                        <c:v>13</c:v>
                      </c:pt>
                      <c:pt idx="184">
                        <c:v>4</c:v>
                      </c:pt>
                      <c:pt idx="185">
                        <c:v>7</c:v>
                      </c:pt>
                      <c:pt idx="186">
                        <c:v>6</c:v>
                      </c:pt>
                      <c:pt idx="187">
                        <c:v>14</c:v>
                      </c:pt>
                      <c:pt idx="188">
                        <c:v>12</c:v>
                      </c:pt>
                      <c:pt idx="189">
                        <c:v>9</c:v>
                      </c:pt>
                      <c:pt idx="190">
                        <c:v>10</c:v>
                      </c:pt>
                      <c:pt idx="191">
                        <c:v>10</c:v>
                      </c:pt>
                      <c:pt idx="192">
                        <c:v>5</c:v>
                      </c:pt>
                      <c:pt idx="193">
                        <c:v>4</c:v>
                      </c:pt>
                      <c:pt idx="194">
                        <c:v>8</c:v>
                      </c:pt>
                      <c:pt idx="195">
                        <c:v>3</c:v>
                      </c:pt>
                      <c:pt idx="196">
                        <c:v>7</c:v>
                      </c:pt>
                      <c:pt idx="197">
                        <c:v>10</c:v>
                      </c:pt>
                      <c:pt idx="198">
                        <c:v>7</c:v>
                      </c:pt>
                      <c:pt idx="199">
                        <c:v>9</c:v>
                      </c:pt>
                      <c:pt idx="200">
                        <c:v>7</c:v>
                      </c:pt>
                      <c:pt idx="201">
                        <c:v>9</c:v>
                      </c:pt>
                      <c:pt idx="202">
                        <c:v>7</c:v>
                      </c:pt>
                      <c:pt idx="203">
                        <c:v>8</c:v>
                      </c:pt>
                      <c:pt idx="204">
                        <c:v>7</c:v>
                      </c:pt>
                      <c:pt idx="205">
                        <c:v>10</c:v>
                      </c:pt>
                      <c:pt idx="206">
                        <c:v>5</c:v>
                      </c:pt>
                      <c:pt idx="207">
                        <c:v>4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8</c:v>
                      </c:pt>
                      <c:pt idx="211">
                        <c:v>6</c:v>
                      </c:pt>
                      <c:pt idx="212">
                        <c:v>12</c:v>
                      </c:pt>
                      <c:pt idx="213">
                        <c:v>8</c:v>
                      </c:pt>
                      <c:pt idx="214">
                        <c:v>14</c:v>
                      </c:pt>
                      <c:pt idx="215">
                        <c:v>7</c:v>
                      </c:pt>
                      <c:pt idx="216">
                        <c:v>15</c:v>
                      </c:pt>
                      <c:pt idx="217">
                        <c:v>8</c:v>
                      </c:pt>
                      <c:pt idx="218">
                        <c:v>6</c:v>
                      </c:pt>
                      <c:pt idx="219">
                        <c:v>9</c:v>
                      </c:pt>
                      <c:pt idx="220">
                        <c:v>13</c:v>
                      </c:pt>
                      <c:pt idx="221">
                        <c:v>4</c:v>
                      </c:pt>
                      <c:pt idx="222">
                        <c:v>5</c:v>
                      </c:pt>
                      <c:pt idx="223">
                        <c:v>9</c:v>
                      </c:pt>
                      <c:pt idx="224">
                        <c:v>10</c:v>
                      </c:pt>
                      <c:pt idx="225">
                        <c:v>8</c:v>
                      </c:pt>
                      <c:pt idx="226">
                        <c:v>10</c:v>
                      </c:pt>
                      <c:pt idx="227">
                        <c:v>4</c:v>
                      </c:pt>
                      <c:pt idx="228">
                        <c:v>8</c:v>
                      </c:pt>
                      <c:pt idx="229">
                        <c:v>10</c:v>
                      </c:pt>
                      <c:pt idx="230">
                        <c:v>10</c:v>
                      </c:pt>
                      <c:pt idx="231">
                        <c:v>8</c:v>
                      </c:pt>
                      <c:pt idx="232">
                        <c:v>15</c:v>
                      </c:pt>
                      <c:pt idx="233">
                        <c:v>11</c:v>
                      </c:pt>
                      <c:pt idx="234">
                        <c:v>8</c:v>
                      </c:pt>
                      <c:pt idx="235">
                        <c:v>7</c:v>
                      </c:pt>
                      <c:pt idx="236">
                        <c:v>15</c:v>
                      </c:pt>
                      <c:pt idx="237">
                        <c:v>9</c:v>
                      </c:pt>
                      <c:pt idx="238">
                        <c:v>19</c:v>
                      </c:pt>
                      <c:pt idx="239">
                        <c:v>12</c:v>
                      </c:pt>
                      <c:pt idx="240">
                        <c:v>13</c:v>
                      </c:pt>
                      <c:pt idx="241">
                        <c:v>14</c:v>
                      </c:pt>
                      <c:pt idx="242">
                        <c:v>12</c:v>
                      </c:pt>
                      <c:pt idx="243">
                        <c:v>23</c:v>
                      </c:pt>
                      <c:pt idx="244">
                        <c:v>18</c:v>
                      </c:pt>
                      <c:pt idx="245">
                        <c:v>18</c:v>
                      </c:pt>
                      <c:pt idx="246">
                        <c:v>14</c:v>
                      </c:pt>
                      <c:pt idx="247">
                        <c:v>15</c:v>
                      </c:pt>
                      <c:pt idx="248">
                        <c:v>22</c:v>
                      </c:pt>
                      <c:pt idx="249">
                        <c:v>25</c:v>
                      </c:pt>
                      <c:pt idx="250">
                        <c:v>18</c:v>
                      </c:pt>
                      <c:pt idx="251">
                        <c:v>16</c:v>
                      </c:pt>
                      <c:pt idx="252">
                        <c:v>20</c:v>
                      </c:pt>
                      <c:pt idx="253">
                        <c:v>12</c:v>
                      </c:pt>
                      <c:pt idx="254">
                        <c:v>18</c:v>
                      </c:pt>
                      <c:pt idx="255">
                        <c:v>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B0C-4A69-B4F5-A1D31B54D2E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14</c:v>
                      </c:pt>
                      <c:pt idx="1">
                        <c:v>7</c:v>
                      </c:pt>
                      <c:pt idx="2">
                        <c:v>10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7</c:v>
                      </c:pt>
                      <c:pt idx="6">
                        <c:v>10</c:v>
                      </c:pt>
                      <c:pt idx="7">
                        <c:v>10</c:v>
                      </c:pt>
                      <c:pt idx="8">
                        <c:v>9</c:v>
                      </c:pt>
                      <c:pt idx="9">
                        <c:v>6</c:v>
                      </c:pt>
                      <c:pt idx="10">
                        <c:v>10</c:v>
                      </c:pt>
                      <c:pt idx="11">
                        <c:v>8</c:v>
                      </c:pt>
                      <c:pt idx="12">
                        <c:v>11</c:v>
                      </c:pt>
                      <c:pt idx="13">
                        <c:v>9</c:v>
                      </c:pt>
                      <c:pt idx="14">
                        <c:v>12</c:v>
                      </c:pt>
                      <c:pt idx="15">
                        <c:v>6</c:v>
                      </c:pt>
                      <c:pt idx="16">
                        <c:v>15</c:v>
                      </c:pt>
                      <c:pt idx="17">
                        <c:v>9</c:v>
                      </c:pt>
                      <c:pt idx="18">
                        <c:v>8</c:v>
                      </c:pt>
                      <c:pt idx="19">
                        <c:v>5</c:v>
                      </c:pt>
                      <c:pt idx="20">
                        <c:v>12</c:v>
                      </c:pt>
                      <c:pt idx="21">
                        <c:v>13</c:v>
                      </c:pt>
                      <c:pt idx="22">
                        <c:v>8</c:v>
                      </c:pt>
                      <c:pt idx="23">
                        <c:v>6</c:v>
                      </c:pt>
                      <c:pt idx="24">
                        <c:v>13</c:v>
                      </c:pt>
                      <c:pt idx="25">
                        <c:v>9</c:v>
                      </c:pt>
                      <c:pt idx="26">
                        <c:v>8</c:v>
                      </c:pt>
                      <c:pt idx="27">
                        <c:v>4</c:v>
                      </c:pt>
                      <c:pt idx="28">
                        <c:v>9</c:v>
                      </c:pt>
                      <c:pt idx="29">
                        <c:v>7</c:v>
                      </c:pt>
                      <c:pt idx="30">
                        <c:v>9</c:v>
                      </c:pt>
                      <c:pt idx="31">
                        <c:v>3</c:v>
                      </c:pt>
                      <c:pt idx="32">
                        <c:v>7</c:v>
                      </c:pt>
                      <c:pt idx="33">
                        <c:v>6</c:v>
                      </c:pt>
                      <c:pt idx="34">
                        <c:v>8</c:v>
                      </c:pt>
                      <c:pt idx="35">
                        <c:v>6</c:v>
                      </c:pt>
                      <c:pt idx="36">
                        <c:v>11</c:v>
                      </c:pt>
                      <c:pt idx="37">
                        <c:v>10</c:v>
                      </c:pt>
                      <c:pt idx="38">
                        <c:v>5</c:v>
                      </c:pt>
                      <c:pt idx="39">
                        <c:v>6</c:v>
                      </c:pt>
                      <c:pt idx="40">
                        <c:v>4</c:v>
                      </c:pt>
                      <c:pt idx="41">
                        <c:v>8</c:v>
                      </c:pt>
                      <c:pt idx="42">
                        <c:v>11</c:v>
                      </c:pt>
                      <c:pt idx="43">
                        <c:v>3</c:v>
                      </c:pt>
                      <c:pt idx="44">
                        <c:v>10</c:v>
                      </c:pt>
                      <c:pt idx="45">
                        <c:v>4</c:v>
                      </c:pt>
                      <c:pt idx="46">
                        <c:v>5</c:v>
                      </c:pt>
                      <c:pt idx="47">
                        <c:v>8</c:v>
                      </c:pt>
                      <c:pt idx="48">
                        <c:v>5</c:v>
                      </c:pt>
                      <c:pt idx="49">
                        <c:v>8</c:v>
                      </c:pt>
                      <c:pt idx="50">
                        <c:v>8</c:v>
                      </c:pt>
                      <c:pt idx="51">
                        <c:v>6</c:v>
                      </c:pt>
                      <c:pt idx="52">
                        <c:v>5</c:v>
                      </c:pt>
                      <c:pt idx="53">
                        <c:v>8</c:v>
                      </c:pt>
                      <c:pt idx="54">
                        <c:v>6</c:v>
                      </c:pt>
                      <c:pt idx="55">
                        <c:v>6</c:v>
                      </c:pt>
                      <c:pt idx="56">
                        <c:v>5</c:v>
                      </c:pt>
                      <c:pt idx="57">
                        <c:v>5</c:v>
                      </c:pt>
                      <c:pt idx="58">
                        <c:v>5</c:v>
                      </c:pt>
                      <c:pt idx="59">
                        <c:v>8</c:v>
                      </c:pt>
                      <c:pt idx="60">
                        <c:v>6</c:v>
                      </c:pt>
                      <c:pt idx="61">
                        <c:v>9</c:v>
                      </c:pt>
                      <c:pt idx="62">
                        <c:v>1</c:v>
                      </c:pt>
                      <c:pt idx="63">
                        <c:v>15</c:v>
                      </c:pt>
                      <c:pt idx="64">
                        <c:v>6</c:v>
                      </c:pt>
                      <c:pt idx="65">
                        <c:v>9</c:v>
                      </c:pt>
                      <c:pt idx="66">
                        <c:v>11</c:v>
                      </c:pt>
                      <c:pt idx="67">
                        <c:v>6</c:v>
                      </c:pt>
                      <c:pt idx="68">
                        <c:v>7</c:v>
                      </c:pt>
                      <c:pt idx="69">
                        <c:v>4</c:v>
                      </c:pt>
                      <c:pt idx="70">
                        <c:v>7</c:v>
                      </c:pt>
                      <c:pt idx="71">
                        <c:v>5</c:v>
                      </c:pt>
                      <c:pt idx="72">
                        <c:v>6</c:v>
                      </c:pt>
                      <c:pt idx="73">
                        <c:v>14</c:v>
                      </c:pt>
                      <c:pt idx="74">
                        <c:v>5</c:v>
                      </c:pt>
                      <c:pt idx="75">
                        <c:v>11</c:v>
                      </c:pt>
                      <c:pt idx="76">
                        <c:v>7</c:v>
                      </c:pt>
                      <c:pt idx="77">
                        <c:v>6</c:v>
                      </c:pt>
                      <c:pt idx="78">
                        <c:v>6</c:v>
                      </c:pt>
                      <c:pt idx="79">
                        <c:v>8</c:v>
                      </c:pt>
                      <c:pt idx="80">
                        <c:v>7</c:v>
                      </c:pt>
                      <c:pt idx="81">
                        <c:v>5</c:v>
                      </c:pt>
                      <c:pt idx="82">
                        <c:v>2</c:v>
                      </c:pt>
                      <c:pt idx="83">
                        <c:v>9</c:v>
                      </c:pt>
                      <c:pt idx="84">
                        <c:v>7</c:v>
                      </c:pt>
                      <c:pt idx="85">
                        <c:v>5</c:v>
                      </c:pt>
                      <c:pt idx="86">
                        <c:v>6</c:v>
                      </c:pt>
                      <c:pt idx="87">
                        <c:v>8</c:v>
                      </c:pt>
                      <c:pt idx="88">
                        <c:v>6</c:v>
                      </c:pt>
                      <c:pt idx="89">
                        <c:v>4</c:v>
                      </c:pt>
                      <c:pt idx="90">
                        <c:v>5</c:v>
                      </c:pt>
                      <c:pt idx="91">
                        <c:v>5</c:v>
                      </c:pt>
                      <c:pt idx="92">
                        <c:v>5</c:v>
                      </c:pt>
                      <c:pt idx="93">
                        <c:v>5</c:v>
                      </c:pt>
                      <c:pt idx="94">
                        <c:v>8</c:v>
                      </c:pt>
                      <c:pt idx="95">
                        <c:v>7</c:v>
                      </c:pt>
                      <c:pt idx="96">
                        <c:v>5</c:v>
                      </c:pt>
                      <c:pt idx="97">
                        <c:v>7</c:v>
                      </c:pt>
                      <c:pt idx="98">
                        <c:v>2</c:v>
                      </c:pt>
                      <c:pt idx="99">
                        <c:v>12</c:v>
                      </c:pt>
                      <c:pt idx="100">
                        <c:v>11</c:v>
                      </c:pt>
                      <c:pt idx="101">
                        <c:v>11</c:v>
                      </c:pt>
                      <c:pt idx="102">
                        <c:v>11</c:v>
                      </c:pt>
                      <c:pt idx="103">
                        <c:v>5</c:v>
                      </c:pt>
                      <c:pt idx="104">
                        <c:v>2</c:v>
                      </c:pt>
                      <c:pt idx="105">
                        <c:v>7</c:v>
                      </c:pt>
                      <c:pt idx="106">
                        <c:v>5</c:v>
                      </c:pt>
                      <c:pt idx="107">
                        <c:v>4</c:v>
                      </c:pt>
                      <c:pt idx="108">
                        <c:v>10</c:v>
                      </c:pt>
                      <c:pt idx="109">
                        <c:v>9</c:v>
                      </c:pt>
                      <c:pt idx="110">
                        <c:v>4</c:v>
                      </c:pt>
                      <c:pt idx="111">
                        <c:v>10</c:v>
                      </c:pt>
                      <c:pt idx="112">
                        <c:v>11</c:v>
                      </c:pt>
                      <c:pt idx="113">
                        <c:v>7</c:v>
                      </c:pt>
                      <c:pt idx="114">
                        <c:v>7</c:v>
                      </c:pt>
                      <c:pt idx="115">
                        <c:v>12</c:v>
                      </c:pt>
                      <c:pt idx="116">
                        <c:v>6</c:v>
                      </c:pt>
                      <c:pt idx="117">
                        <c:v>5</c:v>
                      </c:pt>
                      <c:pt idx="118">
                        <c:v>4</c:v>
                      </c:pt>
                      <c:pt idx="119">
                        <c:v>5</c:v>
                      </c:pt>
                      <c:pt idx="120">
                        <c:v>8</c:v>
                      </c:pt>
                      <c:pt idx="121">
                        <c:v>9</c:v>
                      </c:pt>
                      <c:pt idx="122">
                        <c:v>8</c:v>
                      </c:pt>
                      <c:pt idx="123">
                        <c:v>9</c:v>
                      </c:pt>
                      <c:pt idx="124">
                        <c:v>4</c:v>
                      </c:pt>
                      <c:pt idx="125">
                        <c:v>6</c:v>
                      </c:pt>
                      <c:pt idx="126">
                        <c:v>9</c:v>
                      </c:pt>
                      <c:pt idx="127">
                        <c:v>7</c:v>
                      </c:pt>
                      <c:pt idx="128">
                        <c:v>7</c:v>
                      </c:pt>
                      <c:pt idx="129">
                        <c:v>3</c:v>
                      </c:pt>
                      <c:pt idx="130">
                        <c:v>4</c:v>
                      </c:pt>
                      <c:pt idx="131">
                        <c:v>7</c:v>
                      </c:pt>
                      <c:pt idx="132">
                        <c:v>8</c:v>
                      </c:pt>
                      <c:pt idx="133">
                        <c:v>7</c:v>
                      </c:pt>
                      <c:pt idx="134">
                        <c:v>7</c:v>
                      </c:pt>
                      <c:pt idx="135">
                        <c:v>6</c:v>
                      </c:pt>
                      <c:pt idx="136">
                        <c:v>6</c:v>
                      </c:pt>
                      <c:pt idx="137">
                        <c:v>10</c:v>
                      </c:pt>
                      <c:pt idx="138">
                        <c:v>7</c:v>
                      </c:pt>
                      <c:pt idx="139">
                        <c:v>7</c:v>
                      </c:pt>
                      <c:pt idx="140">
                        <c:v>12</c:v>
                      </c:pt>
                      <c:pt idx="141">
                        <c:v>10</c:v>
                      </c:pt>
                      <c:pt idx="142">
                        <c:v>8</c:v>
                      </c:pt>
                      <c:pt idx="143">
                        <c:v>6</c:v>
                      </c:pt>
                      <c:pt idx="144">
                        <c:v>4</c:v>
                      </c:pt>
                      <c:pt idx="145">
                        <c:v>5</c:v>
                      </c:pt>
                      <c:pt idx="146">
                        <c:v>7</c:v>
                      </c:pt>
                      <c:pt idx="147">
                        <c:v>6</c:v>
                      </c:pt>
                      <c:pt idx="148">
                        <c:v>6</c:v>
                      </c:pt>
                      <c:pt idx="149">
                        <c:v>13</c:v>
                      </c:pt>
                      <c:pt idx="150">
                        <c:v>14</c:v>
                      </c:pt>
                      <c:pt idx="151">
                        <c:v>7</c:v>
                      </c:pt>
                      <c:pt idx="152">
                        <c:v>8</c:v>
                      </c:pt>
                      <c:pt idx="153">
                        <c:v>11</c:v>
                      </c:pt>
                      <c:pt idx="154">
                        <c:v>4</c:v>
                      </c:pt>
                      <c:pt idx="155">
                        <c:v>7</c:v>
                      </c:pt>
                      <c:pt idx="156">
                        <c:v>6</c:v>
                      </c:pt>
                      <c:pt idx="157">
                        <c:v>4</c:v>
                      </c:pt>
                      <c:pt idx="158">
                        <c:v>11</c:v>
                      </c:pt>
                      <c:pt idx="159">
                        <c:v>3</c:v>
                      </c:pt>
                      <c:pt idx="160">
                        <c:v>12</c:v>
                      </c:pt>
                      <c:pt idx="161">
                        <c:v>10</c:v>
                      </c:pt>
                      <c:pt idx="162">
                        <c:v>8</c:v>
                      </c:pt>
                      <c:pt idx="163">
                        <c:v>6</c:v>
                      </c:pt>
                      <c:pt idx="164">
                        <c:v>7</c:v>
                      </c:pt>
                      <c:pt idx="165">
                        <c:v>5</c:v>
                      </c:pt>
                      <c:pt idx="166">
                        <c:v>4</c:v>
                      </c:pt>
                      <c:pt idx="167">
                        <c:v>12</c:v>
                      </c:pt>
                      <c:pt idx="168">
                        <c:v>3</c:v>
                      </c:pt>
                      <c:pt idx="169">
                        <c:v>9</c:v>
                      </c:pt>
                      <c:pt idx="170">
                        <c:v>10</c:v>
                      </c:pt>
                      <c:pt idx="171">
                        <c:v>7</c:v>
                      </c:pt>
                      <c:pt idx="172">
                        <c:v>7</c:v>
                      </c:pt>
                      <c:pt idx="173">
                        <c:v>10</c:v>
                      </c:pt>
                      <c:pt idx="174">
                        <c:v>9</c:v>
                      </c:pt>
                      <c:pt idx="175">
                        <c:v>10</c:v>
                      </c:pt>
                      <c:pt idx="176">
                        <c:v>7</c:v>
                      </c:pt>
                      <c:pt idx="177">
                        <c:v>5</c:v>
                      </c:pt>
                      <c:pt idx="178">
                        <c:v>11</c:v>
                      </c:pt>
                      <c:pt idx="179">
                        <c:v>7</c:v>
                      </c:pt>
                      <c:pt idx="180">
                        <c:v>4</c:v>
                      </c:pt>
                      <c:pt idx="181">
                        <c:v>9</c:v>
                      </c:pt>
                      <c:pt idx="182">
                        <c:v>6</c:v>
                      </c:pt>
                      <c:pt idx="183">
                        <c:v>2</c:v>
                      </c:pt>
                      <c:pt idx="184">
                        <c:v>13</c:v>
                      </c:pt>
                      <c:pt idx="185">
                        <c:v>7</c:v>
                      </c:pt>
                      <c:pt idx="186">
                        <c:v>8</c:v>
                      </c:pt>
                      <c:pt idx="187">
                        <c:v>6</c:v>
                      </c:pt>
                      <c:pt idx="188">
                        <c:v>5</c:v>
                      </c:pt>
                      <c:pt idx="189">
                        <c:v>7</c:v>
                      </c:pt>
                      <c:pt idx="190">
                        <c:v>8</c:v>
                      </c:pt>
                      <c:pt idx="191">
                        <c:v>4</c:v>
                      </c:pt>
                      <c:pt idx="192">
                        <c:v>10</c:v>
                      </c:pt>
                      <c:pt idx="193">
                        <c:v>5</c:v>
                      </c:pt>
                      <c:pt idx="194">
                        <c:v>7</c:v>
                      </c:pt>
                      <c:pt idx="195">
                        <c:v>6</c:v>
                      </c:pt>
                      <c:pt idx="196">
                        <c:v>7</c:v>
                      </c:pt>
                      <c:pt idx="197">
                        <c:v>3</c:v>
                      </c:pt>
                      <c:pt idx="198">
                        <c:v>6</c:v>
                      </c:pt>
                      <c:pt idx="199">
                        <c:v>8</c:v>
                      </c:pt>
                      <c:pt idx="200">
                        <c:v>5</c:v>
                      </c:pt>
                      <c:pt idx="201">
                        <c:v>2</c:v>
                      </c:pt>
                      <c:pt idx="202">
                        <c:v>9</c:v>
                      </c:pt>
                      <c:pt idx="203">
                        <c:v>11</c:v>
                      </c:pt>
                      <c:pt idx="204">
                        <c:v>11</c:v>
                      </c:pt>
                      <c:pt idx="205">
                        <c:v>5</c:v>
                      </c:pt>
                      <c:pt idx="206">
                        <c:v>6</c:v>
                      </c:pt>
                      <c:pt idx="207">
                        <c:v>4</c:v>
                      </c:pt>
                      <c:pt idx="208">
                        <c:v>8</c:v>
                      </c:pt>
                      <c:pt idx="209">
                        <c:v>8</c:v>
                      </c:pt>
                      <c:pt idx="210">
                        <c:v>6</c:v>
                      </c:pt>
                      <c:pt idx="211">
                        <c:v>5</c:v>
                      </c:pt>
                      <c:pt idx="212">
                        <c:v>7</c:v>
                      </c:pt>
                      <c:pt idx="213">
                        <c:v>13</c:v>
                      </c:pt>
                      <c:pt idx="214">
                        <c:v>7</c:v>
                      </c:pt>
                      <c:pt idx="215">
                        <c:v>7</c:v>
                      </c:pt>
                      <c:pt idx="216">
                        <c:v>10</c:v>
                      </c:pt>
                      <c:pt idx="217">
                        <c:v>6</c:v>
                      </c:pt>
                      <c:pt idx="218">
                        <c:v>5</c:v>
                      </c:pt>
                      <c:pt idx="219">
                        <c:v>9</c:v>
                      </c:pt>
                      <c:pt idx="220">
                        <c:v>9</c:v>
                      </c:pt>
                      <c:pt idx="221">
                        <c:v>5</c:v>
                      </c:pt>
                      <c:pt idx="222">
                        <c:v>4</c:v>
                      </c:pt>
                      <c:pt idx="223">
                        <c:v>8</c:v>
                      </c:pt>
                      <c:pt idx="224">
                        <c:v>10</c:v>
                      </c:pt>
                      <c:pt idx="225">
                        <c:v>10</c:v>
                      </c:pt>
                      <c:pt idx="226">
                        <c:v>9</c:v>
                      </c:pt>
                      <c:pt idx="227">
                        <c:v>10</c:v>
                      </c:pt>
                      <c:pt idx="228">
                        <c:v>6</c:v>
                      </c:pt>
                      <c:pt idx="229">
                        <c:v>9</c:v>
                      </c:pt>
                      <c:pt idx="230">
                        <c:v>3</c:v>
                      </c:pt>
                      <c:pt idx="231">
                        <c:v>9</c:v>
                      </c:pt>
                      <c:pt idx="232">
                        <c:v>4</c:v>
                      </c:pt>
                      <c:pt idx="233">
                        <c:v>5</c:v>
                      </c:pt>
                      <c:pt idx="234">
                        <c:v>3</c:v>
                      </c:pt>
                      <c:pt idx="235">
                        <c:v>8</c:v>
                      </c:pt>
                      <c:pt idx="236">
                        <c:v>7</c:v>
                      </c:pt>
                      <c:pt idx="237">
                        <c:v>5</c:v>
                      </c:pt>
                      <c:pt idx="238">
                        <c:v>2</c:v>
                      </c:pt>
                      <c:pt idx="239">
                        <c:v>7</c:v>
                      </c:pt>
                      <c:pt idx="240">
                        <c:v>9</c:v>
                      </c:pt>
                      <c:pt idx="241">
                        <c:v>5</c:v>
                      </c:pt>
                      <c:pt idx="242">
                        <c:v>4</c:v>
                      </c:pt>
                      <c:pt idx="243">
                        <c:v>12</c:v>
                      </c:pt>
                      <c:pt idx="244">
                        <c:v>3</c:v>
                      </c:pt>
                      <c:pt idx="245">
                        <c:v>5</c:v>
                      </c:pt>
                      <c:pt idx="246">
                        <c:v>5</c:v>
                      </c:pt>
                      <c:pt idx="247">
                        <c:v>5</c:v>
                      </c:pt>
                      <c:pt idx="248">
                        <c:v>4</c:v>
                      </c:pt>
                      <c:pt idx="249">
                        <c:v>8</c:v>
                      </c:pt>
                      <c:pt idx="250">
                        <c:v>10</c:v>
                      </c:pt>
                      <c:pt idx="251">
                        <c:v>9</c:v>
                      </c:pt>
                      <c:pt idx="252">
                        <c:v>12</c:v>
                      </c:pt>
                      <c:pt idx="253">
                        <c:v>10</c:v>
                      </c:pt>
                      <c:pt idx="254">
                        <c:v>7</c:v>
                      </c:pt>
                      <c:pt idx="255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B0C-4A69-B4F5-A1D31B54D2E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5</c:v>
                      </c:pt>
                      <c:pt idx="1">
                        <c:v>10</c:v>
                      </c:pt>
                      <c:pt idx="2">
                        <c:v>7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10</c:v>
                      </c:pt>
                      <c:pt idx="6">
                        <c:v>4</c:v>
                      </c:pt>
                      <c:pt idx="7">
                        <c:v>7</c:v>
                      </c:pt>
                      <c:pt idx="8">
                        <c:v>6</c:v>
                      </c:pt>
                      <c:pt idx="9">
                        <c:v>7</c:v>
                      </c:pt>
                      <c:pt idx="10">
                        <c:v>7</c:v>
                      </c:pt>
                      <c:pt idx="11">
                        <c:v>7</c:v>
                      </c:pt>
                      <c:pt idx="12">
                        <c:v>7</c:v>
                      </c:pt>
                      <c:pt idx="13">
                        <c:v>5</c:v>
                      </c:pt>
                      <c:pt idx="14">
                        <c:v>7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7</c:v>
                      </c:pt>
                      <c:pt idx="18">
                        <c:v>6</c:v>
                      </c:pt>
                      <c:pt idx="19">
                        <c:v>8</c:v>
                      </c:pt>
                      <c:pt idx="20">
                        <c:v>6</c:v>
                      </c:pt>
                      <c:pt idx="21">
                        <c:v>3</c:v>
                      </c:pt>
                      <c:pt idx="22">
                        <c:v>6</c:v>
                      </c:pt>
                      <c:pt idx="23">
                        <c:v>8</c:v>
                      </c:pt>
                      <c:pt idx="24">
                        <c:v>7</c:v>
                      </c:pt>
                      <c:pt idx="25">
                        <c:v>12</c:v>
                      </c:pt>
                      <c:pt idx="26">
                        <c:v>8</c:v>
                      </c:pt>
                      <c:pt idx="27">
                        <c:v>13</c:v>
                      </c:pt>
                      <c:pt idx="28">
                        <c:v>12</c:v>
                      </c:pt>
                      <c:pt idx="29">
                        <c:v>10</c:v>
                      </c:pt>
                      <c:pt idx="30">
                        <c:v>5</c:v>
                      </c:pt>
                      <c:pt idx="31">
                        <c:v>7</c:v>
                      </c:pt>
                      <c:pt idx="32">
                        <c:v>8</c:v>
                      </c:pt>
                      <c:pt idx="33">
                        <c:v>10</c:v>
                      </c:pt>
                      <c:pt idx="34">
                        <c:v>7</c:v>
                      </c:pt>
                      <c:pt idx="35">
                        <c:v>10</c:v>
                      </c:pt>
                      <c:pt idx="36">
                        <c:v>9</c:v>
                      </c:pt>
                      <c:pt idx="37">
                        <c:v>6</c:v>
                      </c:pt>
                      <c:pt idx="38">
                        <c:v>6</c:v>
                      </c:pt>
                      <c:pt idx="39">
                        <c:v>6</c:v>
                      </c:pt>
                      <c:pt idx="40">
                        <c:v>8</c:v>
                      </c:pt>
                      <c:pt idx="41">
                        <c:v>9</c:v>
                      </c:pt>
                      <c:pt idx="42">
                        <c:v>7</c:v>
                      </c:pt>
                      <c:pt idx="43">
                        <c:v>10</c:v>
                      </c:pt>
                      <c:pt idx="44">
                        <c:v>8</c:v>
                      </c:pt>
                      <c:pt idx="45">
                        <c:v>9</c:v>
                      </c:pt>
                      <c:pt idx="46">
                        <c:v>5</c:v>
                      </c:pt>
                      <c:pt idx="47">
                        <c:v>8</c:v>
                      </c:pt>
                      <c:pt idx="48">
                        <c:v>9</c:v>
                      </c:pt>
                      <c:pt idx="49">
                        <c:v>8</c:v>
                      </c:pt>
                      <c:pt idx="50">
                        <c:v>4</c:v>
                      </c:pt>
                      <c:pt idx="51">
                        <c:v>5</c:v>
                      </c:pt>
                      <c:pt idx="52">
                        <c:v>3</c:v>
                      </c:pt>
                      <c:pt idx="53">
                        <c:v>18</c:v>
                      </c:pt>
                      <c:pt idx="54">
                        <c:v>6</c:v>
                      </c:pt>
                      <c:pt idx="55">
                        <c:v>3</c:v>
                      </c:pt>
                      <c:pt idx="56">
                        <c:v>4</c:v>
                      </c:pt>
                      <c:pt idx="57">
                        <c:v>7</c:v>
                      </c:pt>
                      <c:pt idx="58">
                        <c:v>7</c:v>
                      </c:pt>
                      <c:pt idx="59">
                        <c:v>7</c:v>
                      </c:pt>
                      <c:pt idx="60">
                        <c:v>5</c:v>
                      </c:pt>
                      <c:pt idx="61">
                        <c:v>5</c:v>
                      </c:pt>
                      <c:pt idx="62">
                        <c:v>7</c:v>
                      </c:pt>
                      <c:pt idx="63">
                        <c:v>5</c:v>
                      </c:pt>
                      <c:pt idx="64">
                        <c:v>4</c:v>
                      </c:pt>
                      <c:pt idx="65">
                        <c:v>6</c:v>
                      </c:pt>
                      <c:pt idx="66">
                        <c:v>10</c:v>
                      </c:pt>
                      <c:pt idx="67">
                        <c:v>4</c:v>
                      </c:pt>
                      <c:pt idx="68">
                        <c:v>7</c:v>
                      </c:pt>
                      <c:pt idx="69">
                        <c:v>5</c:v>
                      </c:pt>
                      <c:pt idx="70">
                        <c:v>8</c:v>
                      </c:pt>
                      <c:pt idx="71">
                        <c:v>4</c:v>
                      </c:pt>
                      <c:pt idx="72">
                        <c:v>11</c:v>
                      </c:pt>
                      <c:pt idx="73">
                        <c:v>9</c:v>
                      </c:pt>
                      <c:pt idx="74">
                        <c:v>6</c:v>
                      </c:pt>
                      <c:pt idx="75">
                        <c:v>9</c:v>
                      </c:pt>
                      <c:pt idx="76">
                        <c:v>11</c:v>
                      </c:pt>
                      <c:pt idx="77">
                        <c:v>5</c:v>
                      </c:pt>
                      <c:pt idx="78">
                        <c:v>5</c:v>
                      </c:pt>
                      <c:pt idx="79">
                        <c:v>8</c:v>
                      </c:pt>
                      <c:pt idx="80">
                        <c:v>5</c:v>
                      </c:pt>
                      <c:pt idx="81">
                        <c:v>11</c:v>
                      </c:pt>
                      <c:pt idx="82">
                        <c:v>6</c:v>
                      </c:pt>
                      <c:pt idx="83">
                        <c:v>5</c:v>
                      </c:pt>
                      <c:pt idx="84">
                        <c:v>9</c:v>
                      </c:pt>
                      <c:pt idx="85">
                        <c:v>9</c:v>
                      </c:pt>
                      <c:pt idx="86">
                        <c:v>8</c:v>
                      </c:pt>
                      <c:pt idx="87">
                        <c:v>4</c:v>
                      </c:pt>
                      <c:pt idx="88">
                        <c:v>6</c:v>
                      </c:pt>
                      <c:pt idx="89">
                        <c:v>6</c:v>
                      </c:pt>
                      <c:pt idx="90">
                        <c:v>7</c:v>
                      </c:pt>
                      <c:pt idx="91">
                        <c:v>5</c:v>
                      </c:pt>
                      <c:pt idx="92">
                        <c:v>7</c:v>
                      </c:pt>
                      <c:pt idx="93">
                        <c:v>10</c:v>
                      </c:pt>
                      <c:pt idx="94">
                        <c:v>8</c:v>
                      </c:pt>
                      <c:pt idx="95">
                        <c:v>10</c:v>
                      </c:pt>
                      <c:pt idx="96">
                        <c:v>6</c:v>
                      </c:pt>
                      <c:pt idx="97">
                        <c:v>6</c:v>
                      </c:pt>
                      <c:pt idx="98">
                        <c:v>3</c:v>
                      </c:pt>
                      <c:pt idx="99">
                        <c:v>4</c:v>
                      </c:pt>
                      <c:pt idx="100">
                        <c:v>5</c:v>
                      </c:pt>
                      <c:pt idx="101">
                        <c:v>7</c:v>
                      </c:pt>
                      <c:pt idx="102">
                        <c:v>7</c:v>
                      </c:pt>
                      <c:pt idx="103">
                        <c:v>7</c:v>
                      </c:pt>
                      <c:pt idx="104">
                        <c:v>12</c:v>
                      </c:pt>
                      <c:pt idx="105">
                        <c:v>10</c:v>
                      </c:pt>
                      <c:pt idx="106">
                        <c:v>5</c:v>
                      </c:pt>
                      <c:pt idx="107">
                        <c:v>9</c:v>
                      </c:pt>
                      <c:pt idx="108">
                        <c:v>4</c:v>
                      </c:pt>
                      <c:pt idx="109">
                        <c:v>10</c:v>
                      </c:pt>
                      <c:pt idx="110">
                        <c:v>7</c:v>
                      </c:pt>
                      <c:pt idx="111">
                        <c:v>5</c:v>
                      </c:pt>
                      <c:pt idx="112">
                        <c:v>4</c:v>
                      </c:pt>
                      <c:pt idx="113">
                        <c:v>5</c:v>
                      </c:pt>
                      <c:pt idx="114">
                        <c:v>7</c:v>
                      </c:pt>
                      <c:pt idx="115">
                        <c:v>7</c:v>
                      </c:pt>
                      <c:pt idx="116">
                        <c:v>11</c:v>
                      </c:pt>
                      <c:pt idx="117">
                        <c:v>4</c:v>
                      </c:pt>
                      <c:pt idx="118">
                        <c:v>1</c:v>
                      </c:pt>
                      <c:pt idx="119">
                        <c:v>10</c:v>
                      </c:pt>
                      <c:pt idx="120">
                        <c:v>4</c:v>
                      </c:pt>
                      <c:pt idx="121">
                        <c:v>9</c:v>
                      </c:pt>
                      <c:pt idx="122">
                        <c:v>10</c:v>
                      </c:pt>
                      <c:pt idx="123">
                        <c:v>10</c:v>
                      </c:pt>
                      <c:pt idx="124">
                        <c:v>7</c:v>
                      </c:pt>
                      <c:pt idx="125">
                        <c:v>8</c:v>
                      </c:pt>
                      <c:pt idx="126">
                        <c:v>5</c:v>
                      </c:pt>
                      <c:pt idx="127">
                        <c:v>3</c:v>
                      </c:pt>
                      <c:pt idx="128">
                        <c:v>12</c:v>
                      </c:pt>
                      <c:pt idx="129">
                        <c:v>10</c:v>
                      </c:pt>
                      <c:pt idx="130">
                        <c:v>10</c:v>
                      </c:pt>
                      <c:pt idx="131">
                        <c:v>7</c:v>
                      </c:pt>
                      <c:pt idx="132">
                        <c:v>10</c:v>
                      </c:pt>
                      <c:pt idx="133">
                        <c:v>4</c:v>
                      </c:pt>
                      <c:pt idx="134">
                        <c:v>2</c:v>
                      </c:pt>
                      <c:pt idx="135">
                        <c:v>7</c:v>
                      </c:pt>
                      <c:pt idx="136">
                        <c:v>7</c:v>
                      </c:pt>
                      <c:pt idx="137">
                        <c:v>10</c:v>
                      </c:pt>
                      <c:pt idx="138">
                        <c:v>2</c:v>
                      </c:pt>
                      <c:pt idx="139">
                        <c:v>9</c:v>
                      </c:pt>
                      <c:pt idx="140">
                        <c:v>12</c:v>
                      </c:pt>
                      <c:pt idx="141">
                        <c:v>6</c:v>
                      </c:pt>
                      <c:pt idx="142">
                        <c:v>6</c:v>
                      </c:pt>
                      <c:pt idx="143">
                        <c:v>7</c:v>
                      </c:pt>
                      <c:pt idx="144">
                        <c:v>4</c:v>
                      </c:pt>
                      <c:pt idx="145">
                        <c:v>8</c:v>
                      </c:pt>
                      <c:pt idx="146">
                        <c:v>4</c:v>
                      </c:pt>
                      <c:pt idx="147">
                        <c:v>12</c:v>
                      </c:pt>
                      <c:pt idx="148">
                        <c:v>8</c:v>
                      </c:pt>
                      <c:pt idx="149">
                        <c:v>8</c:v>
                      </c:pt>
                      <c:pt idx="150">
                        <c:v>10</c:v>
                      </c:pt>
                      <c:pt idx="151">
                        <c:v>3</c:v>
                      </c:pt>
                      <c:pt idx="152">
                        <c:v>8</c:v>
                      </c:pt>
                      <c:pt idx="153">
                        <c:v>5</c:v>
                      </c:pt>
                      <c:pt idx="154">
                        <c:v>7</c:v>
                      </c:pt>
                      <c:pt idx="155">
                        <c:v>5</c:v>
                      </c:pt>
                      <c:pt idx="156">
                        <c:v>9</c:v>
                      </c:pt>
                      <c:pt idx="157">
                        <c:v>6</c:v>
                      </c:pt>
                      <c:pt idx="158">
                        <c:v>12</c:v>
                      </c:pt>
                      <c:pt idx="159">
                        <c:v>6</c:v>
                      </c:pt>
                      <c:pt idx="160">
                        <c:v>8</c:v>
                      </c:pt>
                      <c:pt idx="161">
                        <c:v>7</c:v>
                      </c:pt>
                      <c:pt idx="162">
                        <c:v>0</c:v>
                      </c:pt>
                      <c:pt idx="163">
                        <c:v>11</c:v>
                      </c:pt>
                      <c:pt idx="164">
                        <c:v>6</c:v>
                      </c:pt>
                      <c:pt idx="165">
                        <c:v>5</c:v>
                      </c:pt>
                      <c:pt idx="166">
                        <c:v>3</c:v>
                      </c:pt>
                      <c:pt idx="167">
                        <c:v>8</c:v>
                      </c:pt>
                      <c:pt idx="168">
                        <c:v>10</c:v>
                      </c:pt>
                      <c:pt idx="169">
                        <c:v>6</c:v>
                      </c:pt>
                      <c:pt idx="170">
                        <c:v>6</c:v>
                      </c:pt>
                      <c:pt idx="171">
                        <c:v>5</c:v>
                      </c:pt>
                      <c:pt idx="172">
                        <c:v>6</c:v>
                      </c:pt>
                      <c:pt idx="173">
                        <c:v>5</c:v>
                      </c:pt>
                      <c:pt idx="174">
                        <c:v>9</c:v>
                      </c:pt>
                      <c:pt idx="175">
                        <c:v>6</c:v>
                      </c:pt>
                      <c:pt idx="176">
                        <c:v>3</c:v>
                      </c:pt>
                      <c:pt idx="177">
                        <c:v>10</c:v>
                      </c:pt>
                      <c:pt idx="178">
                        <c:v>12</c:v>
                      </c:pt>
                      <c:pt idx="179">
                        <c:v>9</c:v>
                      </c:pt>
                      <c:pt idx="180">
                        <c:v>10</c:v>
                      </c:pt>
                      <c:pt idx="181">
                        <c:v>10</c:v>
                      </c:pt>
                      <c:pt idx="182">
                        <c:v>8</c:v>
                      </c:pt>
                      <c:pt idx="183">
                        <c:v>6</c:v>
                      </c:pt>
                      <c:pt idx="184">
                        <c:v>10</c:v>
                      </c:pt>
                      <c:pt idx="185">
                        <c:v>10</c:v>
                      </c:pt>
                      <c:pt idx="186">
                        <c:v>5</c:v>
                      </c:pt>
                      <c:pt idx="187">
                        <c:v>6</c:v>
                      </c:pt>
                      <c:pt idx="188">
                        <c:v>4</c:v>
                      </c:pt>
                      <c:pt idx="189">
                        <c:v>9</c:v>
                      </c:pt>
                      <c:pt idx="190">
                        <c:v>8</c:v>
                      </c:pt>
                      <c:pt idx="191">
                        <c:v>1</c:v>
                      </c:pt>
                      <c:pt idx="192">
                        <c:v>7</c:v>
                      </c:pt>
                      <c:pt idx="193">
                        <c:v>9</c:v>
                      </c:pt>
                      <c:pt idx="194">
                        <c:v>6</c:v>
                      </c:pt>
                      <c:pt idx="195">
                        <c:v>4</c:v>
                      </c:pt>
                      <c:pt idx="196">
                        <c:v>7</c:v>
                      </c:pt>
                      <c:pt idx="197">
                        <c:v>3</c:v>
                      </c:pt>
                      <c:pt idx="198">
                        <c:v>11</c:v>
                      </c:pt>
                      <c:pt idx="199">
                        <c:v>10</c:v>
                      </c:pt>
                      <c:pt idx="200">
                        <c:v>7</c:v>
                      </c:pt>
                      <c:pt idx="201">
                        <c:v>9</c:v>
                      </c:pt>
                      <c:pt idx="202">
                        <c:v>8</c:v>
                      </c:pt>
                      <c:pt idx="203">
                        <c:v>1</c:v>
                      </c:pt>
                      <c:pt idx="204">
                        <c:v>10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6</c:v>
                      </c:pt>
                      <c:pt idx="208">
                        <c:v>6</c:v>
                      </c:pt>
                      <c:pt idx="209">
                        <c:v>7</c:v>
                      </c:pt>
                      <c:pt idx="210">
                        <c:v>7</c:v>
                      </c:pt>
                      <c:pt idx="211">
                        <c:v>9</c:v>
                      </c:pt>
                      <c:pt idx="212">
                        <c:v>9</c:v>
                      </c:pt>
                      <c:pt idx="213">
                        <c:v>11</c:v>
                      </c:pt>
                      <c:pt idx="214">
                        <c:v>3</c:v>
                      </c:pt>
                      <c:pt idx="215">
                        <c:v>9</c:v>
                      </c:pt>
                      <c:pt idx="216">
                        <c:v>13</c:v>
                      </c:pt>
                      <c:pt idx="217">
                        <c:v>4</c:v>
                      </c:pt>
                      <c:pt idx="218">
                        <c:v>6</c:v>
                      </c:pt>
                      <c:pt idx="219">
                        <c:v>3</c:v>
                      </c:pt>
                      <c:pt idx="220">
                        <c:v>4</c:v>
                      </c:pt>
                      <c:pt idx="221">
                        <c:v>10</c:v>
                      </c:pt>
                      <c:pt idx="222">
                        <c:v>7</c:v>
                      </c:pt>
                      <c:pt idx="223">
                        <c:v>7</c:v>
                      </c:pt>
                      <c:pt idx="224">
                        <c:v>4</c:v>
                      </c:pt>
                      <c:pt idx="225">
                        <c:v>5</c:v>
                      </c:pt>
                      <c:pt idx="226">
                        <c:v>7</c:v>
                      </c:pt>
                      <c:pt idx="227">
                        <c:v>4</c:v>
                      </c:pt>
                      <c:pt idx="228">
                        <c:v>7</c:v>
                      </c:pt>
                      <c:pt idx="229">
                        <c:v>9</c:v>
                      </c:pt>
                      <c:pt idx="230">
                        <c:v>4</c:v>
                      </c:pt>
                      <c:pt idx="231">
                        <c:v>7</c:v>
                      </c:pt>
                      <c:pt idx="232">
                        <c:v>8</c:v>
                      </c:pt>
                      <c:pt idx="233">
                        <c:v>5</c:v>
                      </c:pt>
                      <c:pt idx="234">
                        <c:v>5</c:v>
                      </c:pt>
                      <c:pt idx="235">
                        <c:v>7</c:v>
                      </c:pt>
                      <c:pt idx="236">
                        <c:v>5</c:v>
                      </c:pt>
                      <c:pt idx="237">
                        <c:v>5</c:v>
                      </c:pt>
                      <c:pt idx="238">
                        <c:v>7</c:v>
                      </c:pt>
                      <c:pt idx="239">
                        <c:v>6</c:v>
                      </c:pt>
                      <c:pt idx="240">
                        <c:v>9</c:v>
                      </c:pt>
                      <c:pt idx="241">
                        <c:v>9</c:v>
                      </c:pt>
                      <c:pt idx="242">
                        <c:v>11</c:v>
                      </c:pt>
                      <c:pt idx="243">
                        <c:v>4</c:v>
                      </c:pt>
                      <c:pt idx="244">
                        <c:v>5</c:v>
                      </c:pt>
                      <c:pt idx="245">
                        <c:v>3</c:v>
                      </c:pt>
                      <c:pt idx="246">
                        <c:v>5</c:v>
                      </c:pt>
                      <c:pt idx="247">
                        <c:v>3</c:v>
                      </c:pt>
                      <c:pt idx="248">
                        <c:v>9</c:v>
                      </c:pt>
                      <c:pt idx="249">
                        <c:v>7</c:v>
                      </c:pt>
                      <c:pt idx="250">
                        <c:v>10</c:v>
                      </c:pt>
                      <c:pt idx="251">
                        <c:v>3</c:v>
                      </c:pt>
                      <c:pt idx="252">
                        <c:v>8</c:v>
                      </c:pt>
                      <c:pt idx="253">
                        <c:v>3</c:v>
                      </c:pt>
                      <c:pt idx="254">
                        <c:v>9</c:v>
                      </c:pt>
                      <c:pt idx="255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B0C-4A69-B4F5-A1D31B54D2E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Kayseri!$E$1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Kayseri!$E$2:$E$257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9.5</c:v>
                      </c:pt>
                      <c:pt idx="1">
                        <c:v>8.5</c:v>
                      </c:pt>
                      <c:pt idx="2">
                        <c:v>8.5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8.5</c:v>
                      </c:pt>
                      <c:pt idx="6">
                        <c:v>7</c:v>
                      </c:pt>
                      <c:pt idx="7">
                        <c:v>8.5</c:v>
                      </c:pt>
                      <c:pt idx="8">
                        <c:v>7.5</c:v>
                      </c:pt>
                      <c:pt idx="9">
                        <c:v>6.5</c:v>
                      </c:pt>
                      <c:pt idx="10">
                        <c:v>8.5</c:v>
                      </c:pt>
                      <c:pt idx="11">
                        <c:v>7.5</c:v>
                      </c:pt>
                      <c:pt idx="12">
                        <c:v>9</c:v>
                      </c:pt>
                      <c:pt idx="13">
                        <c:v>7</c:v>
                      </c:pt>
                      <c:pt idx="14">
                        <c:v>9.5</c:v>
                      </c:pt>
                      <c:pt idx="15">
                        <c:v>7.5</c:v>
                      </c:pt>
                      <c:pt idx="16">
                        <c:v>12</c:v>
                      </c:pt>
                      <c:pt idx="17">
                        <c:v>8</c:v>
                      </c:pt>
                      <c:pt idx="18">
                        <c:v>7</c:v>
                      </c:pt>
                      <c:pt idx="19">
                        <c:v>6.5</c:v>
                      </c:pt>
                      <c:pt idx="20">
                        <c:v>9</c:v>
                      </c:pt>
                      <c:pt idx="21">
                        <c:v>8</c:v>
                      </c:pt>
                      <c:pt idx="22">
                        <c:v>7</c:v>
                      </c:pt>
                      <c:pt idx="23">
                        <c:v>7</c:v>
                      </c:pt>
                      <c:pt idx="24">
                        <c:v>10</c:v>
                      </c:pt>
                      <c:pt idx="25">
                        <c:v>10.5</c:v>
                      </c:pt>
                      <c:pt idx="26">
                        <c:v>8</c:v>
                      </c:pt>
                      <c:pt idx="27">
                        <c:v>8.5</c:v>
                      </c:pt>
                      <c:pt idx="28">
                        <c:v>10.5</c:v>
                      </c:pt>
                      <c:pt idx="29">
                        <c:v>8.5</c:v>
                      </c:pt>
                      <c:pt idx="30">
                        <c:v>7</c:v>
                      </c:pt>
                      <c:pt idx="31">
                        <c:v>5</c:v>
                      </c:pt>
                      <c:pt idx="32">
                        <c:v>7.5</c:v>
                      </c:pt>
                      <c:pt idx="33">
                        <c:v>8</c:v>
                      </c:pt>
                      <c:pt idx="34">
                        <c:v>7.5</c:v>
                      </c:pt>
                      <c:pt idx="35">
                        <c:v>8</c:v>
                      </c:pt>
                      <c:pt idx="36">
                        <c:v>10</c:v>
                      </c:pt>
                      <c:pt idx="37">
                        <c:v>8</c:v>
                      </c:pt>
                      <c:pt idx="38">
                        <c:v>5.5</c:v>
                      </c:pt>
                      <c:pt idx="39">
                        <c:v>6</c:v>
                      </c:pt>
                      <c:pt idx="40">
                        <c:v>6</c:v>
                      </c:pt>
                      <c:pt idx="41">
                        <c:v>8.5</c:v>
                      </c:pt>
                      <c:pt idx="42">
                        <c:v>9</c:v>
                      </c:pt>
                      <c:pt idx="43">
                        <c:v>6.5</c:v>
                      </c:pt>
                      <c:pt idx="44">
                        <c:v>9</c:v>
                      </c:pt>
                      <c:pt idx="45">
                        <c:v>6.5</c:v>
                      </c:pt>
                      <c:pt idx="46">
                        <c:v>5</c:v>
                      </c:pt>
                      <c:pt idx="47">
                        <c:v>8</c:v>
                      </c:pt>
                      <c:pt idx="48">
                        <c:v>7</c:v>
                      </c:pt>
                      <c:pt idx="49">
                        <c:v>8</c:v>
                      </c:pt>
                      <c:pt idx="50">
                        <c:v>6</c:v>
                      </c:pt>
                      <c:pt idx="51">
                        <c:v>5.5</c:v>
                      </c:pt>
                      <c:pt idx="52">
                        <c:v>4</c:v>
                      </c:pt>
                      <c:pt idx="53">
                        <c:v>13</c:v>
                      </c:pt>
                      <c:pt idx="54">
                        <c:v>6</c:v>
                      </c:pt>
                      <c:pt idx="55">
                        <c:v>4.5</c:v>
                      </c:pt>
                      <c:pt idx="56">
                        <c:v>4.5</c:v>
                      </c:pt>
                      <c:pt idx="57">
                        <c:v>6</c:v>
                      </c:pt>
                      <c:pt idx="58">
                        <c:v>6</c:v>
                      </c:pt>
                      <c:pt idx="59">
                        <c:v>7.5</c:v>
                      </c:pt>
                      <c:pt idx="60">
                        <c:v>5.5</c:v>
                      </c:pt>
                      <c:pt idx="61">
                        <c:v>7</c:v>
                      </c:pt>
                      <c:pt idx="62">
                        <c:v>4</c:v>
                      </c:pt>
                      <c:pt idx="63">
                        <c:v>10</c:v>
                      </c:pt>
                      <c:pt idx="64">
                        <c:v>5</c:v>
                      </c:pt>
                      <c:pt idx="65">
                        <c:v>7.5</c:v>
                      </c:pt>
                      <c:pt idx="66">
                        <c:v>10.5</c:v>
                      </c:pt>
                      <c:pt idx="67">
                        <c:v>5</c:v>
                      </c:pt>
                      <c:pt idx="68">
                        <c:v>7</c:v>
                      </c:pt>
                      <c:pt idx="69">
                        <c:v>4.5</c:v>
                      </c:pt>
                      <c:pt idx="70">
                        <c:v>7.5</c:v>
                      </c:pt>
                      <c:pt idx="71">
                        <c:v>4.5</c:v>
                      </c:pt>
                      <c:pt idx="72">
                        <c:v>8.5</c:v>
                      </c:pt>
                      <c:pt idx="73">
                        <c:v>11.5</c:v>
                      </c:pt>
                      <c:pt idx="74">
                        <c:v>5.5</c:v>
                      </c:pt>
                      <c:pt idx="75">
                        <c:v>10</c:v>
                      </c:pt>
                      <c:pt idx="76">
                        <c:v>9</c:v>
                      </c:pt>
                      <c:pt idx="77">
                        <c:v>5.5</c:v>
                      </c:pt>
                      <c:pt idx="78">
                        <c:v>5.5</c:v>
                      </c:pt>
                      <c:pt idx="79">
                        <c:v>8</c:v>
                      </c:pt>
                      <c:pt idx="80">
                        <c:v>6</c:v>
                      </c:pt>
                      <c:pt idx="81">
                        <c:v>8</c:v>
                      </c:pt>
                      <c:pt idx="82">
                        <c:v>4</c:v>
                      </c:pt>
                      <c:pt idx="83">
                        <c:v>7</c:v>
                      </c:pt>
                      <c:pt idx="84">
                        <c:v>8</c:v>
                      </c:pt>
                      <c:pt idx="85">
                        <c:v>7</c:v>
                      </c:pt>
                      <c:pt idx="86">
                        <c:v>7</c:v>
                      </c:pt>
                      <c:pt idx="87">
                        <c:v>6</c:v>
                      </c:pt>
                      <c:pt idx="88">
                        <c:v>6</c:v>
                      </c:pt>
                      <c:pt idx="89">
                        <c:v>5</c:v>
                      </c:pt>
                      <c:pt idx="90">
                        <c:v>6</c:v>
                      </c:pt>
                      <c:pt idx="91">
                        <c:v>5</c:v>
                      </c:pt>
                      <c:pt idx="92">
                        <c:v>6</c:v>
                      </c:pt>
                      <c:pt idx="93">
                        <c:v>7.5</c:v>
                      </c:pt>
                      <c:pt idx="94">
                        <c:v>8</c:v>
                      </c:pt>
                      <c:pt idx="95">
                        <c:v>8.5</c:v>
                      </c:pt>
                      <c:pt idx="96">
                        <c:v>5.5</c:v>
                      </c:pt>
                      <c:pt idx="97">
                        <c:v>6.5</c:v>
                      </c:pt>
                      <c:pt idx="98">
                        <c:v>2.5</c:v>
                      </c:pt>
                      <c:pt idx="99">
                        <c:v>8</c:v>
                      </c:pt>
                      <c:pt idx="100">
                        <c:v>8</c:v>
                      </c:pt>
                      <c:pt idx="101">
                        <c:v>9</c:v>
                      </c:pt>
                      <c:pt idx="102">
                        <c:v>9</c:v>
                      </c:pt>
                      <c:pt idx="103">
                        <c:v>6</c:v>
                      </c:pt>
                      <c:pt idx="104">
                        <c:v>7</c:v>
                      </c:pt>
                      <c:pt idx="105">
                        <c:v>8.5</c:v>
                      </c:pt>
                      <c:pt idx="106">
                        <c:v>5</c:v>
                      </c:pt>
                      <c:pt idx="107">
                        <c:v>6.5</c:v>
                      </c:pt>
                      <c:pt idx="108">
                        <c:v>7</c:v>
                      </c:pt>
                      <c:pt idx="109">
                        <c:v>9.5</c:v>
                      </c:pt>
                      <c:pt idx="110">
                        <c:v>5.5</c:v>
                      </c:pt>
                      <c:pt idx="111">
                        <c:v>7.5</c:v>
                      </c:pt>
                      <c:pt idx="112">
                        <c:v>7.5</c:v>
                      </c:pt>
                      <c:pt idx="113">
                        <c:v>6</c:v>
                      </c:pt>
                      <c:pt idx="114">
                        <c:v>7</c:v>
                      </c:pt>
                      <c:pt idx="115">
                        <c:v>9.5</c:v>
                      </c:pt>
                      <c:pt idx="116">
                        <c:v>8.5</c:v>
                      </c:pt>
                      <c:pt idx="117">
                        <c:v>4.5</c:v>
                      </c:pt>
                      <c:pt idx="118">
                        <c:v>2.5</c:v>
                      </c:pt>
                      <c:pt idx="119">
                        <c:v>7.5</c:v>
                      </c:pt>
                      <c:pt idx="120">
                        <c:v>6</c:v>
                      </c:pt>
                      <c:pt idx="121">
                        <c:v>9</c:v>
                      </c:pt>
                      <c:pt idx="122">
                        <c:v>9</c:v>
                      </c:pt>
                      <c:pt idx="123">
                        <c:v>9.5</c:v>
                      </c:pt>
                      <c:pt idx="124">
                        <c:v>5.5</c:v>
                      </c:pt>
                      <c:pt idx="125">
                        <c:v>7</c:v>
                      </c:pt>
                      <c:pt idx="126">
                        <c:v>7</c:v>
                      </c:pt>
                      <c:pt idx="127">
                        <c:v>5</c:v>
                      </c:pt>
                      <c:pt idx="128">
                        <c:v>9.5</c:v>
                      </c:pt>
                      <c:pt idx="129">
                        <c:v>6.5</c:v>
                      </c:pt>
                      <c:pt idx="130">
                        <c:v>7</c:v>
                      </c:pt>
                      <c:pt idx="131">
                        <c:v>7</c:v>
                      </c:pt>
                      <c:pt idx="132">
                        <c:v>9</c:v>
                      </c:pt>
                      <c:pt idx="133">
                        <c:v>5.5</c:v>
                      </c:pt>
                      <c:pt idx="134">
                        <c:v>4.5</c:v>
                      </c:pt>
                      <c:pt idx="135">
                        <c:v>6.5</c:v>
                      </c:pt>
                      <c:pt idx="136">
                        <c:v>6.5</c:v>
                      </c:pt>
                      <c:pt idx="137">
                        <c:v>10</c:v>
                      </c:pt>
                      <c:pt idx="138">
                        <c:v>4.5</c:v>
                      </c:pt>
                      <c:pt idx="139">
                        <c:v>8</c:v>
                      </c:pt>
                      <c:pt idx="140">
                        <c:v>12</c:v>
                      </c:pt>
                      <c:pt idx="141">
                        <c:v>8</c:v>
                      </c:pt>
                      <c:pt idx="142">
                        <c:v>7</c:v>
                      </c:pt>
                      <c:pt idx="143">
                        <c:v>6.5</c:v>
                      </c:pt>
                      <c:pt idx="144">
                        <c:v>4</c:v>
                      </c:pt>
                      <c:pt idx="145">
                        <c:v>6.5</c:v>
                      </c:pt>
                      <c:pt idx="146">
                        <c:v>5.5</c:v>
                      </c:pt>
                      <c:pt idx="147">
                        <c:v>9</c:v>
                      </c:pt>
                      <c:pt idx="148">
                        <c:v>7</c:v>
                      </c:pt>
                      <c:pt idx="149">
                        <c:v>10.5</c:v>
                      </c:pt>
                      <c:pt idx="150">
                        <c:v>12</c:v>
                      </c:pt>
                      <c:pt idx="151">
                        <c:v>5</c:v>
                      </c:pt>
                      <c:pt idx="152">
                        <c:v>8</c:v>
                      </c:pt>
                      <c:pt idx="153">
                        <c:v>8</c:v>
                      </c:pt>
                      <c:pt idx="154">
                        <c:v>5.5</c:v>
                      </c:pt>
                      <c:pt idx="155">
                        <c:v>6</c:v>
                      </c:pt>
                      <c:pt idx="156">
                        <c:v>7.5</c:v>
                      </c:pt>
                      <c:pt idx="157">
                        <c:v>5</c:v>
                      </c:pt>
                      <c:pt idx="158">
                        <c:v>11.5</c:v>
                      </c:pt>
                      <c:pt idx="159">
                        <c:v>4.5</c:v>
                      </c:pt>
                      <c:pt idx="160">
                        <c:v>10</c:v>
                      </c:pt>
                      <c:pt idx="161">
                        <c:v>8.5</c:v>
                      </c:pt>
                      <c:pt idx="162">
                        <c:v>4</c:v>
                      </c:pt>
                      <c:pt idx="163">
                        <c:v>8.5</c:v>
                      </c:pt>
                      <c:pt idx="164">
                        <c:v>6.5</c:v>
                      </c:pt>
                      <c:pt idx="165">
                        <c:v>5</c:v>
                      </c:pt>
                      <c:pt idx="166">
                        <c:v>3.5</c:v>
                      </c:pt>
                      <c:pt idx="167">
                        <c:v>10</c:v>
                      </c:pt>
                      <c:pt idx="168">
                        <c:v>6.5</c:v>
                      </c:pt>
                      <c:pt idx="169">
                        <c:v>7.5</c:v>
                      </c:pt>
                      <c:pt idx="170">
                        <c:v>8</c:v>
                      </c:pt>
                      <c:pt idx="171">
                        <c:v>6</c:v>
                      </c:pt>
                      <c:pt idx="172">
                        <c:v>6.5</c:v>
                      </c:pt>
                      <c:pt idx="173">
                        <c:v>7.5</c:v>
                      </c:pt>
                      <c:pt idx="174">
                        <c:v>9</c:v>
                      </c:pt>
                      <c:pt idx="175">
                        <c:v>8</c:v>
                      </c:pt>
                      <c:pt idx="176">
                        <c:v>5</c:v>
                      </c:pt>
                      <c:pt idx="177">
                        <c:v>7.5</c:v>
                      </c:pt>
                      <c:pt idx="178">
                        <c:v>11.5</c:v>
                      </c:pt>
                      <c:pt idx="179">
                        <c:v>8</c:v>
                      </c:pt>
                      <c:pt idx="180">
                        <c:v>7</c:v>
                      </c:pt>
                      <c:pt idx="181">
                        <c:v>9.5</c:v>
                      </c:pt>
                      <c:pt idx="182">
                        <c:v>7</c:v>
                      </c:pt>
                      <c:pt idx="183">
                        <c:v>4</c:v>
                      </c:pt>
                      <c:pt idx="184">
                        <c:v>11.5</c:v>
                      </c:pt>
                      <c:pt idx="185">
                        <c:v>8.5</c:v>
                      </c:pt>
                      <c:pt idx="186">
                        <c:v>6.5</c:v>
                      </c:pt>
                      <c:pt idx="187">
                        <c:v>6</c:v>
                      </c:pt>
                      <c:pt idx="188">
                        <c:v>4.5</c:v>
                      </c:pt>
                      <c:pt idx="189">
                        <c:v>8</c:v>
                      </c:pt>
                      <c:pt idx="190">
                        <c:v>8</c:v>
                      </c:pt>
                      <c:pt idx="191">
                        <c:v>2.5</c:v>
                      </c:pt>
                      <c:pt idx="192">
                        <c:v>8.5</c:v>
                      </c:pt>
                      <c:pt idx="193">
                        <c:v>7</c:v>
                      </c:pt>
                      <c:pt idx="194">
                        <c:v>6.5</c:v>
                      </c:pt>
                      <c:pt idx="195">
                        <c:v>5</c:v>
                      </c:pt>
                      <c:pt idx="196">
                        <c:v>7</c:v>
                      </c:pt>
                      <c:pt idx="197">
                        <c:v>3</c:v>
                      </c:pt>
                      <c:pt idx="198">
                        <c:v>8.5</c:v>
                      </c:pt>
                      <c:pt idx="199">
                        <c:v>9</c:v>
                      </c:pt>
                      <c:pt idx="200">
                        <c:v>6</c:v>
                      </c:pt>
                      <c:pt idx="201">
                        <c:v>5.5</c:v>
                      </c:pt>
                      <c:pt idx="202">
                        <c:v>8.5</c:v>
                      </c:pt>
                      <c:pt idx="203">
                        <c:v>6</c:v>
                      </c:pt>
                      <c:pt idx="204">
                        <c:v>10.5</c:v>
                      </c:pt>
                      <c:pt idx="205">
                        <c:v>5.5</c:v>
                      </c:pt>
                      <c:pt idx="206">
                        <c:v>6.5</c:v>
                      </c:pt>
                      <c:pt idx="207">
                        <c:v>5</c:v>
                      </c:pt>
                      <c:pt idx="208">
                        <c:v>7</c:v>
                      </c:pt>
                      <c:pt idx="209">
                        <c:v>7.5</c:v>
                      </c:pt>
                      <c:pt idx="210">
                        <c:v>6.5</c:v>
                      </c:pt>
                      <c:pt idx="211">
                        <c:v>7</c:v>
                      </c:pt>
                      <c:pt idx="212">
                        <c:v>8</c:v>
                      </c:pt>
                      <c:pt idx="213">
                        <c:v>12</c:v>
                      </c:pt>
                      <c:pt idx="214">
                        <c:v>5</c:v>
                      </c:pt>
                      <c:pt idx="215">
                        <c:v>8</c:v>
                      </c:pt>
                      <c:pt idx="216">
                        <c:v>11.5</c:v>
                      </c:pt>
                      <c:pt idx="217">
                        <c:v>5</c:v>
                      </c:pt>
                      <c:pt idx="218">
                        <c:v>5.5</c:v>
                      </c:pt>
                      <c:pt idx="219">
                        <c:v>6</c:v>
                      </c:pt>
                      <c:pt idx="220">
                        <c:v>6.5</c:v>
                      </c:pt>
                      <c:pt idx="221">
                        <c:v>7.5</c:v>
                      </c:pt>
                      <c:pt idx="222">
                        <c:v>5.5</c:v>
                      </c:pt>
                      <c:pt idx="223">
                        <c:v>7.5</c:v>
                      </c:pt>
                      <c:pt idx="224">
                        <c:v>7</c:v>
                      </c:pt>
                      <c:pt idx="225">
                        <c:v>7.5</c:v>
                      </c:pt>
                      <c:pt idx="226">
                        <c:v>8</c:v>
                      </c:pt>
                      <c:pt idx="227">
                        <c:v>7</c:v>
                      </c:pt>
                      <c:pt idx="228">
                        <c:v>6.5</c:v>
                      </c:pt>
                      <c:pt idx="229">
                        <c:v>9</c:v>
                      </c:pt>
                      <c:pt idx="230">
                        <c:v>3.5</c:v>
                      </c:pt>
                      <c:pt idx="231">
                        <c:v>8</c:v>
                      </c:pt>
                      <c:pt idx="232">
                        <c:v>6</c:v>
                      </c:pt>
                      <c:pt idx="233">
                        <c:v>5</c:v>
                      </c:pt>
                      <c:pt idx="234">
                        <c:v>4</c:v>
                      </c:pt>
                      <c:pt idx="235">
                        <c:v>7.5</c:v>
                      </c:pt>
                      <c:pt idx="236">
                        <c:v>6</c:v>
                      </c:pt>
                      <c:pt idx="237">
                        <c:v>5</c:v>
                      </c:pt>
                      <c:pt idx="238">
                        <c:v>4.5</c:v>
                      </c:pt>
                      <c:pt idx="239">
                        <c:v>6.5</c:v>
                      </c:pt>
                      <c:pt idx="240">
                        <c:v>9</c:v>
                      </c:pt>
                      <c:pt idx="241">
                        <c:v>7</c:v>
                      </c:pt>
                      <c:pt idx="242">
                        <c:v>7.5</c:v>
                      </c:pt>
                      <c:pt idx="243">
                        <c:v>8</c:v>
                      </c:pt>
                      <c:pt idx="244">
                        <c:v>4</c:v>
                      </c:pt>
                      <c:pt idx="245">
                        <c:v>4</c:v>
                      </c:pt>
                      <c:pt idx="246">
                        <c:v>5</c:v>
                      </c:pt>
                      <c:pt idx="247">
                        <c:v>4</c:v>
                      </c:pt>
                      <c:pt idx="248">
                        <c:v>6.5</c:v>
                      </c:pt>
                      <c:pt idx="249">
                        <c:v>7.5</c:v>
                      </c:pt>
                      <c:pt idx="250">
                        <c:v>10</c:v>
                      </c:pt>
                      <c:pt idx="251">
                        <c:v>6</c:v>
                      </c:pt>
                      <c:pt idx="252">
                        <c:v>10</c:v>
                      </c:pt>
                      <c:pt idx="253">
                        <c:v>6.5</c:v>
                      </c:pt>
                      <c:pt idx="254">
                        <c:v>8</c:v>
                      </c:pt>
                      <c:pt idx="255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B0C-4A69-B4F5-A1D31B54D2E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Kayseri!$F$1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Kayseri!$F$2:$F$257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2.5</c:v>
                      </c:pt>
                      <c:pt idx="1">
                        <c:v>-0.5</c:v>
                      </c:pt>
                      <c:pt idx="2">
                        <c:v>2.5</c:v>
                      </c:pt>
                      <c:pt idx="3">
                        <c:v>6</c:v>
                      </c:pt>
                      <c:pt idx="4">
                        <c:v>5</c:v>
                      </c:pt>
                      <c:pt idx="5">
                        <c:v>4.5</c:v>
                      </c:pt>
                      <c:pt idx="6">
                        <c:v>-1</c:v>
                      </c:pt>
                      <c:pt idx="7">
                        <c:v>-0.5</c:v>
                      </c:pt>
                      <c:pt idx="8">
                        <c:v>2.5</c:v>
                      </c:pt>
                      <c:pt idx="9">
                        <c:v>3.5</c:v>
                      </c:pt>
                      <c:pt idx="10">
                        <c:v>2.5</c:v>
                      </c:pt>
                      <c:pt idx="11">
                        <c:v>3.5</c:v>
                      </c:pt>
                      <c:pt idx="12">
                        <c:v>1</c:v>
                      </c:pt>
                      <c:pt idx="13">
                        <c:v>-1</c:v>
                      </c:pt>
                      <c:pt idx="14">
                        <c:v>-1.5</c:v>
                      </c:pt>
                      <c:pt idx="15">
                        <c:v>-0.5</c:v>
                      </c:pt>
                      <c:pt idx="16">
                        <c:v>-6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-0.5</c:v>
                      </c:pt>
                      <c:pt idx="20">
                        <c:v>-6</c:v>
                      </c:pt>
                      <c:pt idx="21">
                        <c:v>-2</c:v>
                      </c:pt>
                      <c:pt idx="22">
                        <c:v>2</c:v>
                      </c:pt>
                      <c:pt idx="23">
                        <c:v>0</c:v>
                      </c:pt>
                      <c:pt idx="24">
                        <c:v>-4</c:v>
                      </c:pt>
                      <c:pt idx="25">
                        <c:v>-5.5</c:v>
                      </c:pt>
                      <c:pt idx="26">
                        <c:v>0</c:v>
                      </c:pt>
                      <c:pt idx="27">
                        <c:v>-3.5</c:v>
                      </c:pt>
                      <c:pt idx="28">
                        <c:v>3.5</c:v>
                      </c:pt>
                      <c:pt idx="29">
                        <c:v>-2.5</c:v>
                      </c:pt>
                      <c:pt idx="30">
                        <c:v>-5</c:v>
                      </c:pt>
                      <c:pt idx="31">
                        <c:v>5</c:v>
                      </c:pt>
                      <c:pt idx="32">
                        <c:v>-4.5</c:v>
                      </c:pt>
                      <c:pt idx="33">
                        <c:v>4</c:v>
                      </c:pt>
                      <c:pt idx="34">
                        <c:v>5.5</c:v>
                      </c:pt>
                      <c:pt idx="35">
                        <c:v>1</c:v>
                      </c:pt>
                      <c:pt idx="36">
                        <c:v>-4</c:v>
                      </c:pt>
                      <c:pt idx="37">
                        <c:v>0</c:v>
                      </c:pt>
                      <c:pt idx="38">
                        <c:v>-0.5</c:v>
                      </c:pt>
                      <c:pt idx="39">
                        <c:v>-2</c:v>
                      </c:pt>
                      <c:pt idx="40">
                        <c:v>4</c:v>
                      </c:pt>
                      <c:pt idx="41">
                        <c:v>-2.5</c:v>
                      </c:pt>
                      <c:pt idx="42">
                        <c:v>-2</c:v>
                      </c:pt>
                      <c:pt idx="43">
                        <c:v>2.5</c:v>
                      </c:pt>
                      <c:pt idx="44">
                        <c:v>3</c:v>
                      </c:pt>
                      <c:pt idx="45">
                        <c:v>-0.5</c:v>
                      </c:pt>
                      <c:pt idx="46">
                        <c:v>-1</c:v>
                      </c:pt>
                      <c:pt idx="47">
                        <c:v>1</c:v>
                      </c:pt>
                      <c:pt idx="48">
                        <c:v>2</c:v>
                      </c:pt>
                      <c:pt idx="49">
                        <c:v>-3</c:v>
                      </c:pt>
                      <c:pt idx="50">
                        <c:v>6</c:v>
                      </c:pt>
                      <c:pt idx="51">
                        <c:v>-1.5</c:v>
                      </c:pt>
                      <c:pt idx="52">
                        <c:v>9</c:v>
                      </c:pt>
                      <c:pt idx="53">
                        <c:v>-8</c:v>
                      </c:pt>
                      <c:pt idx="54">
                        <c:v>2</c:v>
                      </c:pt>
                      <c:pt idx="55">
                        <c:v>2.5</c:v>
                      </c:pt>
                      <c:pt idx="56">
                        <c:v>5.5</c:v>
                      </c:pt>
                      <c:pt idx="57">
                        <c:v>2</c:v>
                      </c:pt>
                      <c:pt idx="58">
                        <c:v>3</c:v>
                      </c:pt>
                      <c:pt idx="59">
                        <c:v>-2.5</c:v>
                      </c:pt>
                      <c:pt idx="60">
                        <c:v>0.5</c:v>
                      </c:pt>
                      <c:pt idx="61">
                        <c:v>-1</c:v>
                      </c:pt>
                      <c:pt idx="62">
                        <c:v>3</c:v>
                      </c:pt>
                      <c:pt idx="63">
                        <c:v>-7</c:v>
                      </c:pt>
                      <c:pt idx="64">
                        <c:v>2</c:v>
                      </c:pt>
                      <c:pt idx="65">
                        <c:v>1.5</c:v>
                      </c:pt>
                      <c:pt idx="66">
                        <c:v>-4.5</c:v>
                      </c:pt>
                      <c:pt idx="67">
                        <c:v>5</c:v>
                      </c:pt>
                      <c:pt idx="68">
                        <c:v>-1</c:v>
                      </c:pt>
                      <c:pt idx="69">
                        <c:v>-0.5</c:v>
                      </c:pt>
                      <c:pt idx="70">
                        <c:v>-4.5</c:v>
                      </c:pt>
                      <c:pt idx="71">
                        <c:v>6.5</c:v>
                      </c:pt>
                      <c:pt idx="72">
                        <c:v>-0.5</c:v>
                      </c:pt>
                      <c:pt idx="73">
                        <c:v>-7.5</c:v>
                      </c:pt>
                      <c:pt idx="74">
                        <c:v>4.5</c:v>
                      </c:pt>
                      <c:pt idx="75">
                        <c:v>-4</c:v>
                      </c:pt>
                      <c:pt idx="76">
                        <c:v>-1</c:v>
                      </c:pt>
                      <c:pt idx="77">
                        <c:v>0.5</c:v>
                      </c:pt>
                      <c:pt idx="78">
                        <c:v>1.5</c:v>
                      </c:pt>
                      <c:pt idx="79">
                        <c:v>-4</c:v>
                      </c:pt>
                      <c:pt idx="80">
                        <c:v>5</c:v>
                      </c:pt>
                      <c:pt idx="81">
                        <c:v>3</c:v>
                      </c:pt>
                      <c:pt idx="82">
                        <c:v>5</c:v>
                      </c:pt>
                      <c:pt idx="83">
                        <c:v>2</c:v>
                      </c:pt>
                      <c:pt idx="84">
                        <c:v>1</c:v>
                      </c:pt>
                      <c:pt idx="85">
                        <c:v>3</c:v>
                      </c:pt>
                      <c:pt idx="86">
                        <c:v>3</c:v>
                      </c:pt>
                      <c:pt idx="87">
                        <c:v>1</c:v>
                      </c:pt>
                      <c:pt idx="88">
                        <c:v>-4</c:v>
                      </c:pt>
                      <c:pt idx="89">
                        <c:v>8</c:v>
                      </c:pt>
                      <c:pt idx="90">
                        <c:v>8</c:v>
                      </c:pt>
                      <c:pt idx="91">
                        <c:v>1</c:v>
                      </c:pt>
                      <c:pt idx="92">
                        <c:v>6</c:v>
                      </c:pt>
                      <c:pt idx="93">
                        <c:v>5.5</c:v>
                      </c:pt>
                      <c:pt idx="94">
                        <c:v>3</c:v>
                      </c:pt>
                      <c:pt idx="95">
                        <c:v>4.5</c:v>
                      </c:pt>
                      <c:pt idx="96">
                        <c:v>1.5</c:v>
                      </c:pt>
                      <c:pt idx="97">
                        <c:v>-2.5</c:v>
                      </c:pt>
                      <c:pt idx="98">
                        <c:v>4.5</c:v>
                      </c:pt>
                      <c:pt idx="99">
                        <c:v>5</c:v>
                      </c:pt>
                      <c:pt idx="100">
                        <c:v>-2</c:v>
                      </c:pt>
                      <c:pt idx="101">
                        <c:v>-2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4</c:v>
                      </c:pt>
                      <c:pt idx="105">
                        <c:v>-1.5</c:v>
                      </c:pt>
                      <c:pt idx="106">
                        <c:v>5</c:v>
                      </c:pt>
                      <c:pt idx="107">
                        <c:v>0.5</c:v>
                      </c:pt>
                      <c:pt idx="108">
                        <c:v>-6</c:v>
                      </c:pt>
                      <c:pt idx="109">
                        <c:v>3.5</c:v>
                      </c:pt>
                      <c:pt idx="110">
                        <c:v>4.5</c:v>
                      </c:pt>
                      <c:pt idx="111">
                        <c:v>-0.5</c:v>
                      </c:pt>
                      <c:pt idx="112">
                        <c:v>3.5</c:v>
                      </c:pt>
                      <c:pt idx="113">
                        <c:v>0</c:v>
                      </c:pt>
                      <c:pt idx="114">
                        <c:v>-3</c:v>
                      </c:pt>
                      <c:pt idx="115">
                        <c:v>-5.5</c:v>
                      </c:pt>
                      <c:pt idx="116">
                        <c:v>-2.5</c:v>
                      </c:pt>
                      <c:pt idx="117">
                        <c:v>-1.5</c:v>
                      </c:pt>
                      <c:pt idx="118">
                        <c:v>1.5</c:v>
                      </c:pt>
                      <c:pt idx="119">
                        <c:v>-2.5</c:v>
                      </c:pt>
                      <c:pt idx="120">
                        <c:v>-3</c:v>
                      </c:pt>
                      <c:pt idx="121">
                        <c:v>-5</c:v>
                      </c:pt>
                      <c:pt idx="122">
                        <c:v>-2</c:v>
                      </c:pt>
                      <c:pt idx="123">
                        <c:v>-0.5</c:v>
                      </c:pt>
                      <c:pt idx="124">
                        <c:v>4.5</c:v>
                      </c:pt>
                      <c:pt idx="125">
                        <c:v>4</c:v>
                      </c:pt>
                      <c:pt idx="126">
                        <c:v>-1</c:v>
                      </c:pt>
                      <c:pt idx="127">
                        <c:v>8</c:v>
                      </c:pt>
                      <c:pt idx="128">
                        <c:v>-6.5</c:v>
                      </c:pt>
                      <c:pt idx="129">
                        <c:v>1.5</c:v>
                      </c:pt>
                      <c:pt idx="130">
                        <c:v>1</c:v>
                      </c:pt>
                      <c:pt idx="131">
                        <c:v>-1</c:v>
                      </c:pt>
                      <c:pt idx="132">
                        <c:v>-3</c:v>
                      </c:pt>
                      <c:pt idx="133">
                        <c:v>3.5</c:v>
                      </c:pt>
                      <c:pt idx="134">
                        <c:v>6.5</c:v>
                      </c:pt>
                      <c:pt idx="135">
                        <c:v>-3.5</c:v>
                      </c:pt>
                      <c:pt idx="136">
                        <c:v>5.5</c:v>
                      </c:pt>
                      <c:pt idx="137">
                        <c:v>-9</c:v>
                      </c:pt>
                      <c:pt idx="138">
                        <c:v>1.5</c:v>
                      </c:pt>
                      <c:pt idx="139">
                        <c:v>-4</c:v>
                      </c:pt>
                      <c:pt idx="140">
                        <c:v>-2</c:v>
                      </c:pt>
                      <c:pt idx="141">
                        <c:v>3</c:v>
                      </c:pt>
                      <c:pt idx="142">
                        <c:v>-1</c:v>
                      </c:pt>
                      <c:pt idx="143">
                        <c:v>1.5</c:v>
                      </c:pt>
                      <c:pt idx="144">
                        <c:v>4</c:v>
                      </c:pt>
                      <c:pt idx="145">
                        <c:v>-0.5</c:v>
                      </c:pt>
                      <c:pt idx="146">
                        <c:v>3.5</c:v>
                      </c:pt>
                      <c:pt idx="147">
                        <c:v>-2</c:v>
                      </c:pt>
                      <c:pt idx="148">
                        <c:v>-1</c:v>
                      </c:pt>
                      <c:pt idx="149">
                        <c:v>-8.5</c:v>
                      </c:pt>
                      <c:pt idx="150">
                        <c:v>-4</c:v>
                      </c:pt>
                      <c:pt idx="151">
                        <c:v>3</c:v>
                      </c:pt>
                      <c:pt idx="152">
                        <c:v>2</c:v>
                      </c:pt>
                      <c:pt idx="153">
                        <c:v>-4</c:v>
                      </c:pt>
                      <c:pt idx="154">
                        <c:v>0.5</c:v>
                      </c:pt>
                      <c:pt idx="155">
                        <c:v>0</c:v>
                      </c:pt>
                      <c:pt idx="156">
                        <c:v>-0.5</c:v>
                      </c:pt>
                      <c:pt idx="157">
                        <c:v>-1</c:v>
                      </c:pt>
                      <c:pt idx="158">
                        <c:v>-2.5</c:v>
                      </c:pt>
                      <c:pt idx="159">
                        <c:v>3.5</c:v>
                      </c:pt>
                      <c:pt idx="160">
                        <c:v>-4</c:v>
                      </c:pt>
                      <c:pt idx="161">
                        <c:v>-5.5</c:v>
                      </c:pt>
                      <c:pt idx="162">
                        <c:v>2</c:v>
                      </c:pt>
                      <c:pt idx="163">
                        <c:v>-6.5</c:v>
                      </c:pt>
                      <c:pt idx="164">
                        <c:v>3.5</c:v>
                      </c:pt>
                      <c:pt idx="165">
                        <c:v>0</c:v>
                      </c:pt>
                      <c:pt idx="166">
                        <c:v>4.5</c:v>
                      </c:pt>
                      <c:pt idx="167">
                        <c:v>-1</c:v>
                      </c:pt>
                      <c:pt idx="168">
                        <c:v>2.5</c:v>
                      </c:pt>
                      <c:pt idx="169">
                        <c:v>2.5</c:v>
                      </c:pt>
                      <c:pt idx="170">
                        <c:v>-1</c:v>
                      </c:pt>
                      <c:pt idx="171">
                        <c:v>2</c:v>
                      </c:pt>
                      <c:pt idx="172">
                        <c:v>0.5</c:v>
                      </c:pt>
                      <c:pt idx="173">
                        <c:v>-1.5</c:v>
                      </c:pt>
                      <c:pt idx="174">
                        <c:v>-2</c:v>
                      </c:pt>
                      <c:pt idx="175">
                        <c:v>-1</c:v>
                      </c:pt>
                      <c:pt idx="176">
                        <c:v>0</c:v>
                      </c:pt>
                      <c:pt idx="177">
                        <c:v>-0.5</c:v>
                      </c:pt>
                      <c:pt idx="178">
                        <c:v>-3.5</c:v>
                      </c:pt>
                      <c:pt idx="179">
                        <c:v>4</c:v>
                      </c:pt>
                      <c:pt idx="180">
                        <c:v>-3</c:v>
                      </c:pt>
                      <c:pt idx="181">
                        <c:v>-6.5</c:v>
                      </c:pt>
                      <c:pt idx="182">
                        <c:v>4</c:v>
                      </c:pt>
                      <c:pt idx="183">
                        <c:v>9</c:v>
                      </c:pt>
                      <c:pt idx="184">
                        <c:v>-7.5</c:v>
                      </c:pt>
                      <c:pt idx="185">
                        <c:v>-1.5</c:v>
                      </c:pt>
                      <c:pt idx="186">
                        <c:v>-0.5</c:v>
                      </c:pt>
                      <c:pt idx="187">
                        <c:v>8</c:v>
                      </c:pt>
                      <c:pt idx="188">
                        <c:v>7.5</c:v>
                      </c:pt>
                      <c:pt idx="189">
                        <c:v>1</c:v>
                      </c:pt>
                      <c:pt idx="190">
                        <c:v>2</c:v>
                      </c:pt>
                      <c:pt idx="191">
                        <c:v>7.5</c:v>
                      </c:pt>
                      <c:pt idx="192">
                        <c:v>-3.5</c:v>
                      </c:pt>
                      <c:pt idx="193">
                        <c:v>-3</c:v>
                      </c:pt>
                      <c:pt idx="194">
                        <c:v>1.5</c:v>
                      </c:pt>
                      <c:pt idx="195">
                        <c:v>-2</c:v>
                      </c:pt>
                      <c:pt idx="196">
                        <c:v>0</c:v>
                      </c:pt>
                      <c:pt idx="197">
                        <c:v>7</c:v>
                      </c:pt>
                      <c:pt idx="198">
                        <c:v>-1.5</c:v>
                      </c:pt>
                      <c:pt idx="199">
                        <c:v>0</c:v>
                      </c:pt>
                      <c:pt idx="200">
                        <c:v>1</c:v>
                      </c:pt>
                      <c:pt idx="201">
                        <c:v>3.5</c:v>
                      </c:pt>
                      <c:pt idx="202">
                        <c:v>-1.5</c:v>
                      </c:pt>
                      <c:pt idx="203">
                        <c:v>2</c:v>
                      </c:pt>
                      <c:pt idx="204">
                        <c:v>-3.5</c:v>
                      </c:pt>
                      <c:pt idx="205">
                        <c:v>4.5</c:v>
                      </c:pt>
                      <c:pt idx="206">
                        <c:v>-1.5</c:v>
                      </c:pt>
                      <c:pt idx="207">
                        <c:v>-1</c:v>
                      </c:pt>
                      <c:pt idx="208">
                        <c:v>2</c:v>
                      </c:pt>
                      <c:pt idx="209">
                        <c:v>1.5</c:v>
                      </c:pt>
                      <c:pt idx="210">
                        <c:v>1.5</c:v>
                      </c:pt>
                      <c:pt idx="211">
                        <c:v>-1</c:v>
                      </c:pt>
                      <c:pt idx="212">
                        <c:v>4</c:v>
                      </c:pt>
                      <c:pt idx="213">
                        <c:v>-4</c:v>
                      </c:pt>
                      <c:pt idx="214">
                        <c:v>9</c:v>
                      </c:pt>
                      <c:pt idx="215">
                        <c:v>-1</c:v>
                      </c:pt>
                      <c:pt idx="216">
                        <c:v>3.5</c:v>
                      </c:pt>
                      <c:pt idx="217">
                        <c:v>3</c:v>
                      </c:pt>
                      <c:pt idx="218">
                        <c:v>0.5</c:v>
                      </c:pt>
                      <c:pt idx="219">
                        <c:v>3</c:v>
                      </c:pt>
                      <c:pt idx="220">
                        <c:v>6.5</c:v>
                      </c:pt>
                      <c:pt idx="221">
                        <c:v>-3.5</c:v>
                      </c:pt>
                      <c:pt idx="222">
                        <c:v>-0.5</c:v>
                      </c:pt>
                      <c:pt idx="223">
                        <c:v>1.5</c:v>
                      </c:pt>
                      <c:pt idx="224">
                        <c:v>3</c:v>
                      </c:pt>
                      <c:pt idx="225">
                        <c:v>0.5</c:v>
                      </c:pt>
                      <c:pt idx="226">
                        <c:v>2</c:v>
                      </c:pt>
                      <c:pt idx="227">
                        <c:v>-3</c:v>
                      </c:pt>
                      <c:pt idx="228">
                        <c:v>1.5</c:v>
                      </c:pt>
                      <c:pt idx="229">
                        <c:v>1</c:v>
                      </c:pt>
                      <c:pt idx="230">
                        <c:v>6.5</c:v>
                      </c:pt>
                      <c:pt idx="231">
                        <c:v>0</c:v>
                      </c:pt>
                      <c:pt idx="232">
                        <c:v>9</c:v>
                      </c:pt>
                      <c:pt idx="233">
                        <c:v>6</c:v>
                      </c:pt>
                      <c:pt idx="234">
                        <c:v>4</c:v>
                      </c:pt>
                      <c:pt idx="235">
                        <c:v>-0.5</c:v>
                      </c:pt>
                      <c:pt idx="236">
                        <c:v>9</c:v>
                      </c:pt>
                      <c:pt idx="237">
                        <c:v>4</c:v>
                      </c:pt>
                      <c:pt idx="238">
                        <c:v>14.5</c:v>
                      </c:pt>
                      <c:pt idx="239">
                        <c:v>5.5</c:v>
                      </c:pt>
                      <c:pt idx="240">
                        <c:v>4</c:v>
                      </c:pt>
                      <c:pt idx="241">
                        <c:v>7</c:v>
                      </c:pt>
                      <c:pt idx="242">
                        <c:v>4.5</c:v>
                      </c:pt>
                      <c:pt idx="243">
                        <c:v>15</c:v>
                      </c:pt>
                      <c:pt idx="244">
                        <c:v>14</c:v>
                      </c:pt>
                      <c:pt idx="245">
                        <c:v>14</c:v>
                      </c:pt>
                      <c:pt idx="246">
                        <c:v>9</c:v>
                      </c:pt>
                      <c:pt idx="247">
                        <c:v>11</c:v>
                      </c:pt>
                      <c:pt idx="248">
                        <c:v>15.5</c:v>
                      </c:pt>
                      <c:pt idx="249">
                        <c:v>17.5</c:v>
                      </c:pt>
                      <c:pt idx="250">
                        <c:v>8</c:v>
                      </c:pt>
                      <c:pt idx="251">
                        <c:v>10</c:v>
                      </c:pt>
                      <c:pt idx="252">
                        <c:v>10</c:v>
                      </c:pt>
                      <c:pt idx="253">
                        <c:v>5.5</c:v>
                      </c:pt>
                      <c:pt idx="254">
                        <c:v>10</c:v>
                      </c:pt>
                      <c:pt idx="255">
                        <c:v>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B0C-4A69-B4F5-A1D31B54D2E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Kayseri!$H$1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Kayseri!$H$2:$H$257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6">
                        <c:v>9.1428571428571423</c:v>
                      </c:pt>
                      <c:pt idx="7">
                        <c:v>8.5714285714285712</c:v>
                      </c:pt>
                      <c:pt idx="8">
                        <c:v>8.8571428571428577</c:v>
                      </c:pt>
                      <c:pt idx="9">
                        <c:v>8.2857142857142865</c:v>
                      </c:pt>
                      <c:pt idx="10">
                        <c:v>8.7142857142857135</c:v>
                      </c:pt>
                      <c:pt idx="11">
                        <c:v>8.5714285714285712</c:v>
                      </c:pt>
                      <c:pt idx="12">
                        <c:v>9.1428571428571423</c:v>
                      </c:pt>
                      <c:pt idx="13">
                        <c:v>9</c:v>
                      </c:pt>
                      <c:pt idx="14">
                        <c:v>9.2857142857142865</c:v>
                      </c:pt>
                      <c:pt idx="15">
                        <c:v>8.8571428571428577</c:v>
                      </c:pt>
                      <c:pt idx="16">
                        <c:v>10.142857142857142</c:v>
                      </c:pt>
                      <c:pt idx="17">
                        <c:v>10</c:v>
                      </c:pt>
                      <c:pt idx="18">
                        <c:v>10</c:v>
                      </c:pt>
                      <c:pt idx="19">
                        <c:v>9.1428571428571423</c:v>
                      </c:pt>
                      <c:pt idx="20">
                        <c:v>9.5714285714285712</c:v>
                      </c:pt>
                      <c:pt idx="21">
                        <c:v>9.7142857142857135</c:v>
                      </c:pt>
                      <c:pt idx="22">
                        <c:v>10</c:v>
                      </c:pt>
                      <c:pt idx="23">
                        <c:v>8.7142857142857135</c:v>
                      </c:pt>
                      <c:pt idx="24">
                        <c:v>9.2857142857142865</c:v>
                      </c:pt>
                      <c:pt idx="25">
                        <c:v>9.4285714285714288</c:v>
                      </c:pt>
                      <c:pt idx="26">
                        <c:v>9.8571428571428577</c:v>
                      </c:pt>
                      <c:pt idx="27">
                        <c:v>8.7142857142857135</c:v>
                      </c:pt>
                      <c:pt idx="28">
                        <c:v>8.1428571428571423</c:v>
                      </c:pt>
                      <c:pt idx="29">
                        <c:v>8</c:v>
                      </c:pt>
                      <c:pt idx="30">
                        <c:v>8.4285714285714288</c:v>
                      </c:pt>
                      <c:pt idx="31">
                        <c:v>7</c:v>
                      </c:pt>
                      <c:pt idx="32">
                        <c:v>6.7142857142857144</c:v>
                      </c:pt>
                      <c:pt idx="33">
                        <c:v>6.4285714285714288</c:v>
                      </c:pt>
                      <c:pt idx="34">
                        <c:v>7</c:v>
                      </c:pt>
                      <c:pt idx="35">
                        <c:v>6.5714285714285712</c:v>
                      </c:pt>
                      <c:pt idx="36">
                        <c:v>7.1428571428571432</c:v>
                      </c:pt>
                      <c:pt idx="37">
                        <c:v>7.2857142857142856</c:v>
                      </c:pt>
                      <c:pt idx="38">
                        <c:v>7.5714285714285712</c:v>
                      </c:pt>
                      <c:pt idx="39">
                        <c:v>7.4285714285714288</c:v>
                      </c:pt>
                      <c:pt idx="40">
                        <c:v>7.1428571428571432</c:v>
                      </c:pt>
                      <c:pt idx="41">
                        <c:v>7.1428571428571432</c:v>
                      </c:pt>
                      <c:pt idx="42">
                        <c:v>7.8571428571428568</c:v>
                      </c:pt>
                      <c:pt idx="43">
                        <c:v>6.7142857142857144</c:v>
                      </c:pt>
                      <c:pt idx="44">
                        <c:v>6.7142857142857144</c:v>
                      </c:pt>
                      <c:pt idx="45">
                        <c:v>6.5714285714285712</c:v>
                      </c:pt>
                      <c:pt idx="46">
                        <c:v>6.4285714285714288</c:v>
                      </c:pt>
                      <c:pt idx="47">
                        <c:v>7</c:v>
                      </c:pt>
                      <c:pt idx="48">
                        <c:v>6.5714285714285712</c:v>
                      </c:pt>
                      <c:pt idx="49">
                        <c:v>6.1428571428571432</c:v>
                      </c:pt>
                      <c:pt idx="50">
                        <c:v>6.8571428571428568</c:v>
                      </c:pt>
                      <c:pt idx="51">
                        <c:v>6.2857142857142856</c:v>
                      </c:pt>
                      <c:pt idx="52">
                        <c:v>6.4285714285714288</c:v>
                      </c:pt>
                      <c:pt idx="53">
                        <c:v>6.8571428571428568</c:v>
                      </c:pt>
                      <c:pt idx="54">
                        <c:v>6.5714285714285712</c:v>
                      </c:pt>
                      <c:pt idx="55">
                        <c:v>6.7142857142857144</c:v>
                      </c:pt>
                      <c:pt idx="56">
                        <c:v>6.2857142857142856</c:v>
                      </c:pt>
                      <c:pt idx="57">
                        <c:v>5.8571428571428568</c:v>
                      </c:pt>
                      <c:pt idx="58">
                        <c:v>5.7142857142857144</c:v>
                      </c:pt>
                      <c:pt idx="59">
                        <c:v>6.1428571428571432</c:v>
                      </c:pt>
                      <c:pt idx="60">
                        <c:v>5.8571428571428568</c:v>
                      </c:pt>
                      <c:pt idx="61">
                        <c:v>6.2857142857142856</c:v>
                      </c:pt>
                      <c:pt idx="62">
                        <c:v>5.5714285714285712</c:v>
                      </c:pt>
                      <c:pt idx="63">
                        <c:v>7</c:v>
                      </c:pt>
                      <c:pt idx="64">
                        <c:v>7.1428571428571432</c:v>
                      </c:pt>
                      <c:pt idx="65">
                        <c:v>7.7142857142857144</c:v>
                      </c:pt>
                      <c:pt idx="66">
                        <c:v>8.1428571428571423</c:v>
                      </c:pt>
                      <c:pt idx="67">
                        <c:v>8.1428571428571423</c:v>
                      </c:pt>
                      <c:pt idx="68">
                        <c:v>7.8571428571428568</c:v>
                      </c:pt>
                      <c:pt idx="69">
                        <c:v>8.2857142857142865</c:v>
                      </c:pt>
                      <c:pt idx="70">
                        <c:v>7.1428571428571432</c:v>
                      </c:pt>
                      <c:pt idx="71">
                        <c:v>7</c:v>
                      </c:pt>
                      <c:pt idx="72">
                        <c:v>6.5714285714285712</c:v>
                      </c:pt>
                      <c:pt idx="73">
                        <c:v>7</c:v>
                      </c:pt>
                      <c:pt idx="74">
                        <c:v>6.8571428571428568</c:v>
                      </c:pt>
                      <c:pt idx="75">
                        <c:v>7.4285714285714288</c:v>
                      </c:pt>
                      <c:pt idx="76">
                        <c:v>7.8571428571428568</c:v>
                      </c:pt>
                      <c:pt idx="77">
                        <c:v>7.7142857142857144</c:v>
                      </c:pt>
                      <c:pt idx="78">
                        <c:v>7.8571428571428568</c:v>
                      </c:pt>
                      <c:pt idx="79">
                        <c:v>8.1428571428571423</c:v>
                      </c:pt>
                      <c:pt idx="80">
                        <c:v>7.1428571428571432</c:v>
                      </c:pt>
                      <c:pt idx="81">
                        <c:v>7.1428571428571432</c:v>
                      </c:pt>
                      <c:pt idx="82">
                        <c:v>5.8571428571428568</c:v>
                      </c:pt>
                      <c:pt idx="83">
                        <c:v>6.1428571428571432</c:v>
                      </c:pt>
                      <c:pt idx="84">
                        <c:v>6.2857142857142856</c:v>
                      </c:pt>
                      <c:pt idx="85">
                        <c:v>6.1428571428571432</c:v>
                      </c:pt>
                      <c:pt idx="86">
                        <c:v>5.8571428571428568</c:v>
                      </c:pt>
                      <c:pt idx="87">
                        <c:v>6</c:v>
                      </c:pt>
                      <c:pt idx="88">
                        <c:v>6.1428571428571432</c:v>
                      </c:pt>
                      <c:pt idx="89">
                        <c:v>6.4285714285714288</c:v>
                      </c:pt>
                      <c:pt idx="90">
                        <c:v>5.8571428571428568</c:v>
                      </c:pt>
                      <c:pt idx="91">
                        <c:v>5.5714285714285712</c:v>
                      </c:pt>
                      <c:pt idx="92">
                        <c:v>5.5714285714285712</c:v>
                      </c:pt>
                      <c:pt idx="93">
                        <c:v>5.4285714285714288</c:v>
                      </c:pt>
                      <c:pt idx="94">
                        <c:v>5.4285714285714288</c:v>
                      </c:pt>
                      <c:pt idx="95">
                        <c:v>5.5714285714285712</c:v>
                      </c:pt>
                      <c:pt idx="96">
                        <c:v>5.7142857142857144</c:v>
                      </c:pt>
                      <c:pt idx="97">
                        <c:v>6</c:v>
                      </c:pt>
                      <c:pt idx="98">
                        <c:v>5.5714285714285712</c:v>
                      </c:pt>
                      <c:pt idx="99">
                        <c:v>6.5714285714285712</c:v>
                      </c:pt>
                      <c:pt idx="100">
                        <c:v>7.4285714285714288</c:v>
                      </c:pt>
                      <c:pt idx="101">
                        <c:v>7.8571428571428568</c:v>
                      </c:pt>
                      <c:pt idx="102">
                        <c:v>8.4285714285714288</c:v>
                      </c:pt>
                      <c:pt idx="103">
                        <c:v>8.4285714285714288</c:v>
                      </c:pt>
                      <c:pt idx="104">
                        <c:v>7.7142857142857144</c:v>
                      </c:pt>
                      <c:pt idx="105">
                        <c:v>8.4285714285714288</c:v>
                      </c:pt>
                      <c:pt idx="106">
                        <c:v>7.4285714285714288</c:v>
                      </c:pt>
                      <c:pt idx="107">
                        <c:v>6.4285714285714288</c:v>
                      </c:pt>
                      <c:pt idx="108">
                        <c:v>6.2857142857142856</c:v>
                      </c:pt>
                      <c:pt idx="109">
                        <c:v>6</c:v>
                      </c:pt>
                      <c:pt idx="110">
                        <c:v>5.8571428571428568</c:v>
                      </c:pt>
                      <c:pt idx="111">
                        <c:v>7</c:v>
                      </c:pt>
                      <c:pt idx="112">
                        <c:v>7.5714285714285712</c:v>
                      </c:pt>
                      <c:pt idx="113">
                        <c:v>7.8571428571428568</c:v>
                      </c:pt>
                      <c:pt idx="114">
                        <c:v>8.2857142857142865</c:v>
                      </c:pt>
                      <c:pt idx="115">
                        <c:v>8.5714285714285712</c:v>
                      </c:pt>
                      <c:pt idx="116">
                        <c:v>8.1428571428571423</c:v>
                      </c:pt>
                      <c:pt idx="117">
                        <c:v>8.2857142857142865</c:v>
                      </c:pt>
                      <c:pt idx="118">
                        <c:v>7.4285714285714288</c:v>
                      </c:pt>
                      <c:pt idx="119">
                        <c:v>6.5714285714285712</c:v>
                      </c:pt>
                      <c:pt idx="120">
                        <c:v>6.7142857142857144</c:v>
                      </c:pt>
                      <c:pt idx="121">
                        <c:v>7</c:v>
                      </c:pt>
                      <c:pt idx="122">
                        <c:v>6.4285714285714288</c:v>
                      </c:pt>
                      <c:pt idx="123">
                        <c:v>6.8571428571428568</c:v>
                      </c:pt>
                      <c:pt idx="124">
                        <c:v>6.7142857142857144</c:v>
                      </c:pt>
                      <c:pt idx="125">
                        <c:v>7</c:v>
                      </c:pt>
                      <c:pt idx="126">
                        <c:v>7.5714285714285712</c:v>
                      </c:pt>
                      <c:pt idx="127">
                        <c:v>7.4285714285714288</c:v>
                      </c:pt>
                      <c:pt idx="128">
                        <c:v>7.1428571428571432</c:v>
                      </c:pt>
                      <c:pt idx="129">
                        <c:v>6.4285714285714288</c:v>
                      </c:pt>
                      <c:pt idx="130">
                        <c:v>5.7142857142857144</c:v>
                      </c:pt>
                      <c:pt idx="131">
                        <c:v>6.1428571428571432</c:v>
                      </c:pt>
                      <c:pt idx="132">
                        <c:v>6.4285714285714288</c:v>
                      </c:pt>
                      <c:pt idx="133">
                        <c:v>6.1428571428571432</c:v>
                      </c:pt>
                      <c:pt idx="134">
                        <c:v>6.1428571428571432</c:v>
                      </c:pt>
                      <c:pt idx="135">
                        <c:v>6</c:v>
                      </c:pt>
                      <c:pt idx="136">
                        <c:v>6.4285714285714288</c:v>
                      </c:pt>
                      <c:pt idx="137">
                        <c:v>7.2857142857142856</c:v>
                      </c:pt>
                      <c:pt idx="138">
                        <c:v>7.2857142857142856</c:v>
                      </c:pt>
                      <c:pt idx="139">
                        <c:v>7.1428571428571432</c:v>
                      </c:pt>
                      <c:pt idx="140">
                        <c:v>7.8571428571428568</c:v>
                      </c:pt>
                      <c:pt idx="141">
                        <c:v>8.2857142857142865</c:v>
                      </c:pt>
                      <c:pt idx="142">
                        <c:v>8.5714285714285712</c:v>
                      </c:pt>
                      <c:pt idx="143">
                        <c:v>8.5714285714285712</c:v>
                      </c:pt>
                      <c:pt idx="144">
                        <c:v>7.7142857142857144</c:v>
                      </c:pt>
                      <c:pt idx="145">
                        <c:v>7.4285714285714288</c:v>
                      </c:pt>
                      <c:pt idx="146">
                        <c:v>7.4285714285714288</c:v>
                      </c:pt>
                      <c:pt idx="147">
                        <c:v>6.5714285714285712</c:v>
                      </c:pt>
                      <c:pt idx="148">
                        <c:v>6</c:v>
                      </c:pt>
                      <c:pt idx="149">
                        <c:v>6.7142857142857144</c:v>
                      </c:pt>
                      <c:pt idx="150">
                        <c:v>7.8571428571428568</c:v>
                      </c:pt>
                      <c:pt idx="151">
                        <c:v>8.2857142857142865</c:v>
                      </c:pt>
                      <c:pt idx="152">
                        <c:v>8.7142857142857135</c:v>
                      </c:pt>
                      <c:pt idx="153">
                        <c:v>9.2857142857142865</c:v>
                      </c:pt>
                      <c:pt idx="154">
                        <c:v>9</c:v>
                      </c:pt>
                      <c:pt idx="155">
                        <c:v>9.1428571428571423</c:v>
                      </c:pt>
                      <c:pt idx="156">
                        <c:v>8.1428571428571423</c:v>
                      </c:pt>
                      <c:pt idx="157">
                        <c:v>6.7142857142857144</c:v>
                      </c:pt>
                      <c:pt idx="158">
                        <c:v>7.2857142857142856</c:v>
                      </c:pt>
                      <c:pt idx="159">
                        <c:v>6.5714285714285712</c:v>
                      </c:pt>
                      <c:pt idx="160">
                        <c:v>6.7142857142857144</c:v>
                      </c:pt>
                      <c:pt idx="161">
                        <c:v>7.5714285714285712</c:v>
                      </c:pt>
                      <c:pt idx="162">
                        <c:v>7.7142857142857144</c:v>
                      </c:pt>
                      <c:pt idx="163">
                        <c:v>7.7142857142857144</c:v>
                      </c:pt>
                      <c:pt idx="164">
                        <c:v>8.1428571428571423</c:v>
                      </c:pt>
                      <c:pt idx="165">
                        <c:v>7.2857142857142856</c:v>
                      </c:pt>
                      <c:pt idx="166">
                        <c:v>7.4285714285714288</c:v>
                      </c:pt>
                      <c:pt idx="167">
                        <c:v>7.4285714285714288</c:v>
                      </c:pt>
                      <c:pt idx="168">
                        <c:v>6.4285714285714288</c:v>
                      </c:pt>
                      <c:pt idx="169">
                        <c:v>6.5714285714285712</c:v>
                      </c:pt>
                      <c:pt idx="170">
                        <c:v>7.1428571428571432</c:v>
                      </c:pt>
                      <c:pt idx="171">
                        <c:v>7.1428571428571432</c:v>
                      </c:pt>
                      <c:pt idx="172">
                        <c:v>7.4285714285714288</c:v>
                      </c:pt>
                      <c:pt idx="173">
                        <c:v>8.2857142857142865</c:v>
                      </c:pt>
                      <c:pt idx="174">
                        <c:v>7.8571428571428568</c:v>
                      </c:pt>
                      <c:pt idx="175">
                        <c:v>8.8571428571428577</c:v>
                      </c:pt>
                      <c:pt idx="176">
                        <c:v>8.5714285714285712</c:v>
                      </c:pt>
                      <c:pt idx="177">
                        <c:v>7.8571428571428568</c:v>
                      </c:pt>
                      <c:pt idx="178">
                        <c:v>8.4285714285714288</c:v>
                      </c:pt>
                      <c:pt idx="179">
                        <c:v>8.4285714285714288</c:v>
                      </c:pt>
                      <c:pt idx="180">
                        <c:v>7.5714285714285712</c:v>
                      </c:pt>
                      <c:pt idx="181">
                        <c:v>7.5714285714285712</c:v>
                      </c:pt>
                      <c:pt idx="182">
                        <c:v>7</c:v>
                      </c:pt>
                      <c:pt idx="183">
                        <c:v>6.2857142857142856</c:v>
                      </c:pt>
                      <c:pt idx="184">
                        <c:v>7.4285714285714288</c:v>
                      </c:pt>
                      <c:pt idx="185">
                        <c:v>6.8571428571428568</c:v>
                      </c:pt>
                      <c:pt idx="186">
                        <c:v>7</c:v>
                      </c:pt>
                      <c:pt idx="187">
                        <c:v>7.2857142857142856</c:v>
                      </c:pt>
                      <c:pt idx="188">
                        <c:v>6.7142857142857144</c:v>
                      </c:pt>
                      <c:pt idx="189">
                        <c:v>6.8571428571428568</c:v>
                      </c:pt>
                      <c:pt idx="190">
                        <c:v>7.7142857142857144</c:v>
                      </c:pt>
                      <c:pt idx="191">
                        <c:v>6.4285714285714288</c:v>
                      </c:pt>
                      <c:pt idx="192">
                        <c:v>6.8571428571428568</c:v>
                      </c:pt>
                      <c:pt idx="193">
                        <c:v>6.4285714285714288</c:v>
                      </c:pt>
                      <c:pt idx="194">
                        <c:v>6.5714285714285712</c:v>
                      </c:pt>
                      <c:pt idx="195">
                        <c:v>6.7142857142857144</c:v>
                      </c:pt>
                      <c:pt idx="196">
                        <c:v>6.7142857142857144</c:v>
                      </c:pt>
                      <c:pt idx="197">
                        <c:v>6</c:v>
                      </c:pt>
                      <c:pt idx="198">
                        <c:v>6.2857142857142856</c:v>
                      </c:pt>
                      <c:pt idx="199">
                        <c:v>6</c:v>
                      </c:pt>
                      <c:pt idx="200">
                        <c:v>6</c:v>
                      </c:pt>
                      <c:pt idx="201">
                        <c:v>5.2857142857142856</c:v>
                      </c:pt>
                      <c:pt idx="202">
                        <c:v>5.7142857142857144</c:v>
                      </c:pt>
                      <c:pt idx="203">
                        <c:v>6.2857142857142856</c:v>
                      </c:pt>
                      <c:pt idx="204">
                        <c:v>7.4285714285714288</c:v>
                      </c:pt>
                      <c:pt idx="205">
                        <c:v>7.2857142857142856</c:v>
                      </c:pt>
                      <c:pt idx="206">
                        <c:v>7</c:v>
                      </c:pt>
                      <c:pt idx="207">
                        <c:v>6.8571428571428568</c:v>
                      </c:pt>
                      <c:pt idx="208">
                        <c:v>7.7142857142857144</c:v>
                      </c:pt>
                      <c:pt idx="209">
                        <c:v>7.5714285714285712</c:v>
                      </c:pt>
                      <c:pt idx="210">
                        <c:v>6.8571428571428568</c:v>
                      </c:pt>
                      <c:pt idx="211">
                        <c:v>6</c:v>
                      </c:pt>
                      <c:pt idx="212">
                        <c:v>6.2857142857142856</c:v>
                      </c:pt>
                      <c:pt idx="213">
                        <c:v>7.2857142857142856</c:v>
                      </c:pt>
                      <c:pt idx="214">
                        <c:v>7.7142857142857144</c:v>
                      </c:pt>
                      <c:pt idx="215">
                        <c:v>7.5714285714285712</c:v>
                      </c:pt>
                      <c:pt idx="216">
                        <c:v>7.8571428571428568</c:v>
                      </c:pt>
                      <c:pt idx="217">
                        <c:v>7.8571428571428568</c:v>
                      </c:pt>
                      <c:pt idx="218">
                        <c:v>7.8571428571428568</c:v>
                      </c:pt>
                      <c:pt idx="219">
                        <c:v>8.1428571428571423</c:v>
                      </c:pt>
                      <c:pt idx="220">
                        <c:v>7.5714285714285712</c:v>
                      </c:pt>
                      <c:pt idx="221">
                        <c:v>7.2857142857142856</c:v>
                      </c:pt>
                      <c:pt idx="222">
                        <c:v>6.8571428571428568</c:v>
                      </c:pt>
                      <c:pt idx="223">
                        <c:v>6.5714285714285712</c:v>
                      </c:pt>
                      <c:pt idx="224">
                        <c:v>7.1428571428571432</c:v>
                      </c:pt>
                      <c:pt idx="225">
                        <c:v>7.8571428571428568</c:v>
                      </c:pt>
                      <c:pt idx="226">
                        <c:v>7.8571428571428568</c:v>
                      </c:pt>
                      <c:pt idx="227">
                        <c:v>8</c:v>
                      </c:pt>
                      <c:pt idx="228">
                        <c:v>8.1428571428571423</c:v>
                      </c:pt>
                      <c:pt idx="229">
                        <c:v>8.8571428571428577</c:v>
                      </c:pt>
                      <c:pt idx="230">
                        <c:v>8.1428571428571423</c:v>
                      </c:pt>
                      <c:pt idx="231">
                        <c:v>8</c:v>
                      </c:pt>
                      <c:pt idx="232">
                        <c:v>7.1428571428571432</c:v>
                      </c:pt>
                      <c:pt idx="233">
                        <c:v>6.5714285714285712</c:v>
                      </c:pt>
                      <c:pt idx="234">
                        <c:v>5.5714285714285712</c:v>
                      </c:pt>
                      <c:pt idx="235">
                        <c:v>5.8571428571428568</c:v>
                      </c:pt>
                      <c:pt idx="236">
                        <c:v>5.5714285714285712</c:v>
                      </c:pt>
                      <c:pt idx="237">
                        <c:v>5.8571428571428568</c:v>
                      </c:pt>
                      <c:pt idx="238">
                        <c:v>4.8571428571428568</c:v>
                      </c:pt>
                      <c:pt idx="239">
                        <c:v>5.2857142857142856</c:v>
                      </c:pt>
                      <c:pt idx="240">
                        <c:v>5.8571428571428568</c:v>
                      </c:pt>
                      <c:pt idx="241">
                        <c:v>6.1428571428571432</c:v>
                      </c:pt>
                      <c:pt idx="242">
                        <c:v>5.5714285714285712</c:v>
                      </c:pt>
                      <c:pt idx="243">
                        <c:v>6.2857142857142856</c:v>
                      </c:pt>
                      <c:pt idx="244">
                        <c:v>6</c:v>
                      </c:pt>
                      <c:pt idx="245">
                        <c:v>6.4285714285714288</c:v>
                      </c:pt>
                      <c:pt idx="246">
                        <c:v>6.1428571428571432</c:v>
                      </c:pt>
                      <c:pt idx="247">
                        <c:v>5.5714285714285712</c:v>
                      </c:pt>
                      <c:pt idx="248">
                        <c:v>5.4285714285714288</c:v>
                      </c:pt>
                      <c:pt idx="249">
                        <c:v>6</c:v>
                      </c:pt>
                      <c:pt idx="250">
                        <c:v>5.7142857142857144</c:v>
                      </c:pt>
                      <c:pt idx="251">
                        <c:v>6.5714285714285712</c:v>
                      </c:pt>
                      <c:pt idx="252">
                        <c:v>7.5714285714285712</c:v>
                      </c:pt>
                      <c:pt idx="253">
                        <c:v>8.2857142857142865</c:v>
                      </c:pt>
                      <c:pt idx="254">
                        <c:v>8.5714285714285712</c:v>
                      </c:pt>
                      <c:pt idx="255">
                        <c:v>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B0C-4A69-B4F5-A1D31B54D2E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Kayseri!$I$1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Kayseri!$I$2:$I$257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6">
                        <c:v>7.4285714285714288</c:v>
                      </c:pt>
                      <c:pt idx="7">
                        <c:v>7.7142857142857144</c:v>
                      </c:pt>
                      <c:pt idx="8">
                        <c:v>7.1428571428571432</c:v>
                      </c:pt>
                      <c:pt idx="9">
                        <c:v>7.1428571428571432</c:v>
                      </c:pt>
                      <c:pt idx="10">
                        <c:v>7.1428571428571432</c:v>
                      </c:pt>
                      <c:pt idx="11">
                        <c:v>6.8571428571428568</c:v>
                      </c:pt>
                      <c:pt idx="12">
                        <c:v>6.4285714285714288</c:v>
                      </c:pt>
                      <c:pt idx="13">
                        <c:v>6.5714285714285712</c:v>
                      </c:pt>
                      <c:pt idx="14">
                        <c:v>6.5714285714285712</c:v>
                      </c:pt>
                      <c:pt idx="15">
                        <c:v>7</c:v>
                      </c:pt>
                      <c:pt idx="16">
                        <c:v>7.2857142857142856</c:v>
                      </c:pt>
                      <c:pt idx="17">
                        <c:v>7.2857142857142856</c:v>
                      </c:pt>
                      <c:pt idx="18">
                        <c:v>7.1428571428571432</c:v>
                      </c:pt>
                      <c:pt idx="19">
                        <c:v>7.2857142857142856</c:v>
                      </c:pt>
                      <c:pt idx="20">
                        <c:v>7.4285714285714288</c:v>
                      </c:pt>
                      <c:pt idx="21">
                        <c:v>6.8571428571428568</c:v>
                      </c:pt>
                      <c:pt idx="22">
                        <c:v>6.4285714285714288</c:v>
                      </c:pt>
                      <c:pt idx="23">
                        <c:v>6.2857142857142856</c:v>
                      </c:pt>
                      <c:pt idx="24">
                        <c:v>6.2857142857142856</c:v>
                      </c:pt>
                      <c:pt idx="25">
                        <c:v>7.1428571428571432</c:v>
                      </c:pt>
                      <c:pt idx="26">
                        <c:v>7.1428571428571432</c:v>
                      </c:pt>
                      <c:pt idx="27">
                        <c:v>8.1428571428571423</c:v>
                      </c:pt>
                      <c:pt idx="28">
                        <c:v>9.4285714285714288</c:v>
                      </c:pt>
                      <c:pt idx="29">
                        <c:v>10</c:v>
                      </c:pt>
                      <c:pt idx="30">
                        <c:v>9.5714285714285712</c:v>
                      </c:pt>
                      <c:pt idx="31">
                        <c:v>9.5714285714285712</c:v>
                      </c:pt>
                      <c:pt idx="32">
                        <c:v>9</c:v>
                      </c:pt>
                      <c:pt idx="33">
                        <c:v>9.2857142857142865</c:v>
                      </c:pt>
                      <c:pt idx="34">
                        <c:v>8.4285714285714288</c:v>
                      </c:pt>
                      <c:pt idx="35">
                        <c:v>8.1428571428571423</c:v>
                      </c:pt>
                      <c:pt idx="36">
                        <c:v>8</c:v>
                      </c:pt>
                      <c:pt idx="37">
                        <c:v>8.1428571428571423</c:v>
                      </c:pt>
                      <c:pt idx="38">
                        <c:v>8</c:v>
                      </c:pt>
                      <c:pt idx="39">
                        <c:v>7.7142857142857144</c:v>
                      </c:pt>
                      <c:pt idx="40">
                        <c:v>7.4285714285714288</c:v>
                      </c:pt>
                      <c:pt idx="41">
                        <c:v>7.7142857142857144</c:v>
                      </c:pt>
                      <c:pt idx="42">
                        <c:v>7.2857142857142856</c:v>
                      </c:pt>
                      <c:pt idx="43">
                        <c:v>7.4285714285714288</c:v>
                      </c:pt>
                      <c:pt idx="44">
                        <c:v>7.7142857142857144</c:v>
                      </c:pt>
                      <c:pt idx="45">
                        <c:v>8.1428571428571423</c:v>
                      </c:pt>
                      <c:pt idx="46">
                        <c:v>8</c:v>
                      </c:pt>
                      <c:pt idx="47">
                        <c:v>8</c:v>
                      </c:pt>
                      <c:pt idx="48">
                        <c:v>8</c:v>
                      </c:pt>
                      <c:pt idx="49">
                        <c:v>8.1428571428571423</c:v>
                      </c:pt>
                      <c:pt idx="50">
                        <c:v>7.2857142857142856</c:v>
                      </c:pt>
                      <c:pt idx="51">
                        <c:v>6.8571428571428568</c:v>
                      </c:pt>
                      <c:pt idx="52">
                        <c:v>6</c:v>
                      </c:pt>
                      <c:pt idx="53">
                        <c:v>7.8571428571428568</c:v>
                      </c:pt>
                      <c:pt idx="54">
                        <c:v>7.5714285714285712</c:v>
                      </c:pt>
                      <c:pt idx="55">
                        <c:v>6.7142857142857144</c:v>
                      </c:pt>
                      <c:pt idx="56">
                        <c:v>6.1428571428571432</c:v>
                      </c:pt>
                      <c:pt idx="57">
                        <c:v>6.5714285714285712</c:v>
                      </c:pt>
                      <c:pt idx="58">
                        <c:v>6.8571428571428568</c:v>
                      </c:pt>
                      <c:pt idx="59">
                        <c:v>7.4285714285714288</c:v>
                      </c:pt>
                      <c:pt idx="60">
                        <c:v>5.5714285714285712</c:v>
                      </c:pt>
                      <c:pt idx="61">
                        <c:v>5.4285714285714288</c:v>
                      </c:pt>
                      <c:pt idx="62">
                        <c:v>6</c:v>
                      </c:pt>
                      <c:pt idx="63">
                        <c:v>6.1428571428571432</c:v>
                      </c:pt>
                      <c:pt idx="64">
                        <c:v>5.7142857142857144</c:v>
                      </c:pt>
                      <c:pt idx="65">
                        <c:v>5.5714285714285712</c:v>
                      </c:pt>
                      <c:pt idx="66">
                        <c:v>6</c:v>
                      </c:pt>
                      <c:pt idx="67">
                        <c:v>5.8571428571428568</c:v>
                      </c:pt>
                      <c:pt idx="68">
                        <c:v>6.1428571428571432</c:v>
                      </c:pt>
                      <c:pt idx="69">
                        <c:v>5.8571428571428568</c:v>
                      </c:pt>
                      <c:pt idx="70">
                        <c:v>6.2857142857142856</c:v>
                      </c:pt>
                      <c:pt idx="71">
                        <c:v>6.2857142857142856</c:v>
                      </c:pt>
                      <c:pt idx="72">
                        <c:v>7</c:v>
                      </c:pt>
                      <c:pt idx="73">
                        <c:v>6.8571428571428568</c:v>
                      </c:pt>
                      <c:pt idx="74">
                        <c:v>7.1428571428571432</c:v>
                      </c:pt>
                      <c:pt idx="75">
                        <c:v>7.4285714285714288</c:v>
                      </c:pt>
                      <c:pt idx="76">
                        <c:v>8.2857142857142865</c:v>
                      </c:pt>
                      <c:pt idx="77">
                        <c:v>7.8571428571428568</c:v>
                      </c:pt>
                      <c:pt idx="78">
                        <c:v>8</c:v>
                      </c:pt>
                      <c:pt idx="79">
                        <c:v>7.5714285714285712</c:v>
                      </c:pt>
                      <c:pt idx="80">
                        <c:v>7</c:v>
                      </c:pt>
                      <c:pt idx="81">
                        <c:v>7.7142857142857144</c:v>
                      </c:pt>
                      <c:pt idx="82">
                        <c:v>7.2857142857142856</c:v>
                      </c:pt>
                      <c:pt idx="83">
                        <c:v>6.4285714285714288</c:v>
                      </c:pt>
                      <c:pt idx="84">
                        <c:v>7</c:v>
                      </c:pt>
                      <c:pt idx="85">
                        <c:v>7.5714285714285712</c:v>
                      </c:pt>
                      <c:pt idx="86">
                        <c:v>7.5714285714285712</c:v>
                      </c:pt>
                      <c:pt idx="87">
                        <c:v>7.4285714285714288</c:v>
                      </c:pt>
                      <c:pt idx="88">
                        <c:v>6.7142857142857144</c:v>
                      </c:pt>
                      <c:pt idx="89">
                        <c:v>6.7142857142857144</c:v>
                      </c:pt>
                      <c:pt idx="90">
                        <c:v>7</c:v>
                      </c:pt>
                      <c:pt idx="91">
                        <c:v>6.4285714285714288</c:v>
                      </c:pt>
                      <c:pt idx="92">
                        <c:v>6.1428571428571432</c:v>
                      </c:pt>
                      <c:pt idx="93">
                        <c:v>6.4285714285714288</c:v>
                      </c:pt>
                      <c:pt idx="94">
                        <c:v>7</c:v>
                      </c:pt>
                      <c:pt idx="95">
                        <c:v>7.5714285714285712</c:v>
                      </c:pt>
                      <c:pt idx="96">
                        <c:v>7.5714285714285712</c:v>
                      </c:pt>
                      <c:pt idx="97">
                        <c:v>7.4285714285714288</c:v>
                      </c:pt>
                      <c:pt idx="98">
                        <c:v>7.1428571428571432</c:v>
                      </c:pt>
                      <c:pt idx="99">
                        <c:v>6.7142857142857144</c:v>
                      </c:pt>
                      <c:pt idx="100">
                        <c:v>6</c:v>
                      </c:pt>
                      <c:pt idx="101">
                        <c:v>5.8571428571428568</c:v>
                      </c:pt>
                      <c:pt idx="102">
                        <c:v>5.4285714285714288</c:v>
                      </c:pt>
                      <c:pt idx="103">
                        <c:v>5.5714285714285712</c:v>
                      </c:pt>
                      <c:pt idx="104">
                        <c:v>6.4285714285714288</c:v>
                      </c:pt>
                      <c:pt idx="105">
                        <c:v>7.4285714285714288</c:v>
                      </c:pt>
                      <c:pt idx="106">
                        <c:v>7.5714285714285712</c:v>
                      </c:pt>
                      <c:pt idx="107">
                        <c:v>8.1428571428571423</c:v>
                      </c:pt>
                      <c:pt idx="108">
                        <c:v>7.7142857142857144</c:v>
                      </c:pt>
                      <c:pt idx="109">
                        <c:v>8.1428571428571423</c:v>
                      </c:pt>
                      <c:pt idx="110">
                        <c:v>8.1428571428571423</c:v>
                      </c:pt>
                      <c:pt idx="111">
                        <c:v>7.1428571428571432</c:v>
                      </c:pt>
                      <c:pt idx="112">
                        <c:v>6.2857142857142856</c:v>
                      </c:pt>
                      <c:pt idx="113">
                        <c:v>6.2857142857142856</c:v>
                      </c:pt>
                      <c:pt idx="114">
                        <c:v>6</c:v>
                      </c:pt>
                      <c:pt idx="115">
                        <c:v>6.4285714285714288</c:v>
                      </c:pt>
                      <c:pt idx="116">
                        <c:v>6.5714285714285712</c:v>
                      </c:pt>
                      <c:pt idx="117">
                        <c:v>6.1428571428571432</c:v>
                      </c:pt>
                      <c:pt idx="118">
                        <c:v>5.5714285714285712</c:v>
                      </c:pt>
                      <c:pt idx="119">
                        <c:v>6.4285714285714288</c:v>
                      </c:pt>
                      <c:pt idx="120">
                        <c:v>6.2857142857142856</c:v>
                      </c:pt>
                      <c:pt idx="121">
                        <c:v>6.5714285714285712</c:v>
                      </c:pt>
                      <c:pt idx="122">
                        <c:v>7</c:v>
                      </c:pt>
                      <c:pt idx="123">
                        <c:v>6.8571428571428568</c:v>
                      </c:pt>
                      <c:pt idx="124">
                        <c:v>7.2857142857142856</c:v>
                      </c:pt>
                      <c:pt idx="125">
                        <c:v>8.2857142857142865</c:v>
                      </c:pt>
                      <c:pt idx="126">
                        <c:v>7.5714285714285712</c:v>
                      </c:pt>
                      <c:pt idx="127">
                        <c:v>7.4285714285714288</c:v>
                      </c:pt>
                      <c:pt idx="128">
                        <c:v>7.8571428571428568</c:v>
                      </c:pt>
                      <c:pt idx="129">
                        <c:v>7.8571428571428568</c:v>
                      </c:pt>
                      <c:pt idx="130">
                        <c:v>7.8571428571428568</c:v>
                      </c:pt>
                      <c:pt idx="131">
                        <c:v>7.8571428571428568</c:v>
                      </c:pt>
                      <c:pt idx="132">
                        <c:v>8.1428571428571423</c:v>
                      </c:pt>
                      <c:pt idx="133">
                        <c:v>8</c:v>
                      </c:pt>
                      <c:pt idx="134">
                        <c:v>7.8571428571428568</c:v>
                      </c:pt>
                      <c:pt idx="135">
                        <c:v>7.1428571428571432</c:v>
                      </c:pt>
                      <c:pt idx="136">
                        <c:v>6.7142857142857144</c:v>
                      </c:pt>
                      <c:pt idx="137">
                        <c:v>6.7142857142857144</c:v>
                      </c:pt>
                      <c:pt idx="138">
                        <c:v>6</c:v>
                      </c:pt>
                      <c:pt idx="139">
                        <c:v>5.8571428571428568</c:v>
                      </c:pt>
                      <c:pt idx="140">
                        <c:v>7</c:v>
                      </c:pt>
                      <c:pt idx="141">
                        <c:v>7.5714285714285712</c:v>
                      </c:pt>
                      <c:pt idx="142">
                        <c:v>7.4285714285714288</c:v>
                      </c:pt>
                      <c:pt idx="143">
                        <c:v>7.4285714285714288</c:v>
                      </c:pt>
                      <c:pt idx="144">
                        <c:v>6.5714285714285712</c:v>
                      </c:pt>
                      <c:pt idx="145">
                        <c:v>7.4285714285714288</c:v>
                      </c:pt>
                      <c:pt idx="146">
                        <c:v>6.7142857142857144</c:v>
                      </c:pt>
                      <c:pt idx="147">
                        <c:v>6.7142857142857144</c:v>
                      </c:pt>
                      <c:pt idx="148">
                        <c:v>7</c:v>
                      </c:pt>
                      <c:pt idx="149">
                        <c:v>7.2857142857142856</c:v>
                      </c:pt>
                      <c:pt idx="150">
                        <c:v>7.7142857142857144</c:v>
                      </c:pt>
                      <c:pt idx="151">
                        <c:v>7.5714285714285712</c:v>
                      </c:pt>
                      <c:pt idx="152">
                        <c:v>7.5714285714285712</c:v>
                      </c:pt>
                      <c:pt idx="153">
                        <c:v>7.7142857142857144</c:v>
                      </c:pt>
                      <c:pt idx="154">
                        <c:v>7</c:v>
                      </c:pt>
                      <c:pt idx="155">
                        <c:v>6.5714285714285712</c:v>
                      </c:pt>
                      <c:pt idx="156">
                        <c:v>6.7142857142857144</c:v>
                      </c:pt>
                      <c:pt idx="157">
                        <c:v>6.1428571428571432</c:v>
                      </c:pt>
                      <c:pt idx="158">
                        <c:v>7.4285714285714288</c:v>
                      </c:pt>
                      <c:pt idx="159">
                        <c:v>7.1428571428571432</c:v>
                      </c:pt>
                      <c:pt idx="160">
                        <c:v>7.5714285714285712</c:v>
                      </c:pt>
                      <c:pt idx="161">
                        <c:v>7.5714285714285712</c:v>
                      </c:pt>
                      <c:pt idx="162">
                        <c:v>6.8571428571428568</c:v>
                      </c:pt>
                      <c:pt idx="163">
                        <c:v>7.1428571428571432</c:v>
                      </c:pt>
                      <c:pt idx="164">
                        <c:v>7.1428571428571432</c:v>
                      </c:pt>
                      <c:pt idx="165">
                        <c:v>6.1428571428571432</c:v>
                      </c:pt>
                      <c:pt idx="166">
                        <c:v>5.7142857142857144</c:v>
                      </c:pt>
                      <c:pt idx="167">
                        <c:v>5.7142857142857144</c:v>
                      </c:pt>
                      <c:pt idx="168">
                        <c:v>6.1428571428571432</c:v>
                      </c:pt>
                      <c:pt idx="169">
                        <c:v>7</c:v>
                      </c:pt>
                      <c:pt idx="170">
                        <c:v>6.2857142857142856</c:v>
                      </c:pt>
                      <c:pt idx="171">
                        <c:v>6.1428571428571432</c:v>
                      </c:pt>
                      <c:pt idx="172">
                        <c:v>6.2857142857142856</c:v>
                      </c:pt>
                      <c:pt idx="173">
                        <c:v>6.5714285714285712</c:v>
                      </c:pt>
                      <c:pt idx="174">
                        <c:v>6.7142857142857144</c:v>
                      </c:pt>
                      <c:pt idx="175">
                        <c:v>6.1428571428571432</c:v>
                      </c:pt>
                      <c:pt idx="176">
                        <c:v>5.7142857142857144</c:v>
                      </c:pt>
                      <c:pt idx="177">
                        <c:v>6.2857142857142856</c:v>
                      </c:pt>
                      <c:pt idx="178">
                        <c:v>7.2857142857142856</c:v>
                      </c:pt>
                      <c:pt idx="179">
                        <c:v>7.7142857142857144</c:v>
                      </c:pt>
                      <c:pt idx="180">
                        <c:v>8.4285714285714288</c:v>
                      </c:pt>
                      <c:pt idx="181">
                        <c:v>8.5714285714285712</c:v>
                      </c:pt>
                      <c:pt idx="182">
                        <c:v>8.8571428571428577</c:v>
                      </c:pt>
                      <c:pt idx="183">
                        <c:v>9.2857142857142865</c:v>
                      </c:pt>
                      <c:pt idx="184">
                        <c:v>9.2857142857142865</c:v>
                      </c:pt>
                      <c:pt idx="185">
                        <c:v>9</c:v>
                      </c:pt>
                      <c:pt idx="186">
                        <c:v>8.4285714285714288</c:v>
                      </c:pt>
                      <c:pt idx="187">
                        <c:v>7.8571428571428568</c:v>
                      </c:pt>
                      <c:pt idx="188">
                        <c:v>7</c:v>
                      </c:pt>
                      <c:pt idx="189">
                        <c:v>7.1428571428571432</c:v>
                      </c:pt>
                      <c:pt idx="190">
                        <c:v>7.4285714285714288</c:v>
                      </c:pt>
                      <c:pt idx="191">
                        <c:v>6.1428571428571432</c:v>
                      </c:pt>
                      <c:pt idx="192">
                        <c:v>5.7142857142857144</c:v>
                      </c:pt>
                      <c:pt idx="193">
                        <c:v>6.2857142857142856</c:v>
                      </c:pt>
                      <c:pt idx="194">
                        <c:v>6.2857142857142856</c:v>
                      </c:pt>
                      <c:pt idx="195">
                        <c:v>6.2857142857142856</c:v>
                      </c:pt>
                      <c:pt idx="196">
                        <c:v>6</c:v>
                      </c:pt>
                      <c:pt idx="197">
                        <c:v>5.2857142857142856</c:v>
                      </c:pt>
                      <c:pt idx="198">
                        <c:v>6.7142857142857144</c:v>
                      </c:pt>
                      <c:pt idx="199">
                        <c:v>7.1428571428571432</c:v>
                      </c:pt>
                      <c:pt idx="200">
                        <c:v>6.8571428571428568</c:v>
                      </c:pt>
                      <c:pt idx="201">
                        <c:v>7.2857142857142856</c:v>
                      </c:pt>
                      <c:pt idx="202">
                        <c:v>7.8571428571428568</c:v>
                      </c:pt>
                      <c:pt idx="203">
                        <c:v>7</c:v>
                      </c:pt>
                      <c:pt idx="204">
                        <c:v>8</c:v>
                      </c:pt>
                      <c:pt idx="205">
                        <c:v>7.2857142857142856</c:v>
                      </c:pt>
                      <c:pt idx="206">
                        <c:v>6.8571428571428568</c:v>
                      </c:pt>
                      <c:pt idx="207">
                        <c:v>6.7142857142857144</c:v>
                      </c:pt>
                      <c:pt idx="208">
                        <c:v>6.2857142857142856</c:v>
                      </c:pt>
                      <c:pt idx="209">
                        <c:v>6.1428571428571432</c:v>
                      </c:pt>
                      <c:pt idx="210">
                        <c:v>7</c:v>
                      </c:pt>
                      <c:pt idx="211">
                        <c:v>6.8571428571428568</c:v>
                      </c:pt>
                      <c:pt idx="212">
                        <c:v>7.2857142857142856</c:v>
                      </c:pt>
                      <c:pt idx="213">
                        <c:v>7.8571428571428568</c:v>
                      </c:pt>
                      <c:pt idx="214">
                        <c:v>7.4285714285714288</c:v>
                      </c:pt>
                      <c:pt idx="215">
                        <c:v>7.8571428571428568</c:v>
                      </c:pt>
                      <c:pt idx="216">
                        <c:v>8.7142857142857135</c:v>
                      </c:pt>
                      <c:pt idx="217">
                        <c:v>8.2857142857142865</c:v>
                      </c:pt>
                      <c:pt idx="218">
                        <c:v>7.8571428571428568</c:v>
                      </c:pt>
                      <c:pt idx="219">
                        <c:v>7</c:v>
                      </c:pt>
                      <c:pt idx="220">
                        <c:v>6</c:v>
                      </c:pt>
                      <c:pt idx="221">
                        <c:v>7</c:v>
                      </c:pt>
                      <c:pt idx="222">
                        <c:v>6.7142857142857144</c:v>
                      </c:pt>
                      <c:pt idx="223">
                        <c:v>5.8571428571428568</c:v>
                      </c:pt>
                      <c:pt idx="224">
                        <c:v>5.8571428571428568</c:v>
                      </c:pt>
                      <c:pt idx="225">
                        <c:v>5.7142857142857144</c:v>
                      </c:pt>
                      <c:pt idx="226">
                        <c:v>6.2857142857142856</c:v>
                      </c:pt>
                      <c:pt idx="227">
                        <c:v>6.2857142857142856</c:v>
                      </c:pt>
                      <c:pt idx="228">
                        <c:v>5.8571428571428568</c:v>
                      </c:pt>
                      <c:pt idx="229">
                        <c:v>6.1428571428571432</c:v>
                      </c:pt>
                      <c:pt idx="230">
                        <c:v>5.7142857142857144</c:v>
                      </c:pt>
                      <c:pt idx="231">
                        <c:v>6.1428571428571432</c:v>
                      </c:pt>
                      <c:pt idx="232">
                        <c:v>6.5714285714285712</c:v>
                      </c:pt>
                      <c:pt idx="233">
                        <c:v>6.2857142857142856</c:v>
                      </c:pt>
                      <c:pt idx="234">
                        <c:v>6.4285714285714288</c:v>
                      </c:pt>
                      <c:pt idx="235">
                        <c:v>6.4285714285714288</c:v>
                      </c:pt>
                      <c:pt idx="236">
                        <c:v>5.8571428571428568</c:v>
                      </c:pt>
                      <c:pt idx="237">
                        <c:v>6</c:v>
                      </c:pt>
                      <c:pt idx="238">
                        <c:v>6</c:v>
                      </c:pt>
                      <c:pt idx="239">
                        <c:v>5.7142857142857144</c:v>
                      </c:pt>
                      <c:pt idx="240">
                        <c:v>6.2857142857142856</c:v>
                      </c:pt>
                      <c:pt idx="241">
                        <c:v>6.8571428571428568</c:v>
                      </c:pt>
                      <c:pt idx="242">
                        <c:v>7.4285714285714288</c:v>
                      </c:pt>
                      <c:pt idx="243">
                        <c:v>7.2857142857142856</c:v>
                      </c:pt>
                      <c:pt idx="244">
                        <c:v>7.2857142857142856</c:v>
                      </c:pt>
                      <c:pt idx="245">
                        <c:v>6.7142857142857144</c:v>
                      </c:pt>
                      <c:pt idx="246">
                        <c:v>6.5714285714285712</c:v>
                      </c:pt>
                      <c:pt idx="247">
                        <c:v>5.7142857142857144</c:v>
                      </c:pt>
                      <c:pt idx="248">
                        <c:v>5.7142857142857144</c:v>
                      </c:pt>
                      <c:pt idx="249">
                        <c:v>5.1428571428571432</c:v>
                      </c:pt>
                      <c:pt idx="250">
                        <c:v>6</c:v>
                      </c:pt>
                      <c:pt idx="251">
                        <c:v>5.7142857142857144</c:v>
                      </c:pt>
                      <c:pt idx="252">
                        <c:v>6.4285714285714288</c:v>
                      </c:pt>
                      <c:pt idx="253">
                        <c:v>6.1428571428571432</c:v>
                      </c:pt>
                      <c:pt idx="254">
                        <c:v>7</c:v>
                      </c:pt>
                      <c:pt idx="255">
                        <c:v>6.7142857142857144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B0C-4A69-B4F5-A1D31B54D2E0}"/>
                  </c:ext>
                </c:extLst>
              </c15:ser>
            </c15:filteredLineSeries>
          </c:ext>
        </c:extLst>
      </c:lineChart>
      <c:catAx>
        <c:axId val="96650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017552"/>
        <c:crosses val="autoZero"/>
        <c:auto val="1"/>
        <c:lblAlgn val="ctr"/>
        <c:lblOffset val="100"/>
        <c:noMultiLvlLbl val="0"/>
      </c:catAx>
      <c:valAx>
        <c:axId val="95101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50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52294</xdr:colOff>
      <xdr:row>0</xdr:row>
      <xdr:rowOff>186017</xdr:rowOff>
    </xdr:from>
    <xdr:to>
      <xdr:col>15</xdr:col>
      <xdr:colOff>291353</xdr:colOff>
      <xdr:row>23</xdr:row>
      <xdr:rowOff>144182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1E8594-A9F4-4E9F-9F9A-09AD576D34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104588</xdr:colOff>
      <xdr:row>28</xdr:row>
      <xdr:rowOff>29133</xdr:rowOff>
    </xdr:from>
    <xdr:to>
      <xdr:col>15</xdr:col>
      <xdr:colOff>53542</xdr:colOff>
      <xdr:row>49</xdr:row>
      <xdr:rowOff>186763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67382C-8DB8-4524-A1AA-B09F853118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231774</xdr:colOff>
      <xdr:row>0</xdr:row>
      <xdr:rowOff>155574</xdr:rowOff>
    </xdr:from>
    <xdr:to>
      <xdr:col>17</xdr:col>
      <xdr:colOff>939799</xdr:colOff>
      <xdr:row>19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C80B2A-F6F1-476D-AE51-E1330D8DA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508000</xdr:colOff>
      <xdr:row>1</xdr:row>
      <xdr:rowOff>29134</xdr:rowOff>
    </xdr:from>
    <xdr:to>
      <xdr:col>17</xdr:col>
      <xdr:colOff>1098176</xdr:colOff>
      <xdr:row>21</xdr:row>
      <xdr:rowOff>117287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B62A81-13CE-45E3-8BE6-569C0203C3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231774</xdr:colOff>
      <xdr:row>0</xdr:row>
      <xdr:rowOff>155574</xdr:rowOff>
    </xdr:from>
    <xdr:to>
      <xdr:col>17</xdr:col>
      <xdr:colOff>939799</xdr:colOff>
      <xdr:row>19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4B4400-66E4-4EE6-9DE5-3A99AA2A4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231774</xdr:colOff>
      <xdr:row>0</xdr:row>
      <xdr:rowOff>155574</xdr:rowOff>
    </xdr:from>
    <xdr:to>
      <xdr:col>17</xdr:col>
      <xdr:colOff>939799</xdr:colOff>
      <xdr:row>19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FF84FB-73E7-4DAE-87AF-3C1429B3D6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231774</xdr:colOff>
      <xdr:row>0</xdr:row>
      <xdr:rowOff>155574</xdr:rowOff>
    </xdr:from>
    <xdr:to>
      <xdr:col>17</xdr:col>
      <xdr:colOff>939799</xdr:colOff>
      <xdr:row>19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3F29C6-6237-4D7B-9B22-24811051E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231774</xdr:colOff>
      <xdr:row>0</xdr:row>
      <xdr:rowOff>155574</xdr:rowOff>
    </xdr:from>
    <xdr:to>
      <xdr:col>17</xdr:col>
      <xdr:colOff>939799</xdr:colOff>
      <xdr:row>19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523230-2EFD-4FDD-8560-62F53277D6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231774</xdr:colOff>
      <xdr:row>0</xdr:row>
      <xdr:rowOff>155574</xdr:rowOff>
    </xdr:from>
    <xdr:to>
      <xdr:col>17</xdr:col>
      <xdr:colOff>939799</xdr:colOff>
      <xdr:row>19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BCFD47-1A55-4CD8-9111-835A56E829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231774</xdr:colOff>
      <xdr:row>0</xdr:row>
      <xdr:rowOff>155574</xdr:rowOff>
    </xdr:from>
    <xdr:to>
      <xdr:col>17</xdr:col>
      <xdr:colOff>939799</xdr:colOff>
      <xdr:row>19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514817-B15F-4937-90D6-653408327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231774</xdr:colOff>
      <xdr:row>0</xdr:row>
      <xdr:rowOff>155574</xdr:rowOff>
    </xdr:from>
    <xdr:to>
      <xdr:col>17</xdr:col>
      <xdr:colOff>939799</xdr:colOff>
      <xdr:row>19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BA4E4C-FCB7-4200-9431-22684ADB6C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448235</xdr:colOff>
      <xdr:row>0</xdr:row>
      <xdr:rowOff>96369</xdr:rowOff>
    </xdr:from>
    <xdr:to>
      <xdr:col>17</xdr:col>
      <xdr:colOff>1598705</xdr:colOff>
      <xdr:row>22</xdr:row>
      <xdr:rowOff>147168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BBED4F-8193-4EDE-8D99-0ED975315F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470646</xdr:colOff>
      <xdr:row>0</xdr:row>
      <xdr:rowOff>163606</xdr:rowOff>
    </xdr:from>
    <xdr:to>
      <xdr:col>16</xdr:col>
      <xdr:colOff>412126</xdr:colOff>
      <xdr:row>24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451C6A-7A51-4248-8BB9-AA04887AB1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766B7F45-865E-4600-BA38-D762DB9C4207}" name="FazlaOlumButunSehirler" displayName="FazlaOlumButunSehirler" ref="J26:J27" totalsRowShown="0">
  <autoFilter ref="J26:J27" xr:uid="{F44F51CB-7F23-4AEF-A49E-36DD5BF1A5F1}"/>
  <tableColumns count="1">
    <tableColumn id="1" xr3:uid="{22A30AF0-8104-4118-85D7-EA4F1DBA0502}" name="Fazla Ölüm">
      <calculatedColumnFormula>SUM(ToplamTablo[Fark])</calculatedColumnFormula>
    </tableColumn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BE310BC-2DF7-4045-9F98-8EF3B5D3DF4C}" name="ToplamTablo" displayName="ToplamTablo" ref="A1:I257" totalsRowShown="0">
  <autoFilter ref="A1:I257" xr:uid="{D27606CA-DD2A-475C-AC78-5260B46B0912}"/>
  <tableColumns count="9">
    <tableColumn id="1" xr3:uid="{8F83CE58-FDEA-4181-9791-03DA19378693}" name="Tarih"/>
    <tableColumn id="2" xr3:uid="{0E279616-FDEE-49EB-AC25-53377F5C62B8}" name="Vefat2020" dataDxfId="30">
      <calculatedColumnFormula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calculatedColumnFormula>
    </tableColumn>
    <tableColumn id="3" xr3:uid="{4C74E9A7-9466-4AF0-A748-5F167A95B160}" name="Referans" dataDxfId="29">
      <calculatedColumnFormula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calculatedColumnFormula>
    </tableColumn>
    <tableColumn id="4" xr3:uid="{C4C73716-F31B-4406-A9CE-24B958A1F7DC}" name="Fark" dataDxfId="28">
      <calculatedColumnFormula>ToplamTablo[[#This Row],[Vefat2020]]-ToplamTablo[[#This Row],[Referans]]</calculatedColumnFormula>
    </tableColumn>
    <tableColumn id="5" xr3:uid="{A1CF67F3-F9C9-45EB-9CCE-4E26D752368E}" name="20207DayAvg"/>
    <tableColumn id="6" xr3:uid="{89B0272E-64DB-47BA-81DE-782E5EC11301}" name="Referans7Avg"/>
    <tableColumn id="9" xr3:uid="{9A1A5A80-945A-454D-82D6-D928D8D66FA2}" name="Fark7DayAvg"/>
    <tableColumn id="7" xr3:uid="{3C33F31D-02D7-4E0B-B29A-617650218EAC}" name="Vefat Türkiye Geneli" dataDxfId="27"/>
    <tableColumn id="8" xr3:uid="{FA827D3D-8235-4D56-A3D7-4787C4D2483E}" name="Vaka Turkiye" dataDxfId="2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C829A8-5253-40D6-8C67-8BA3E568BF6A}" name="FazlaOlumIstanbul" displayName="FazlaOlumIstanbul" ref="N24:N25" totalsRowShown="0">
  <autoFilter ref="N24:N25" xr:uid="{F44F51CB-7F23-4AEF-A49E-36DD5BF1A5F1}"/>
  <tableColumns count="1">
    <tableColumn id="1" xr3:uid="{28EC5B54-11DB-4107-90C1-E1AC5FE2F8D8}" name="Fazla Ölüm">
      <calculatedColumnFormula>SUM(IstanbulTablo[Fark])</calculatedColumnFormula>
    </tableColumn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54DC9DD-5F1D-41FF-B00A-94BA7E877C46}" name="IstanbulTablo" displayName="IstanbulTablo" ref="A1:L257" totalsRowShown="0">
  <autoFilter ref="A1:L257" xr:uid="{A7743944-FE15-4BD0-9C5A-D5A432706840}"/>
  <tableColumns count="12">
    <tableColumn id="1" xr3:uid="{9B6ACCE9-D7FB-47C3-BAA7-8AE63C2B3DD6}" name="Tarih"/>
    <tableColumn id="2" xr3:uid="{50769376-535B-4E4E-8183-2D4DA0D895C2}" name="Vefat2020"/>
    <tableColumn id="3" xr3:uid="{BF133A3A-2A02-49ED-B886-6D0407720E2A}" name="Vefat2019"/>
    <tableColumn id="4" xr3:uid="{61EE9B22-F5CC-4A75-890B-FBE85AE7B56D}" name="Vefat2018"/>
    <tableColumn id="5" xr3:uid="{A101EDD8-959D-44DB-AE7A-C4A993CBDF06}" name="Vefat2017"/>
    <tableColumn id="11" xr3:uid="{7891CB9B-EF88-4CF5-B43C-EC4055CE88E4}" name="Referans" dataDxfId="25">
      <calculatedColumnFormula>AVERAGEIF(IstanbulTablo[[#This Row],[Vefat2019]:[Vefat2017]], "&gt;0")</calculatedColumnFormula>
    </tableColumn>
    <tableColumn id="12" xr3:uid="{92346912-CB00-48A2-99CF-D7E86E9177FF}" name="Fark" dataDxfId="24">
      <calculatedColumnFormula>IF(AND(IstanbulTablo[[#This Row],[Vefat2020]]&gt;-1,IstanbulTablo[[#This Row],[Referans]]&gt;-1), IstanbulTablo[[#This Row],[Vefat2020]]-IstanbulTablo[[#This Row],[Referans]], 0)</calculatedColumnFormula>
    </tableColumn>
    <tableColumn id="6" xr3:uid="{95DB2E36-A21E-4550-B029-EAB275C3EB5F}" name="20207DayAvg"/>
    <tableColumn id="7" xr3:uid="{5EEF3E5B-0C28-42C8-8F28-77A84BB4B884}" name="20197DayAvg"/>
    <tableColumn id="8" xr3:uid="{B42D1B99-618D-44F6-8C4B-BB87EA6EF781}" name="20187DayAvg"/>
    <tableColumn id="9" xr3:uid="{7D1210BB-FDEC-4AFD-9DC4-BDD460292AA6}" name="20177DayAvg"/>
    <tableColumn id="10" xr3:uid="{6F883C3B-3085-49FC-B40C-405B1B69D76B}" name="Referans7DayAvg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6D187F-D26A-401B-A362-6A489102FFB3}" name="KonyaFazla" displayName="KonyaFazla" ref="N23:N24" totalsRowShown="0">
  <autoFilter ref="N23:N24" xr:uid="{F44F51CB-7F23-4AEF-A49E-36DD5BF1A5F1}"/>
  <tableColumns count="1">
    <tableColumn id="1" xr3:uid="{B5D33666-CAF5-40BA-903F-FCAD3409FC40}" name="Fazla Ölüm">
      <calculatedColumnFormula>SUM(KonyaTablo[Fark])</calculatedColumnFormula>
    </tableColumn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32A7E89-08DA-4835-A0E5-9ED19D402665}" name="KonyaTablo" displayName="KonyaTablo" ref="A1:L257" totalsRowShown="0">
  <autoFilter ref="A1:L257" xr:uid="{84BE7A03-9649-4024-971A-94998583C7E2}"/>
  <tableColumns count="12">
    <tableColumn id="1" xr3:uid="{8AED1F3E-A811-48F7-AAFE-71A22A5934F4}" name="Tarih"/>
    <tableColumn id="2" xr3:uid="{0EFD7D3C-8155-4C59-A91D-04AE84C5FBE9}" name="Vefat2020"/>
    <tableColumn id="3" xr3:uid="{BC411F70-0CA6-4A9A-B9C0-CA22CE210346}" name="Vefat2019"/>
    <tableColumn id="4" xr3:uid="{6B24EE16-2FFF-4FA1-97C4-A6C4ED7AD0CC}" name="Vefat2018"/>
    <tableColumn id="5" xr3:uid="{8FDA419C-8776-41D1-9141-BF109DF84AF3}" name="Vefat2017"/>
    <tableColumn id="11" xr3:uid="{9F7CC3DA-AE61-42FB-90DC-4F32E330FE6B}" name="Referans" dataDxfId="23">
      <calculatedColumnFormula>AVERAGEIF(KonyaTablo[[#This Row],[Vefat2019]:[Vefat2017]], "&gt;0")</calculatedColumnFormula>
    </tableColumn>
    <tableColumn id="12" xr3:uid="{F0F4335F-A163-46E0-BA23-29B5C0112FCD}" name="Fark" dataDxfId="22">
      <calculatedColumnFormula>IF(AND(KonyaTablo[[#This Row],[Vefat2020]]&gt;-1,KonyaTablo[[#This Row],[Referans]]&gt;-1), KonyaTablo[[#This Row],[Vefat2020]]-KonyaTablo[[#This Row],[Referans]], 0)</calculatedColumnFormula>
    </tableColumn>
    <tableColumn id="6" xr3:uid="{49C48024-86CE-41EB-A00A-B39F3BEC3EEA}" name="20207DayAvg"/>
    <tableColumn id="7" xr3:uid="{0A78D27E-5ED2-4912-8FA8-55263B77E882}" name="20197DayAvg"/>
    <tableColumn id="8" xr3:uid="{A1B64403-5A69-4265-B965-268494F343EA}" name="20187DayAvg"/>
    <tableColumn id="9" xr3:uid="{0F685AD7-95D5-4CEB-9DC6-954325AB3ED5}" name="20177DayAvg"/>
    <tableColumn id="10" xr3:uid="{7EA482D0-D2F7-41DF-8C6E-CF384A57E35C}" name="Referans7DayAvg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95BD42A-B885-4E4E-96D1-51EFC1F96F1C}" name="MalatyaFazla" displayName="MalatyaFazla" ref="N25:N26" totalsRowShown="0">
  <autoFilter ref="N25:N26" xr:uid="{F44F51CB-7F23-4AEF-A49E-36DD5BF1A5F1}"/>
  <tableColumns count="1">
    <tableColumn id="1" xr3:uid="{DA9A2395-39B7-42E8-AEB4-EFB7A0C432C8}" name="Fazla Ölüm">
      <calculatedColumnFormula>SUM(MalatyaTablo[Fark])</calculatedColumnFormula>
    </tableColumn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8286913-31C5-4982-90F6-6B3605BD301F}" name="MalatyaTablo" displayName="MalatyaTablo" ref="A1:L257" totalsRowShown="0">
  <autoFilter ref="A1:L257" xr:uid="{B976C999-EC15-4F29-905E-5C51B3A311DD}"/>
  <tableColumns count="12">
    <tableColumn id="1" xr3:uid="{CF267293-2697-402A-8658-FB0B911D0E38}" name="Tarih"/>
    <tableColumn id="2" xr3:uid="{7EB5ECC2-3F8D-429A-97F0-6FAA606C1269}" name="Vefat2020"/>
    <tableColumn id="3" xr3:uid="{4A400A3A-759A-4BAC-B54E-48128CDA4A79}" name="Vefat2019"/>
    <tableColumn id="4" xr3:uid="{1850D72B-6157-45F8-9214-0A28E35B313B}" name="Vefat2018"/>
    <tableColumn id="5" xr3:uid="{CADBA000-B40F-44C7-B18E-4540C1D52CE8}" name="Vefat2017"/>
    <tableColumn id="11" xr3:uid="{D412784A-6793-4C38-8D24-86B3AFE8BA46}" name="Referans" dataDxfId="21">
      <calculatedColumnFormula>AVERAGEIF(MalatyaTablo[[#This Row],[Vefat2019]:[Vefat2017]], "&gt;0")</calculatedColumnFormula>
    </tableColumn>
    <tableColumn id="12" xr3:uid="{14B25363-E195-4F9A-A09D-92963BBA39E5}" name="Fark" dataDxfId="20">
      <calculatedColumnFormula>IF(AND(MalatyaTablo[[#This Row],[Vefat2020]]&gt;-1,MalatyaTablo[[#This Row],[Referans]]&gt;-1), MalatyaTablo[[#This Row],[Vefat2020]]-MalatyaTablo[[#This Row],[Referans]], 0)</calculatedColumnFormula>
    </tableColumn>
    <tableColumn id="6" xr3:uid="{28211F12-3CBF-43B0-BA95-167B6D7A9018}" name="20207DayAvg"/>
    <tableColumn id="7" xr3:uid="{3DCA28A3-3EF3-4E8F-8281-77F802C3A030}" name="20197DayAvg"/>
    <tableColumn id="8" xr3:uid="{F5EC6A98-FAE0-4AA2-92CC-B63238350386}" name="20187DayAvg"/>
    <tableColumn id="9" xr3:uid="{8BA8C5A7-3046-4AFB-BA00-3B518D3A6069}" name="20177DayAvg"/>
    <tableColumn id="10" xr3:uid="{3A9CC48E-8D49-44C8-962B-8A1A91B446A5}" name="Referans7DayAvg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09728CF-D24A-4D32-B7A2-0D877B14983E}" name="SakaryaFazla" displayName="SakaryaFazla" ref="N25:N26" totalsRowShown="0">
  <autoFilter ref="N25:N26" xr:uid="{F44F51CB-7F23-4AEF-A49E-36DD5BF1A5F1}"/>
  <tableColumns count="1">
    <tableColumn id="1" xr3:uid="{4A9DBC73-A9C5-4E53-B430-EB604D96AD56}" name="Fazla Ölüm">
      <calculatedColumnFormula>SUM(SakaryaTablo[Fark])</calculatedColumnFormula>
    </tableColumn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EF339FF-3313-4CF7-BBEE-1D980B7B0745}" name="SakaryaTablo" displayName="SakaryaTablo" ref="A1:L257" totalsRowShown="0">
  <autoFilter ref="A1:L257" xr:uid="{F88E2E41-2E01-4C70-AC19-8534CBEF2092}"/>
  <tableColumns count="12">
    <tableColumn id="1" xr3:uid="{6480FB93-9F6A-45EE-B8DC-E2B94C0516FC}" name="Tarih"/>
    <tableColumn id="2" xr3:uid="{CA945ACA-E68A-44FC-951C-7707C0F121CB}" name="Vefat2020"/>
    <tableColumn id="3" xr3:uid="{74C0E67C-0331-4BA5-81E0-D04D7E9969EE}" name="Vefat2019"/>
    <tableColumn id="4" xr3:uid="{D1146883-463E-4B4C-85D3-362F29AD5D4C}" name="Vefat2018"/>
    <tableColumn id="5" xr3:uid="{FCD6987B-6093-4022-B603-F4DC383C4B2D}" name="Vefat2017"/>
    <tableColumn id="11" xr3:uid="{1A95BB7A-B46B-4EF7-A58A-87C16684C2CA}" name="Referans" dataDxfId="19">
      <calculatedColumnFormula>SakaryaTablo[[#This Row],[Vefat2019]]</calculatedColumnFormula>
    </tableColumn>
    <tableColumn id="12" xr3:uid="{AB3B931A-1BE4-47E3-8E82-3FC0105DFC34}" name="Fark" dataDxfId="18">
      <calculatedColumnFormula>IF(AND(SakaryaTablo[[#This Row],[Vefat2020]]&gt;-1,SakaryaTablo[[#This Row],[Referans]]&gt;-1), SakaryaTablo[[#This Row],[Vefat2020]]-SakaryaTablo[[#This Row],[Referans]], 0)</calculatedColumnFormula>
    </tableColumn>
    <tableColumn id="6" xr3:uid="{9E790373-902F-4739-9DBB-357B674DA0BA}" name="20207DayAvg"/>
    <tableColumn id="7" xr3:uid="{9D920C6D-5F84-4DC3-97DD-63871AE79422}" name="20197DayAvg"/>
    <tableColumn id="8" xr3:uid="{AE89800D-D5F3-49BE-BBCF-6D7A91D517A0}" name="20187DayAvg"/>
    <tableColumn id="9" xr3:uid="{1984AFAC-D1A0-4A81-8731-9232242304FB}" name="20177DayAvg"/>
    <tableColumn id="10" xr3:uid="{00B7AF05-FE85-4936-AEA2-F08F0AB925E1}" name="Referans7DayAvg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C609217-23A5-48E2-A5F9-BB8F2A027AB4}" name="KocaeliFazla" displayName="KocaeliFazla" ref="N25:N26" totalsRowShown="0">
  <autoFilter ref="N25:N26" xr:uid="{F44F51CB-7F23-4AEF-A49E-36DD5BF1A5F1}"/>
  <tableColumns count="1">
    <tableColumn id="1" xr3:uid="{AB14524E-5DA7-4728-A84F-E600087F3431}" name="Fazla Ölüm">
      <calculatedColumnFormula>SUM(KocaeliTablo[Fark])</calculatedColumnFormula>
    </tableColumn>
  </tableColumns>
  <tableStyleInfo name="TableStyleDark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C64C8A7-0D3D-486C-8F35-BF1215BD36D9}" name="KocaeliTablo" displayName="KocaeliTablo" ref="A1:L257" totalsRowShown="0">
  <autoFilter ref="A1:L257" xr:uid="{2C18BC24-9EBE-4E75-B187-79F612460863}"/>
  <tableColumns count="12">
    <tableColumn id="1" xr3:uid="{6F45CC9C-DCB2-4A41-9CE8-0C58257AA698}" name="Tarih"/>
    <tableColumn id="2" xr3:uid="{28B5F937-5C27-4F10-BB8F-931C5ABFE5FB}" name="Vefat2020"/>
    <tableColumn id="3" xr3:uid="{85C635E4-EB20-4B82-8D4A-A6B1CAC010D2}" name="Vefat2019"/>
    <tableColumn id="4" xr3:uid="{E7E8F2B7-E6C7-446F-B7ED-E72A2AF0FB43}" name="Vefat2018"/>
    <tableColumn id="5" xr3:uid="{AD6CF8F4-21E1-41FB-8F91-01646DD11D47}" name="Vefat2017"/>
    <tableColumn id="6" xr3:uid="{E688DE23-B701-43D4-B331-2CFFCFC7E8A2}" name="Referans" dataDxfId="17">
      <calculatedColumnFormula>AVERAGE(KocaeliTablo[[#This Row],[Vefat2019]:[Vefat2017]])</calculatedColumnFormula>
    </tableColumn>
    <tableColumn id="12" xr3:uid="{F590B5EC-511D-4EA7-8F99-F600AA00B9B0}" name="Fark" dataDxfId="16">
      <calculatedColumnFormula>IF(AND(KocaeliTablo[[#This Row],[Vefat2020]]&gt;-1,KocaeliTablo[[#This Row],[Referans]]&gt;-1), KocaeliTablo[[#This Row],[Vefat2020]]-KocaeliTablo[[#This Row],[Referans]], 0)</calculatedColumnFormula>
    </tableColumn>
    <tableColumn id="7" xr3:uid="{C13AC2C9-C3DD-4824-9DC3-45285C7A9326}" name="20207DayAvg"/>
    <tableColumn id="8" xr3:uid="{20422A66-BCE9-48FD-B845-A5E682BB5133}" name="20197DayAvg"/>
    <tableColumn id="9" xr3:uid="{33398B37-2545-4CD0-BA00-0784C6F89E0C}" name="20187DayAvg"/>
    <tableColumn id="10" xr3:uid="{F125BAD8-2325-49B2-9E46-431557113442}" name="20177DayAvg"/>
    <tableColumn id="11" xr3:uid="{32810EA6-A526-4641-8AA0-60C876A39216}" name="Referans7DayAvg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3CAC76C-4C4B-44D3-9490-96350053CD4D}" name="KahramanmarasFazla" displayName="KahramanmarasFazla" ref="N23:N24" totalsRowShown="0">
  <autoFilter ref="N23:N24" xr:uid="{F44F51CB-7F23-4AEF-A49E-36DD5BF1A5F1}"/>
  <tableColumns count="1">
    <tableColumn id="1" xr3:uid="{96934A26-72EA-4DEF-A4B6-3FC3C8990B0C}" name="Fazla Ölüm">
      <calculatedColumnFormula>SUM(KahramanmarasTablo[Fark])</calculatedColumnFormula>
    </tableColumn>
  </tableColumns>
  <tableStyleInfo name="TableStyleDark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4120F1-8E96-48C2-AB2C-085E96928DAD}" name="KahramanmarasTablo" displayName="KahramanmarasTablo" ref="A1:L257" totalsRowShown="0">
  <autoFilter ref="A1:L257" xr:uid="{73A8835E-ABB7-4183-86FE-FCF075E80DAA}"/>
  <tableColumns count="12">
    <tableColumn id="1" xr3:uid="{AA0B2040-CE67-4F11-9416-8A6589939EC8}" name="Tarih"/>
    <tableColumn id="2" xr3:uid="{8A8BDF2F-C2DD-48E4-90B5-86140F701AE8}" name="Vefat2020"/>
    <tableColumn id="3" xr3:uid="{465DA788-C354-41F4-8C4A-45DFBBD51E9B}" name="Vefat2019"/>
    <tableColumn id="4" xr3:uid="{02ACE497-D1A3-4784-98EF-08DE4D9A1E7D}" name="Vefat2018"/>
    <tableColumn id="5" xr3:uid="{71912B7E-FA8B-48CF-9815-A920C5141CD5}" name="Vefat2017"/>
    <tableColumn id="11" xr3:uid="{F6E65EA6-0267-4C04-9B96-DE65C93B80A7}" name="Referans" dataDxfId="15">
      <calculatedColumnFormula>AVERAGEIF(KahramanmarasTablo[[#This Row],[Vefat2019]:[Vefat2017]], "&gt;0")</calculatedColumnFormula>
    </tableColumn>
    <tableColumn id="12" xr3:uid="{A5438ED4-E502-411E-B3C7-946B6025B2AF}" name="Fark" dataDxfId="14">
      <calculatedColumnFormula>IF(KahramanmarasTablo[[#This Row],[Vefat2020]]&gt;-1, KahramanmarasTablo[[#This Row],[Vefat2020]]-KahramanmarasTablo[[#This Row],[Referans]], 0)</calculatedColumnFormula>
    </tableColumn>
    <tableColumn id="6" xr3:uid="{EA20BF28-5E41-4E97-BE1E-DDE91C598502}" name="20207DayAvg"/>
    <tableColumn id="7" xr3:uid="{EEFB0F0D-D563-4FE2-A90E-87B9FA95CA5D}" name="20197DayAvg"/>
    <tableColumn id="8" xr3:uid="{578E2C06-1106-4B97-B78D-E4827ACA5DDE}" name="20187DayAvg"/>
    <tableColumn id="9" xr3:uid="{A1BFC996-7BB9-4A00-AF36-983F26E0DDD4}" name="20177DayAvg"/>
    <tableColumn id="10" xr3:uid="{548CD1D9-CAED-4B1C-B4E5-9A3F4371164F}" name="Referans7DayAvg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6CD116D-A196-481C-B0F5-2C3CA6FEFF0D}" name="ErzurumFazla" displayName="ErzurumFazla" ref="N25:N26" totalsRowShown="0">
  <autoFilter ref="N25:N26" xr:uid="{F44F51CB-7F23-4AEF-A49E-36DD5BF1A5F1}"/>
  <tableColumns count="1">
    <tableColumn id="1" xr3:uid="{D61E99E9-9B2E-49BD-A8A6-6643CDE9385F}" name="Fazla Ölüm">
      <calculatedColumnFormula>SUM(ErzurumTablo[Fark])</calculatedColumnFormula>
    </tableColumn>
  </tableColumns>
  <tableStyleInfo name="TableStyleDark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6D9A81F-1CCC-4254-AE5D-0D19E3CEB662}" name="ErzurumTablo" displayName="ErzurumTablo" ref="A1:L257" totalsRowShown="0">
  <autoFilter ref="A1:L257" xr:uid="{AA1F2D10-8478-47AD-88BE-4CDA5E4A573B}"/>
  <tableColumns count="12">
    <tableColumn id="1" xr3:uid="{EDCDC467-9FBA-4015-89ED-96CB48CBF142}" name="Tarih"/>
    <tableColumn id="2" xr3:uid="{08426B54-B89A-4D40-B714-638B6226F045}" name="Vefat2020"/>
    <tableColumn id="3" xr3:uid="{E1ACDDA4-D130-4BB5-B6B8-DCCE60B38681}" name="Vefat2019"/>
    <tableColumn id="4" xr3:uid="{18B656D0-8F54-46B6-9F04-EE73D6C70CE3}" name="Vefat2018"/>
    <tableColumn id="5" xr3:uid="{4D6B9633-6303-4E10-90A4-749D592BDE62}" name="Vefat2017"/>
    <tableColumn id="11" xr3:uid="{FCE4F287-5777-4444-AE7F-78F04A245D39}" name="Referans" dataDxfId="13">
      <calculatedColumnFormula>AVERAGEIF(ErzurumTablo[[#This Row],[Vefat2019]:[Vefat2017]], "&gt;0")</calculatedColumnFormula>
    </tableColumn>
    <tableColumn id="12" xr3:uid="{74F9EC22-E630-4587-ADDD-B8AD9D38A1F1}" name="Fark" dataDxfId="12">
      <calculatedColumnFormula>IF(ErzurumTablo[[#This Row],[Vefat2020]]&gt;-1, ErzurumTablo[[#This Row],[Vefat2020]]-ErzurumTablo[[#This Row],[Referans]], 0)</calculatedColumnFormula>
    </tableColumn>
    <tableColumn id="6" xr3:uid="{3938E39E-BAC7-401B-8CE5-E70D8CC9F54C}" name="20207DayAvg"/>
    <tableColumn id="7" xr3:uid="{3D6712D6-177C-46CB-8AC4-CF4D2A93C320}" name="20197DayAvg"/>
    <tableColumn id="8" xr3:uid="{17D37010-59F2-4EBA-BF46-F1AAF2AC54C5}" name="20187DayAvg"/>
    <tableColumn id="9" xr3:uid="{6C2D3177-8E43-4F15-A4F3-7E16641694C1}" name="20177DayAvg"/>
    <tableColumn id="10" xr3:uid="{67FD4F9E-BE44-4E30-8807-64B645DA31AF}" name="Referans7DayAvg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898C013F-EF10-454A-84CE-BE9E61BB40FE}" name="BursaFazla" displayName="BursaFazla" ref="N25:N26" totalsRowShown="0">
  <autoFilter ref="N25:N26" xr:uid="{F44F51CB-7F23-4AEF-A49E-36DD5BF1A5F1}"/>
  <tableColumns count="1">
    <tableColumn id="1" xr3:uid="{88874A32-6DAC-4450-830C-0280B945BCA0}" name="Fazla Ölüm">
      <calculatedColumnFormula>SUM(BursaTablo[Fark])</calculatedColumnFormula>
    </tableColumn>
  </tableColumns>
  <tableStyleInfo name="TableStyleDark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DC94345-EB06-49A3-8D4A-976AB636AFF1}" name="BursaTablo" displayName="BursaTablo" ref="A1:L257" totalsRowShown="0">
  <autoFilter ref="A1:L257" xr:uid="{AE60AF44-01D0-4BD4-ADA6-4EEC54757E6C}"/>
  <tableColumns count="12">
    <tableColumn id="1" xr3:uid="{E96A0052-960D-4987-88D8-ED1D18717E18}" name="Tarih"/>
    <tableColumn id="2" xr3:uid="{CB558B5C-C59E-40BD-A401-8509D130232D}" name="Vefat2020"/>
    <tableColumn id="3" xr3:uid="{5EF0A730-EC92-4508-8710-F9ED8616F8E7}" name="Vefat2019"/>
    <tableColumn id="4" xr3:uid="{C8EA6516-6F53-4C7E-AB86-81DBF960A376}" name="Vefat2018"/>
    <tableColumn id="5" xr3:uid="{282F49FE-1D12-417B-8BB5-7D0BD6B42AD2}" name="Vefat2017"/>
    <tableColumn id="11" xr3:uid="{29E3915A-901E-4799-8B77-FA02180FA4BF}" name="Referans" dataDxfId="11">
      <calculatedColumnFormula>AVERAGEIF(BursaTablo[[#This Row],[Vefat2019]:[Vefat2017]], "&gt;0")</calculatedColumnFormula>
    </tableColumn>
    <tableColumn id="12" xr3:uid="{32131C6A-8701-43BC-9217-E7C528ADBE2B}" name="Fark" dataDxfId="10">
      <calculatedColumnFormula>IF(AND(BursaTablo[[#This Row],[Vefat2020]]&gt;-1,BursaTablo[[#This Row],[Referans]]&gt;-1), BursaTablo[[#This Row],[Vefat2020]]-BursaTablo[[#This Row],[Referans]], 0)</calculatedColumnFormula>
    </tableColumn>
    <tableColumn id="6" xr3:uid="{6E273DF8-A59F-4848-803A-19C6813EC6E8}" name="20207DayAvg"/>
    <tableColumn id="7" xr3:uid="{F2F23DD9-2D13-4E16-A7BB-52AB9AA41DCD}" name="20197DayAvg"/>
    <tableColumn id="8" xr3:uid="{94F0E43D-DDFA-4B2E-B6B9-CAEC11C03F4B}" name="20187DayAvg"/>
    <tableColumn id="9" xr3:uid="{44CFBDD6-2891-4B24-9BFE-B471B66D2E14}" name="20177DayAvg"/>
    <tableColumn id="10" xr3:uid="{77B1E616-12EA-4DAE-8271-05BB0D007661}" name="Referans7DayAvg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3613686-F898-47C8-8DF3-BFEE4CF6ED8C}" name="TekirdagFazla" displayName="TekirdagFazla" ref="N25:N26" totalsRowShown="0">
  <autoFilter ref="N25:N26" xr:uid="{F44F51CB-7F23-4AEF-A49E-36DD5BF1A5F1}"/>
  <tableColumns count="1">
    <tableColumn id="1" xr3:uid="{5B510231-854E-453F-9F8A-2326EF804085}" name="Fazla Ölüm">
      <calculatedColumnFormula>SUM(TekirdagTablo[Fark])</calculatedColumnFormula>
    </tableColumn>
  </tableColumns>
  <tableStyleInfo name="TableStyleDark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DBDCC4-13F5-4E65-B940-258DE7E971EC}" name="TekirdagTablo" displayName="TekirdagTablo" ref="A1:L257" totalsRowShown="0">
  <autoFilter ref="A1:L257" xr:uid="{64B7F72A-4BE8-479C-904E-10ED8CF623F9}"/>
  <tableColumns count="12">
    <tableColumn id="1" xr3:uid="{B60D0095-3915-4258-8B50-BAB7DAE08C34}" name="Tarih"/>
    <tableColumn id="2" xr3:uid="{4E6AF0FA-732E-4C11-A451-79E1087A9385}" name="Vefat2020"/>
    <tableColumn id="3" xr3:uid="{36B764C1-5486-4B91-B5C7-3F6D88AC2468}" name="Vefat2019"/>
    <tableColumn id="4" xr3:uid="{82A2788A-B750-444D-8523-3E5A754BBD28}" name="Vefat2018"/>
    <tableColumn id="5" xr3:uid="{62E082E9-4E63-401D-9D36-F99DF7AF57AD}" name="Vefat2017"/>
    <tableColumn id="11" xr3:uid="{B109BF93-5FE3-431A-A6CA-357B14AE395A}" name="Referans" dataDxfId="9">
      <calculatedColumnFormula>TekirdagTablo[[#This Row],[Vefat2019]]</calculatedColumnFormula>
    </tableColumn>
    <tableColumn id="12" xr3:uid="{4268941F-3F29-4EF6-A5AB-9422EEFD69F4}" name="Fark" dataDxfId="8">
      <calculatedColumnFormula>IF(TekirdagTablo[[#This Row],[Vefat2020]]&gt;-1, TekirdagTablo[[#This Row],[Vefat2020]]-TekirdagTablo[[#This Row],[Referans]], 0)</calculatedColumnFormula>
    </tableColumn>
    <tableColumn id="6" xr3:uid="{EE3D835D-BFD5-402D-AF5D-A3B171755896}" name="20207DayAvg"/>
    <tableColumn id="7" xr3:uid="{EC054164-C9D9-4A5C-AD0D-759BF366A4B2}" name="20197DayAvg"/>
    <tableColumn id="8" xr3:uid="{6C98544E-4E31-409E-8C16-B2052D07086C}" name="20187DayAvg"/>
    <tableColumn id="9" xr3:uid="{3434FDAF-1FF0-4F5D-BEEE-813AFF31A37B}" name="20177DayAvg"/>
    <tableColumn id="10" xr3:uid="{7C4127FC-9995-45D8-B1FC-B49B24DA6098}" name="Referans7DayAvg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5E8F974F-B329-44CD-BF1E-12CA3E13F377}" name="DiyarbakirFazla" displayName="DiyarbakirFazla" ref="N25:N26" totalsRowShown="0">
  <autoFilter ref="N25:N26" xr:uid="{F44F51CB-7F23-4AEF-A49E-36DD5BF1A5F1}"/>
  <tableColumns count="1">
    <tableColumn id="1" xr3:uid="{22CD14B8-72D2-4919-ACEE-E0EDBA00226F}" name="Fazla Ölüm">
      <calculatedColumnFormula array="1">SUM(DiyarbakirTablo[20207DayAvg]-DiyarbakirTablo[Referans7DayAvg])</calculatedColumnFormula>
    </tableColumn>
  </tableColumns>
  <tableStyleInfo name="TableStyleDark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85332F-0BEF-40F9-92D0-0EE00B84B67A}" name="DiyarbakirTablo" displayName="DiyarbakirTablo" ref="A1:L257" totalsRowShown="0">
  <autoFilter ref="A1:L257" xr:uid="{E7F2DC7D-6CF2-4360-87E1-212732F3A5AD}"/>
  <tableColumns count="12">
    <tableColumn id="1" xr3:uid="{78C126BD-BE6B-4EFA-8491-1AA9B5665046}" name="Tarih"/>
    <tableColumn id="2" xr3:uid="{5191F5ED-337B-44E9-83F9-0E920935892C}" name="Vefat2020"/>
    <tableColumn id="3" xr3:uid="{357962BA-550F-4B3B-A363-60C12A76B5F7}" name="Vefat2019"/>
    <tableColumn id="4" xr3:uid="{D1B961C9-7AEF-4530-A7A5-A46354D66EF9}" name="Vefat2018"/>
    <tableColumn id="5" xr3:uid="{6C013EFB-7F1B-41CB-83F0-4495F4FE4751}" name="Vefat2017"/>
    <tableColumn id="11" xr3:uid="{2C19D2D8-F0D7-443A-9735-D71F970692CC}" name="Referans" dataDxfId="7">
      <calculatedColumnFormula>AVERAGEIF(C2:D2, "&gt;0")</calculatedColumnFormula>
    </tableColumn>
    <tableColumn id="12" xr3:uid="{1B52663E-F6C1-4C1D-9995-DBBB44F30EE8}" name="Fark" dataDxfId="6">
      <calculatedColumnFormula>IF(AND(DiyarbakirTablo[[#This Row],[Vefat2020]]&gt;-1,DiyarbakirTablo[[#This Row],[Referans]]&gt;-1), DiyarbakirTablo[[#This Row],[Vefat2020]]-DiyarbakirTablo[[#This Row],[Referans]], 0)</calculatedColumnFormula>
    </tableColumn>
    <tableColumn id="6" xr3:uid="{8917D64A-AA1F-4ABE-AE07-DAE32134D6CC}" name="20207DayAvg"/>
    <tableColumn id="7" xr3:uid="{C2F20E31-94B7-4BE3-8E3C-1F0D946E7568}" name="20197DayAvg"/>
    <tableColumn id="8" xr3:uid="{B26F7CA4-9087-479C-A32C-83B0A375620F}" name="20187DayAvg"/>
    <tableColumn id="9" xr3:uid="{E57CE622-E72E-4103-9F73-4F99EEB174F3}" name="20177DayAvg"/>
    <tableColumn id="10" xr3:uid="{A4347B5A-D353-457A-8D6F-B4AD3A7D5F2F}" name="Referans7DayAvg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B1BF766-7798-4D65-B641-B8417516B007}" name="KayseriFazla" displayName="KayseriFazla" ref="L27:L28" totalsRowShown="0">
  <autoFilter ref="L27:L28" xr:uid="{F44F51CB-7F23-4AEF-A49E-36DD5BF1A5F1}"/>
  <tableColumns count="1">
    <tableColumn id="1" xr3:uid="{930E56E5-A71F-4AAE-9E3F-02CEF456DA3F}" name="Fazla Ölüm">
      <calculatedColumnFormula>SUM(KayseriTablo[Fark])</calculatedColumnFormula>
    </tableColumn>
  </tableColumns>
  <tableStyleInfo name="TableStyleDark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AC5F87-8E5A-485B-BA0B-5B2EAE676569}" name="KayseriTablo" displayName="KayseriTablo" ref="A1:J257" totalsRowShown="0">
  <autoFilter ref="A1:J257" xr:uid="{5F26E372-2001-4AB5-B0D7-C91EF23255A6}"/>
  <tableColumns count="10">
    <tableColumn id="1" xr3:uid="{926F6697-2AE4-4A14-9E8F-0AE2B79C7930}" name="Tarih" dataDxfId="5"/>
    <tableColumn id="2" xr3:uid="{70DED1C7-C71C-449B-B595-F28233B044C8}" name="Vefat2020" dataDxfId="4"/>
    <tableColumn id="3" xr3:uid="{A95D3D46-B7EF-49E6-B6CC-FBC67CC3D626}" name="Vefat2019" dataDxfId="3"/>
    <tableColumn id="4" xr3:uid="{9D79534C-8F35-4A87-8918-F6F26C04D933}" name="Vefat2018" dataDxfId="2"/>
    <tableColumn id="9" xr3:uid="{A1066DF8-DEFA-45E6-88EC-2BC314267230}" name="Referans" dataDxfId="1">
      <calculatedColumnFormula>AVERAGE(KayseriTablo[[#This Row],[Vefat2019]:[Vefat2018]])</calculatedColumnFormula>
    </tableColumn>
    <tableColumn id="10" xr3:uid="{57A544C7-A672-4B1A-8DF2-C9F17821D388}" name="Fark" dataDxfId="0">
      <calculatedColumnFormula>KayseriTablo[[#This Row],[Vefat2020]]-KayseriTablo[[#This Row],[Referans]]</calculatedColumnFormula>
    </tableColumn>
    <tableColumn id="5" xr3:uid="{A0920EE5-3DAB-4355-B2C7-286EF4C08D9C}" name="20207DayAvg"/>
    <tableColumn id="6" xr3:uid="{BA52ADC3-63EE-4D85-9214-96B5ED742245}" name="20197DayAvg"/>
    <tableColumn id="7" xr3:uid="{DE658615-6640-4C13-B788-1013187EE7DD}" name="20187DayAvg"/>
    <tableColumn id="8" xr3:uid="{AD378F1A-85A0-478A-A270-239760243393}" name="Referans7DayAv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1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1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1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B0C7-D554-4D87-9E79-B17922BC1D0C}">
  <sheetPr codeName="Sheet1"/>
  <dimension ref="A1:J259"/>
  <sheetViews>
    <sheetView tabSelected="1" topLeftCell="F28" zoomScale="85" zoomScaleNormal="85" workbookViewId="0">
      <selection activeCell="L51" sqref="L51"/>
    </sheetView>
  </sheetViews>
  <sheetFormatPr defaultRowHeight="14.5" x14ac:dyDescent="0.35"/>
  <cols>
    <col min="2" max="2" width="13.54296875" customWidth="1"/>
    <col min="3" max="4" width="10.36328125" customWidth="1"/>
    <col min="5" max="5" width="14.54296875" customWidth="1"/>
    <col min="6" max="7" width="14.36328125" customWidth="1"/>
    <col min="9" max="9" width="9" customWidth="1"/>
    <col min="10" max="12" width="18.54296875" customWidth="1"/>
    <col min="13" max="13" width="25" customWidth="1"/>
  </cols>
  <sheetData>
    <row r="1" spans="1:9" x14ac:dyDescent="0.35">
      <c r="A1" t="s">
        <v>256</v>
      </c>
      <c r="B1" t="s">
        <v>262</v>
      </c>
      <c r="C1" t="s">
        <v>266</v>
      </c>
      <c r="D1" t="s">
        <v>269</v>
      </c>
      <c r="E1" t="s">
        <v>257</v>
      </c>
      <c r="F1" t="s">
        <v>267</v>
      </c>
      <c r="G1" t="s">
        <v>273</v>
      </c>
      <c r="H1" t="s">
        <v>271</v>
      </c>
      <c r="I1" t="s">
        <v>272</v>
      </c>
    </row>
    <row r="2" spans="1:9" x14ac:dyDescent="0.35">
      <c r="A2" t="s">
        <v>255</v>
      </c>
      <c r="B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435.33333333333331</v>
      </c>
      <c r="D2">
        <f>ToplamTablo[[#This Row],[Vefat2020]]-ToplamTablo[[#This Row],[Referans]]</f>
        <v>-22.333333333333314</v>
      </c>
      <c r="H2" s="1"/>
      <c r="I2" s="1"/>
    </row>
    <row r="3" spans="1:9" x14ac:dyDescent="0.35">
      <c r="A3" t="s">
        <v>254</v>
      </c>
      <c r="B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400</v>
      </c>
      <c r="C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449.50000000000006</v>
      </c>
      <c r="D3">
        <f>ToplamTablo[[#This Row],[Vefat2020]]-ToplamTablo[[#This Row],[Referans]]</f>
        <v>-49.500000000000057</v>
      </c>
      <c r="H3" s="1"/>
      <c r="I3" s="1"/>
    </row>
    <row r="4" spans="1:9" x14ac:dyDescent="0.35">
      <c r="A4" t="s">
        <v>253</v>
      </c>
      <c r="B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445</v>
      </c>
      <c r="C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433.66666666666669</v>
      </c>
      <c r="D4">
        <f>ToplamTablo[[#This Row],[Vefat2020]]-ToplamTablo[[#This Row],[Referans]]</f>
        <v>11.333333333333314</v>
      </c>
      <c r="H4" s="1"/>
      <c r="I4" s="1"/>
    </row>
    <row r="5" spans="1:9" x14ac:dyDescent="0.35">
      <c r="A5" t="s">
        <v>252</v>
      </c>
      <c r="B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423.33333333333326</v>
      </c>
      <c r="D5">
        <f>ToplamTablo[[#This Row],[Vefat2020]]-ToplamTablo[[#This Row],[Referans]]</f>
        <v>9.6666666666667425</v>
      </c>
      <c r="H5" s="1"/>
      <c r="I5" s="1"/>
    </row>
    <row r="6" spans="1:9" x14ac:dyDescent="0.35">
      <c r="A6" t="s">
        <v>251</v>
      </c>
      <c r="B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446.33333333333331</v>
      </c>
      <c r="D6">
        <f>ToplamTablo[[#This Row],[Vefat2020]]-ToplamTablo[[#This Row],[Referans]]</f>
        <v>-13.333333333333314</v>
      </c>
      <c r="H6" s="1"/>
      <c r="I6" s="1"/>
    </row>
    <row r="7" spans="1:9" x14ac:dyDescent="0.35">
      <c r="A7" t="s">
        <v>250</v>
      </c>
      <c r="B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447</v>
      </c>
      <c r="C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442.83333333333337</v>
      </c>
      <c r="D7">
        <f>ToplamTablo[[#This Row],[Vefat2020]]-ToplamTablo[[#This Row],[Referans]]</f>
        <v>4.1666666666666288</v>
      </c>
      <c r="H7" s="1"/>
      <c r="I7" s="1"/>
    </row>
    <row r="8" spans="1:9" x14ac:dyDescent="0.35">
      <c r="A8" t="s">
        <v>249</v>
      </c>
      <c r="B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440.5</v>
      </c>
      <c r="D8">
        <f>ToplamTablo[[#This Row],[Vefat2020]]-ToplamTablo[[#This Row],[Referans]]</f>
        <v>-27.5</v>
      </c>
      <c r="E8">
        <f>AVERAGE(B2:B8)</f>
        <v>426.28571428571428</v>
      </c>
      <c r="F8">
        <f>AVERAGE(C2:C8)</f>
        <v>438.78571428571428</v>
      </c>
      <c r="G8">
        <f>AVERAGE(D2:D8)</f>
        <v>-12.5</v>
      </c>
      <c r="H8" s="1"/>
      <c r="I8" s="1"/>
    </row>
    <row r="9" spans="1:9" x14ac:dyDescent="0.35">
      <c r="A9" t="s">
        <v>248</v>
      </c>
      <c r="B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450</v>
      </c>
      <c r="C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428.83333333333331</v>
      </c>
      <c r="D9">
        <f>ToplamTablo[[#This Row],[Vefat2020]]-ToplamTablo[[#This Row],[Referans]]</f>
        <v>21.166666666666686</v>
      </c>
      <c r="E9">
        <f t="shared" ref="E9:E72" si="0">AVERAGE(B3:B9)</f>
        <v>431.57142857142856</v>
      </c>
      <c r="F9">
        <f t="shared" ref="F9:F72" si="1">AVERAGE(C3:C9)</f>
        <v>437.85714285714283</v>
      </c>
      <c r="G9">
        <f t="shared" ref="G9:G72" si="2">AVERAGE(D3:D9)</f>
        <v>-6.2857142857142856</v>
      </c>
      <c r="H9" s="1"/>
      <c r="I9" s="1"/>
    </row>
    <row r="10" spans="1:9" x14ac:dyDescent="0.35">
      <c r="A10" t="s">
        <v>247</v>
      </c>
      <c r="B1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436</v>
      </c>
      <c r="C1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466.16666666666669</v>
      </c>
      <c r="D10">
        <f>ToplamTablo[[#This Row],[Vefat2020]]-ToplamTablo[[#This Row],[Referans]]</f>
        <v>-30.166666666666686</v>
      </c>
      <c r="E10">
        <f t="shared" si="0"/>
        <v>436.71428571428572</v>
      </c>
      <c r="F10">
        <f t="shared" si="1"/>
        <v>440.23809523809524</v>
      </c>
      <c r="G10">
        <f t="shared" si="2"/>
        <v>-3.5238095238095184</v>
      </c>
      <c r="H10" s="1"/>
      <c r="I10" s="1"/>
    </row>
    <row r="11" spans="1:9" x14ac:dyDescent="0.35">
      <c r="A11" t="s">
        <v>246</v>
      </c>
      <c r="B1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489</v>
      </c>
      <c r="C1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473.33333333333331</v>
      </c>
      <c r="D11">
        <f>ToplamTablo[[#This Row],[Vefat2020]]-ToplamTablo[[#This Row],[Referans]]</f>
        <v>15.666666666666686</v>
      </c>
      <c r="E11">
        <f t="shared" si="0"/>
        <v>443</v>
      </c>
      <c r="F11">
        <f t="shared" si="1"/>
        <v>445.90476190476193</v>
      </c>
      <c r="G11">
        <f t="shared" si="2"/>
        <v>-2.904761904761894</v>
      </c>
      <c r="H11" s="1"/>
      <c r="I11" s="1"/>
    </row>
    <row r="12" spans="1:9" x14ac:dyDescent="0.35">
      <c r="A12" t="s">
        <v>245</v>
      </c>
      <c r="B1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487</v>
      </c>
      <c r="C1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480.83333333333331</v>
      </c>
      <c r="D12">
        <f>ToplamTablo[[#This Row],[Vefat2020]]-ToplamTablo[[#This Row],[Referans]]</f>
        <v>6.1666666666666856</v>
      </c>
      <c r="E12">
        <f t="shared" si="0"/>
        <v>450.71428571428572</v>
      </c>
      <c r="F12">
        <f t="shared" si="1"/>
        <v>454.11904761904765</v>
      </c>
      <c r="G12">
        <f t="shared" si="2"/>
        <v>-3.404761904761902</v>
      </c>
      <c r="H12" s="1"/>
      <c r="I12" s="1"/>
    </row>
    <row r="13" spans="1:9" x14ac:dyDescent="0.35">
      <c r="A13" t="s">
        <v>244</v>
      </c>
      <c r="B1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421</v>
      </c>
      <c r="C1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435.5</v>
      </c>
      <c r="D13">
        <f>ToplamTablo[[#This Row],[Vefat2020]]-ToplamTablo[[#This Row],[Referans]]</f>
        <v>-14.5</v>
      </c>
      <c r="E13">
        <f t="shared" si="0"/>
        <v>449</v>
      </c>
      <c r="F13">
        <f t="shared" si="1"/>
        <v>452.57142857142861</v>
      </c>
      <c r="G13">
        <f t="shared" si="2"/>
        <v>-3.5714285714285716</v>
      </c>
      <c r="H13" s="1"/>
      <c r="I13" s="1"/>
    </row>
    <row r="14" spans="1:9" x14ac:dyDescent="0.35">
      <c r="A14" t="s">
        <v>243</v>
      </c>
      <c r="B1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1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441.16666666666663</v>
      </c>
      <c r="D14">
        <f>ToplamTablo[[#This Row],[Vefat2020]]-ToplamTablo[[#This Row],[Referans]]</f>
        <v>-8.1666666666666288</v>
      </c>
      <c r="E14">
        <f t="shared" si="0"/>
        <v>447</v>
      </c>
      <c r="F14">
        <f t="shared" si="1"/>
        <v>452.33333333333331</v>
      </c>
      <c r="G14">
        <f t="shared" si="2"/>
        <v>-5.3333333333333224</v>
      </c>
      <c r="H14" s="1"/>
      <c r="I14" s="1"/>
    </row>
    <row r="15" spans="1:9" x14ac:dyDescent="0.35">
      <c r="A15" t="s">
        <v>242</v>
      </c>
      <c r="B1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494</v>
      </c>
      <c r="C1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444.83333333333337</v>
      </c>
      <c r="D15">
        <f>ToplamTablo[[#This Row],[Vefat2020]]-ToplamTablo[[#This Row],[Referans]]</f>
        <v>49.166666666666629</v>
      </c>
      <c r="E15">
        <f t="shared" si="0"/>
        <v>458.57142857142856</v>
      </c>
      <c r="F15">
        <f t="shared" si="1"/>
        <v>452.95238095238091</v>
      </c>
      <c r="G15">
        <f t="shared" si="2"/>
        <v>5.6190476190476248</v>
      </c>
      <c r="H15" s="1"/>
      <c r="I15" s="1"/>
    </row>
    <row r="16" spans="1:9" x14ac:dyDescent="0.35">
      <c r="A16" t="s">
        <v>241</v>
      </c>
      <c r="B1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467</v>
      </c>
      <c r="C1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448</v>
      </c>
      <c r="D16">
        <f>ToplamTablo[[#This Row],[Vefat2020]]-ToplamTablo[[#This Row],[Referans]]</f>
        <v>19</v>
      </c>
      <c r="E16">
        <f t="shared" si="0"/>
        <v>461</v>
      </c>
      <c r="F16">
        <f t="shared" si="1"/>
        <v>455.6904761904762</v>
      </c>
      <c r="G16">
        <f t="shared" si="2"/>
        <v>5.309523809523812</v>
      </c>
      <c r="H16" s="1"/>
      <c r="I16" s="1"/>
    </row>
    <row r="17" spans="1:10" x14ac:dyDescent="0.35">
      <c r="A17" t="s">
        <v>240</v>
      </c>
      <c r="B1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487</v>
      </c>
      <c r="C1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464.16666666666663</v>
      </c>
      <c r="D17">
        <f>ToplamTablo[[#This Row],[Vefat2020]]-ToplamTablo[[#This Row],[Referans]]</f>
        <v>22.833333333333371</v>
      </c>
      <c r="E17">
        <f t="shared" si="0"/>
        <v>468.28571428571428</v>
      </c>
      <c r="F17">
        <f t="shared" si="1"/>
        <v>455.40476190476187</v>
      </c>
      <c r="G17">
        <f t="shared" si="2"/>
        <v>12.880952380952392</v>
      </c>
      <c r="H17" s="1"/>
      <c r="I17" s="1"/>
    </row>
    <row r="18" spans="1:10" x14ac:dyDescent="0.35">
      <c r="A18" t="s">
        <v>239</v>
      </c>
      <c r="B1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472</v>
      </c>
      <c r="C1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480.33333333333331</v>
      </c>
      <c r="D18">
        <f>ToplamTablo[[#This Row],[Vefat2020]]-ToplamTablo[[#This Row],[Referans]]</f>
        <v>-8.3333333333333144</v>
      </c>
      <c r="E18">
        <f t="shared" si="0"/>
        <v>465.85714285714283</v>
      </c>
      <c r="F18">
        <f t="shared" si="1"/>
        <v>456.40476190476193</v>
      </c>
      <c r="G18">
        <f t="shared" si="2"/>
        <v>9.4523809523809632</v>
      </c>
      <c r="H18" s="1"/>
      <c r="I18" s="1"/>
    </row>
    <row r="19" spans="1:10" x14ac:dyDescent="0.35">
      <c r="A19" t="s">
        <v>238</v>
      </c>
      <c r="B1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446</v>
      </c>
      <c r="C1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465</v>
      </c>
      <c r="D19">
        <f>ToplamTablo[[#This Row],[Vefat2020]]-ToplamTablo[[#This Row],[Referans]]</f>
        <v>-19</v>
      </c>
      <c r="E19">
        <f t="shared" si="0"/>
        <v>460</v>
      </c>
      <c r="F19">
        <f t="shared" si="1"/>
        <v>454.14285714285717</v>
      </c>
      <c r="G19">
        <f t="shared" si="2"/>
        <v>5.8571428571428656</v>
      </c>
      <c r="H19" s="1"/>
      <c r="I19" s="1"/>
    </row>
    <row r="20" spans="1:10" x14ac:dyDescent="0.35">
      <c r="A20" t="s">
        <v>237</v>
      </c>
      <c r="B2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446</v>
      </c>
      <c r="C2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452.16666666666669</v>
      </c>
      <c r="D20">
        <f>ToplamTablo[[#This Row],[Vefat2020]]-ToplamTablo[[#This Row],[Referans]]</f>
        <v>-6.1666666666666856</v>
      </c>
      <c r="E20">
        <f t="shared" si="0"/>
        <v>463.57142857142856</v>
      </c>
      <c r="F20">
        <f t="shared" si="1"/>
        <v>456.52380952380952</v>
      </c>
      <c r="G20">
        <f t="shared" si="2"/>
        <v>7.0476190476190528</v>
      </c>
      <c r="H20" s="1"/>
      <c r="I20" s="1"/>
    </row>
    <row r="21" spans="1:10" x14ac:dyDescent="0.35">
      <c r="A21" t="s">
        <v>236</v>
      </c>
      <c r="B2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468</v>
      </c>
      <c r="C2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426.5</v>
      </c>
      <c r="D21">
        <f>ToplamTablo[[#This Row],[Vefat2020]]-ToplamTablo[[#This Row],[Referans]]</f>
        <v>41.5</v>
      </c>
      <c r="E21">
        <f t="shared" si="0"/>
        <v>468.57142857142856</v>
      </c>
      <c r="F21">
        <f t="shared" si="1"/>
        <v>454.42857142857139</v>
      </c>
      <c r="G21">
        <f t="shared" si="2"/>
        <v>14.142857142857142</v>
      </c>
      <c r="H21" s="1"/>
      <c r="I21" s="1"/>
    </row>
    <row r="22" spans="1:10" x14ac:dyDescent="0.35">
      <c r="A22" t="s">
        <v>235</v>
      </c>
      <c r="B2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487</v>
      </c>
      <c r="C2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442</v>
      </c>
      <c r="D22">
        <f>ToplamTablo[[#This Row],[Vefat2020]]-ToplamTablo[[#This Row],[Referans]]</f>
        <v>45</v>
      </c>
      <c r="E22">
        <f t="shared" si="0"/>
        <v>467.57142857142856</v>
      </c>
      <c r="F22">
        <f t="shared" si="1"/>
        <v>454.02380952380952</v>
      </c>
      <c r="G22">
        <f t="shared" si="2"/>
        <v>13.547619047619053</v>
      </c>
      <c r="H22" s="1"/>
      <c r="I22" s="1"/>
    </row>
    <row r="23" spans="1:10" x14ac:dyDescent="0.35">
      <c r="A23" t="s">
        <v>234</v>
      </c>
      <c r="B2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449</v>
      </c>
      <c r="C2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473</v>
      </c>
      <c r="D23">
        <f>ToplamTablo[[#This Row],[Vefat2020]]-ToplamTablo[[#This Row],[Referans]]</f>
        <v>-24</v>
      </c>
      <c r="E23">
        <f t="shared" si="0"/>
        <v>465</v>
      </c>
      <c r="F23">
        <f t="shared" si="1"/>
        <v>457.59523809523813</v>
      </c>
      <c r="G23">
        <f t="shared" si="2"/>
        <v>7.4047619047619104</v>
      </c>
      <c r="H23" s="1"/>
      <c r="I23" s="1"/>
    </row>
    <row r="24" spans="1:10" x14ac:dyDescent="0.35">
      <c r="A24" t="s">
        <v>233</v>
      </c>
      <c r="B2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471</v>
      </c>
      <c r="C2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464.33333333333337</v>
      </c>
      <c r="D24">
        <f>ToplamTablo[[#This Row],[Vefat2020]]-ToplamTablo[[#This Row],[Referans]]</f>
        <v>6.6666666666666288</v>
      </c>
      <c r="E24">
        <f t="shared" si="0"/>
        <v>462.71428571428572</v>
      </c>
      <c r="F24">
        <f t="shared" si="1"/>
        <v>457.61904761904765</v>
      </c>
      <c r="G24">
        <f t="shared" si="2"/>
        <v>5.0952380952380896</v>
      </c>
      <c r="H24" s="1"/>
      <c r="I24" s="1"/>
    </row>
    <row r="25" spans="1:10" x14ac:dyDescent="0.35">
      <c r="A25" t="s">
        <v>232</v>
      </c>
      <c r="B2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434</v>
      </c>
      <c r="C2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457.83333333333337</v>
      </c>
      <c r="D25">
        <f>ToplamTablo[[#This Row],[Vefat2020]]-ToplamTablo[[#This Row],[Referans]]</f>
        <v>-23.833333333333371</v>
      </c>
      <c r="E25">
        <f t="shared" si="0"/>
        <v>457.28571428571428</v>
      </c>
      <c r="F25">
        <f t="shared" si="1"/>
        <v>454.40476190476198</v>
      </c>
      <c r="G25">
        <f t="shared" si="2"/>
        <v>2.8809523809523676</v>
      </c>
      <c r="H25" s="1"/>
      <c r="I25" s="1"/>
    </row>
    <row r="26" spans="1:10" x14ac:dyDescent="0.35">
      <c r="A26" t="s">
        <v>231</v>
      </c>
      <c r="B2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451</v>
      </c>
      <c r="C2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471</v>
      </c>
      <c r="D26">
        <f>ToplamTablo[[#This Row],[Vefat2020]]-ToplamTablo[[#This Row],[Referans]]</f>
        <v>-20</v>
      </c>
      <c r="E26">
        <f t="shared" si="0"/>
        <v>458</v>
      </c>
      <c r="F26">
        <f t="shared" si="1"/>
        <v>455.26190476190476</v>
      </c>
      <c r="G26">
        <f t="shared" si="2"/>
        <v>2.7380952380952244</v>
      </c>
      <c r="H26" s="1"/>
      <c r="I26" s="1"/>
      <c r="J26" t="s">
        <v>261</v>
      </c>
    </row>
    <row r="27" spans="1:10" x14ac:dyDescent="0.35">
      <c r="A27" t="s">
        <v>230</v>
      </c>
      <c r="B2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454</v>
      </c>
      <c r="C2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468.99999999999994</v>
      </c>
      <c r="D27">
        <f>ToplamTablo[[#This Row],[Vefat2020]]-ToplamTablo[[#This Row],[Referans]]</f>
        <v>-14.999999999999943</v>
      </c>
      <c r="E27">
        <f t="shared" si="0"/>
        <v>459.14285714285717</v>
      </c>
      <c r="F27">
        <f t="shared" si="1"/>
        <v>457.66666666666669</v>
      </c>
      <c r="G27">
        <f t="shared" si="2"/>
        <v>1.4761904761904734</v>
      </c>
      <c r="H27" s="1"/>
      <c r="I27" s="1"/>
      <c r="J27">
        <f>SUM(ToplamTablo[Fark])</f>
        <v>9904.3333333333358</v>
      </c>
    </row>
    <row r="28" spans="1:10" x14ac:dyDescent="0.35">
      <c r="A28" t="s">
        <v>229</v>
      </c>
      <c r="B2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475</v>
      </c>
      <c r="C2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458</v>
      </c>
      <c r="D28">
        <f>ToplamTablo[[#This Row],[Vefat2020]]-ToplamTablo[[#This Row],[Referans]]</f>
        <v>17</v>
      </c>
      <c r="E28">
        <f t="shared" si="0"/>
        <v>460.14285714285717</v>
      </c>
      <c r="F28">
        <f t="shared" si="1"/>
        <v>462.16666666666669</v>
      </c>
      <c r="G28">
        <f t="shared" si="2"/>
        <v>-2.0238095238095264</v>
      </c>
      <c r="H28" s="1"/>
      <c r="I28" s="1"/>
    </row>
    <row r="29" spans="1:10" x14ac:dyDescent="0.35">
      <c r="A29" t="s">
        <v>228</v>
      </c>
      <c r="B2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498</v>
      </c>
      <c r="C2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438.33333333333337</v>
      </c>
      <c r="D29">
        <f>ToplamTablo[[#This Row],[Vefat2020]]-ToplamTablo[[#This Row],[Referans]]</f>
        <v>59.666666666666629</v>
      </c>
      <c r="E29">
        <f t="shared" si="0"/>
        <v>461.71428571428572</v>
      </c>
      <c r="F29">
        <f t="shared" si="1"/>
        <v>461.64285714285717</v>
      </c>
      <c r="G29">
        <f t="shared" si="2"/>
        <v>7.1428571428563306E-2</v>
      </c>
      <c r="H29" s="1"/>
      <c r="I29" s="1"/>
    </row>
    <row r="30" spans="1:10" x14ac:dyDescent="0.35">
      <c r="A30" t="s">
        <v>227</v>
      </c>
      <c r="B3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464</v>
      </c>
      <c r="C3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463.16666666666669</v>
      </c>
      <c r="D30">
        <f>ToplamTablo[[#This Row],[Vefat2020]]-ToplamTablo[[#This Row],[Referans]]</f>
        <v>0.83333333333331439</v>
      </c>
      <c r="E30">
        <f t="shared" si="0"/>
        <v>463.85714285714283</v>
      </c>
      <c r="F30">
        <f t="shared" si="1"/>
        <v>460.2380952380953</v>
      </c>
      <c r="G30">
        <f t="shared" si="2"/>
        <v>3.6190476190476084</v>
      </c>
      <c r="H30" s="1"/>
      <c r="I30" s="1"/>
    </row>
    <row r="31" spans="1:10" x14ac:dyDescent="0.35">
      <c r="A31" t="s">
        <v>226</v>
      </c>
      <c r="B3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396</v>
      </c>
      <c r="C3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416</v>
      </c>
      <c r="D31">
        <f>ToplamTablo[[#This Row],[Vefat2020]]-ToplamTablo[[#This Row],[Referans]]</f>
        <v>-20</v>
      </c>
      <c r="E31">
        <f t="shared" si="0"/>
        <v>453.14285714285717</v>
      </c>
      <c r="F31">
        <f t="shared" si="1"/>
        <v>453.33333333333331</v>
      </c>
      <c r="G31">
        <f t="shared" si="2"/>
        <v>-0.19047619047619588</v>
      </c>
      <c r="H31" s="1"/>
      <c r="I31" s="1"/>
    </row>
    <row r="32" spans="1:10" x14ac:dyDescent="0.35">
      <c r="A32" t="s">
        <v>225</v>
      </c>
      <c r="B3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3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445.33333333333326</v>
      </c>
      <c r="D32">
        <f>ToplamTablo[[#This Row],[Vefat2020]]-ToplamTablo[[#This Row],[Referans]]</f>
        <v>-12.333333333333258</v>
      </c>
      <c r="E32">
        <f t="shared" si="0"/>
        <v>453</v>
      </c>
      <c r="F32">
        <f t="shared" si="1"/>
        <v>451.54761904761898</v>
      </c>
      <c r="G32">
        <f t="shared" si="2"/>
        <v>1.4523809523809632</v>
      </c>
      <c r="H32" s="1"/>
      <c r="I32" s="1"/>
    </row>
    <row r="33" spans="1:9" x14ac:dyDescent="0.35">
      <c r="A33" t="s">
        <v>224</v>
      </c>
      <c r="B3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408</v>
      </c>
      <c r="C3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424.16666666666669</v>
      </c>
      <c r="D33">
        <f>ToplamTablo[[#This Row],[Vefat2020]]-ToplamTablo[[#This Row],[Referans]]</f>
        <v>-16.166666666666686</v>
      </c>
      <c r="E33">
        <f t="shared" si="0"/>
        <v>446.85714285714283</v>
      </c>
      <c r="F33">
        <f t="shared" si="1"/>
        <v>444.85714285714278</v>
      </c>
      <c r="G33">
        <f t="shared" si="2"/>
        <v>2.000000000000008</v>
      </c>
      <c r="H33" s="1"/>
      <c r="I33" s="1"/>
    </row>
    <row r="34" spans="1:9" x14ac:dyDescent="0.35">
      <c r="A34" t="s">
        <v>223</v>
      </c>
      <c r="B3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3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423.16666666666669</v>
      </c>
      <c r="D34">
        <f>ToplamTablo[[#This Row],[Vefat2020]]-ToplamTablo[[#This Row],[Referans]]</f>
        <v>-10.166666666666686</v>
      </c>
      <c r="E34">
        <f t="shared" si="0"/>
        <v>441</v>
      </c>
      <c r="F34">
        <f t="shared" si="1"/>
        <v>438.30952380952374</v>
      </c>
      <c r="G34">
        <f t="shared" si="2"/>
        <v>2.6904761904761876</v>
      </c>
      <c r="H34" s="1"/>
      <c r="I34" s="1"/>
    </row>
    <row r="35" spans="1:9" x14ac:dyDescent="0.35">
      <c r="A35" t="s">
        <v>222</v>
      </c>
      <c r="B3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469</v>
      </c>
      <c r="C3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427.83333333333337</v>
      </c>
      <c r="D35">
        <f>ToplamTablo[[#This Row],[Vefat2020]]-ToplamTablo[[#This Row],[Referans]]</f>
        <v>41.166666666666629</v>
      </c>
      <c r="E35">
        <f t="shared" si="0"/>
        <v>440.14285714285717</v>
      </c>
      <c r="F35">
        <f t="shared" si="1"/>
        <v>434</v>
      </c>
      <c r="G35">
        <f t="shared" si="2"/>
        <v>6.1428571428571344</v>
      </c>
      <c r="H35" s="1"/>
      <c r="I35" s="1"/>
    </row>
    <row r="36" spans="1:9" x14ac:dyDescent="0.35">
      <c r="A36" t="s">
        <v>221</v>
      </c>
      <c r="B3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421</v>
      </c>
      <c r="C3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466.50000000000006</v>
      </c>
      <c r="D36">
        <f>ToplamTablo[[#This Row],[Vefat2020]]-ToplamTablo[[#This Row],[Referans]]</f>
        <v>-45.500000000000057</v>
      </c>
      <c r="E36">
        <f t="shared" si="0"/>
        <v>429.14285714285717</v>
      </c>
      <c r="F36">
        <f t="shared" si="1"/>
        <v>438.02380952380958</v>
      </c>
      <c r="G36">
        <f t="shared" si="2"/>
        <v>-8.880952380952392</v>
      </c>
      <c r="H36" s="1"/>
      <c r="I36" s="1"/>
    </row>
    <row r="37" spans="1:9" x14ac:dyDescent="0.35">
      <c r="A37" t="s">
        <v>220</v>
      </c>
      <c r="B3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436</v>
      </c>
      <c r="C3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421.16666666666663</v>
      </c>
      <c r="D37">
        <f>ToplamTablo[[#This Row],[Vefat2020]]-ToplamTablo[[#This Row],[Referans]]</f>
        <v>14.833333333333371</v>
      </c>
      <c r="E37">
        <f t="shared" si="0"/>
        <v>425.14285714285717</v>
      </c>
      <c r="F37">
        <f t="shared" si="1"/>
        <v>432.02380952380952</v>
      </c>
      <c r="G37">
        <f t="shared" si="2"/>
        <v>-6.880952380952384</v>
      </c>
      <c r="H37" s="1"/>
      <c r="I37" s="1"/>
    </row>
    <row r="38" spans="1:9" x14ac:dyDescent="0.35">
      <c r="A38" t="s">
        <v>219</v>
      </c>
      <c r="B3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411</v>
      </c>
      <c r="C3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435.33333333333337</v>
      </c>
      <c r="D38">
        <f>ToplamTablo[[#This Row],[Vefat2020]]-ToplamTablo[[#This Row],[Referans]]</f>
        <v>-24.333333333333371</v>
      </c>
      <c r="E38">
        <f t="shared" si="0"/>
        <v>427.28571428571428</v>
      </c>
      <c r="F38">
        <f t="shared" si="1"/>
        <v>434.78571428571428</v>
      </c>
      <c r="G38">
        <f t="shared" si="2"/>
        <v>-7.500000000000008</v>
      </c>
      <c r="H38" s="1"/>
      <c r="I38" s="1"/>
    </row>
    <row r="39" spans="1:9" x14ac:dyDescent="0.35">
      <c r="A39" t="s">
        <v>218</v>
      </c>
      <c r="B3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425</v>
      </c>
      <c r="C3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432.99999999999994</v>
      </c>
      <c r="D39">
        <f>ToplamTablo[[#This Row],[Vefat2020]]-ToplamTablo[[#This Row],[Referans]]</f>
        <v>-7.9999999999999432</v>
      </c>
      <c r="E39">
        <f t="shared" si="0"/>
        <v>426.14285714285717</v>
      </c>
      <c r="F39">
        <f t="shared" si="1"/>
        <v>433.02380952380958</v>
      </c>
      <c r="G39">
        <f t="shared" si="2"/>
        <v>-6.880952380952392</v>
      </c>
      <c r="H39" s="1"/>
      <c r="I39" s="1"/>
    </row>
    <row r="40" spans="1:9" x14ac:dyDescent="0.35">
      <c r="A40" t="s">
        <v>217</v>
      </c>
      <c r="B4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391</v>
      </c>
      <c r="C4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410.83333333333337</v>
      </c>
      <c r="D40">
        <f>ToplamTablo[[#This Row],[Vefat2020]]-ToplamTablo[[#This Row],[Referans]]</f>
        <v>-19.833333333333371</v>
      </c>
      <c r="E40">
        <f t="shared" si="0"/>
        <v>423.71428571428572</v>
      </c>
      <c r="F40">
        <f t="shared" si="1"/>
        <v>431.11904761904765</v>
      </c>
      <c r="G40">
        <f t="shared" si="2"/>
        <v>-7.4047619047619184</v>
      </c>
      <c r="H40" s="1"/>
      <c r="I40" s="1"/>
    </row>
    <row r="41" spans="1:9" x14ac:dyDescent="0.35">
      <c r="A41" t="s">
        <v>216</v>
      </c>
      <c r="B4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386</v>
      </c>
      <c r="C4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423.50000000000006</v>
      </c>
      <c r="D41">
        <f>ToplamTablo[[#This Row],[Vefat2020]]-ToplamTablo[[#This Row],[Referans]]</f>
        <v>-37.500000000000057</v>
      </c>
      <c r="E41">
        <f t="shared" si="0"/>
        <v>419.85714285714283</v>
      </c>
      <c r="F41">
        <f t="shared" si="1"/>
        <v>431.16666666666669</v>
      </c>
      <c r="G41">
        <f t="shared" si="2"/>
        <v>-11.309523809523828</v>
      </c>
      <c r="H41" s="1"/>
      <c r="I41" s="1"/>
    </row>
    <row r="42" spans="1:9" x14ac:dyDescent="0.35">
      <c r="A42" t="s">
        <v>215</v>
      </c>
      <c r="B4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461</v>
      </c>
      <c r="C4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400.5</v>
      </c>
      <c r="D42">
        <f>ToplamTablo[[#This Row],[Vefat2020]]-ToplamTablo[[#This Row],[Referans]]</f>
        <v>60.5</v>
      </c>
      <c r="E42">
        <f t="shared" si="0"/>
        <v>418.71428571428572</v>
      </c>
      <c r="F42">
        <f t="shared" si="1"/>
        <v>427.26190476190476</v>
      </c>
      <c r="G42">
        <f t="shared" si="2"/>
        <v>-8.5476190476190617</v>
      </c>
      <c r="H42" s="1"/>
      <c r="I42" s="1"/>
    </row>
    <row r="43" spans="1:9" x14ac:dyDescent="0.35">
      <c r="A43" t="s">
        <v>214</v>
      </c>
      <c r="B4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418</v>
      </c>
      <c r="C4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397.16666666666663</v>
      </c>
      <c r="D43">
        <f>ToplamTablo[[#This Row],[Vefat2020]]-ToplamTablo[[#This Row],[Referans]]</f>
        <v>20.833333333333371</v>
      </c>
      <c r="E43">
        <f t="shared" si="0"/>
        <v>418.28571428571428</v>
      </c>
      <c r="F43">
        <f t="shared" si="1"/>
        <v>417.35714285714283</v>
      </c>
      <c r="G43">
        <f t="shared" si="2"/>
        <v>0.9285714285714286</v>
      </c>
      <c r="H43" s="1"/>
      <c r="I43" s="1"/>
    </row>
    <row r="44" spans="1:9" x14ac:dyDescent="0.35">
      <c r="A44" t="s">
        <v>213</v>
      </c>
      <c r="B4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403</v>
      </c>
      <c r="C4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392.5</v>
      </c>
      <c r="D44">
        <f>ToplamTablo[[#This Row],[Vefat2020]]-ToplamTablo[[#This Row],[Referans]]</f>
        <v>10.5</v>
      </c>
      <c r="E44">
        <f t="shared" si="0"/>
        <v>413.57142857142856</v>
      </c>
      <c r="F44">
        <f t="shared" si="1"/>
        <v>413.2619047619047</v>
      </c>
      <c r="G44">
        <f t="shared" si="2"/>
        <v>0.30952380952380409</v>
      </c>
      <c r="H44" s="1"/>
      <c r="I44" s="1"/>
    </row>
    <row r="45" spans="1:9" x14ac:dyDescent="0.35">
      <c r="A45" t="s">
        <v>212</v>
      </c>
      <c r="B4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396</v>
      </c>
      <c r="C4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391</v>
      </c>
      <c r="D45">
        <f>ToplamTablo[[#This Row],[Vefat2020]]-ToplamTablo[[#This Row],[Referans]]</f>
        <v>5</v>
      </c>
      <c r="E45">
        <f t="shared" si="0"/>
        <v>411.42857142857144</v>
      </c>
      <c r="F45">
        <f t="shared" si="1"/>
        <v>406.92857142857144</v>
      </c>
      <c r="G45">
        <f t="shared" si="2"/>
        <v>4.5</v>
      </c>
      <c r="H45" s="1"/>
      <c r="I45" s="1"/>
    </row>
    <row r="46" spans="1:9" x14ac:dyDescent="0.35">
      <c r="A46" t="s">
        <v>211</v>
      </c>
      <c r="B4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403</v>
      </c>
      <c r="C4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411.00000000000006</v>
      </c>
      <c r="D46">
        <f>ToplamTablo[[#This Row],[Vefat2020]]-ToplamTablo[[#This Row],[Referans]]</f>
        <v>-8.0000000000000568</v>
      </c>
      <c r="E46">
        <f t="shared" si="0"/>
        <v>408.28571428571428</v>
      </c>
      <c r="F46">
        <f t="shared" si="1"/>
        <v>403.78571428571428</v>
      </c>
      <c r="G46">
        <f t="shared" si="2"/>
        <v>4.499999999999984</v>
      </c>
      <c r="H46" s="1"/>
      <c r="I46" s="1"/>
    </row>
    <row r="47" spans="1:9" x14ac:dyDescent="0.35">
      <c r="A47" t="s">
        <v>210</v>
      </c>
      <c r="B4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4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404.16666666666669</v>
      </c>
      <c r="D47">
        <f>ToplamTablo[[#This Row],[Vefat2020]]-ToplamTablo[[#This Row],[Referans]]</f>
        <v>-19.166666666666686</v>
      </c>
      <c r="E47">
        <f t="shared" si="0"/>
        <v>407.42857142857144</v>
      </c>
      <c r="F47">
        <f t="shared" si="1"/>
        <v>402.83333333333331</v>
      </c>
      <c r="G47">
        <f t="shared" si="2"/>
        <v>4.5952380952380816</v>
      </c>
      <c r="H47" s="1"/>
      <c r="I47" s="1"/>
    </row>
    <row r="48" spans="1:9" x14ac:dyDescent="0.35">
      <c r="A48" t="s">
        <v>209</v>
      </c>
      <c r="B4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358.5</v>
      </c>
      <c r="C4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388.83333333333331</v>
      </c>
      <c r="D48">
        <f>ToplamTablo[[#This Row],[Vefat2020]]-ToplamTablo[[#This Row],[Referans]]</f>
        <v>-30.333333333333314</v>
      </c>
      <c r="E48">
        <f t="shared" si="0"/>
        <v>403.5</v>
      </c>
      <c r="F48">
        <f t="shared" si="1"/>
        <v>397.88095238095235</v>
      </c>
      <c r="G48">
        <f t="shared" si="2"/>
        <v>5.619047619047616</v>
      </c>
      <c r="H48" s="1"/>
      <c r="I48" s="1"/>
    </row>
    <row r="49" spans="1:9" x14ac:dyDescent="0.35">
      <c r="A49" t="s">
        <v>208</v>
      </c>
      <c r="B4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416</v>
      </c>
      <c r="C4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374</v>
      </c>
      <c r="D49">
        <f>ToplamTablo[[#This Row],[Vefat2020]]-ToplamTablo[[#This Row],[Referans]]</f>
        <v>42</v>
      </c>
      <c r="E49">
        <f t="shared" si="0"/>
        <v>397.07142857142856</v>
      </c>
      <c r="F49">
        <f t="shared" si="1"/>
        <v>394.09523809523807</v>
      </c>
      <c r="G49">
        <f t="shared" si="2"/>
        <v>2.9761904761904736</v>
      </c>
      <c r="H49" s="1"/>
      <c r="I49" s="1"/>
    </row>
    <row r="50" spans="1:9" x14ac:dyDescent="0.35">
      <c r="A50" t="s">
        <v>207</v>
      </c>
      <c r="B5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390</v>
      </c>
      <c r="C5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377.66666666666663</v>
      </c>
      <c r="D50">
        <f>ToplamTablo[[#This Row],[Vefat2020]]-ToplamTablo[[#This Row],[Referans]]</f>
        <v>12.333333333333371</v>
      </c>
      <c r="E50">
        <f t="shared" si="0"/>
        <v>393.07142857142856</v>
      </c>
      <c r="F50">
        <f t="shared" si="1"/>
        <v>391.3095238095238</v>
      </c>
      <c r="G50">
        <f t="shared" si="2"/>
        <v>1.7619047619047592</v>
      </c>
      <c r="H50" s="1"/>
      <c r="I50" s="1"/>
    </row>
    <row r="51" spans="1:9" x14ac:dyDescent="0.35">
      <c r="A51" t="s">
        <v>206</v>
      </c>
      <c r="B5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420</v>
      </c>
      <c r="C5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407.00000000000006</v>
      </c>
      <c r="D51">
        <f>ToplamTablo[[#This Row],[Vefat2020]]-ToplamTablo[[#This Row],[Referans]]</f>
        <v>12.999999999999943</v>
      </c>
      <c r="E51">
        <f t="shared" si="0"/>
        <v>395.5</v>
      </c>
      <c r="F51">
        <f t="shared" si="1"/>
        <v>393.38095238095235</v>
      </c>
      <c r="G51">
        <f t="shared" si="2"/>
        <v>2.1190476190476084</v>
      </c>
      <c r="H51" s="1"/>
      <c r="I51" s="1"/>
    </row>
    <row r="52" spans="1:9" x14ac:dyDescent="0.35">
      <c r="A52" t="s">
        <v>205</v>
      </c>
      <c r="B5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367</v>
      </c>
      <c r="C5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397.83333333333337</v>
      </c>
      <c r="D52">
        <f>ToplamTablo[[#This Row],[Vefat2020]]-ToplamTablo[[#This Row],[Referans]]</f>
        <v>-30.833333333333371</v>
      </c>
      <c r="E52">
        <f t="shared" si="0"/>
        <v>391.35714285714283</v>
      </c>
      <c r="F52">
        <f t="shared" si="1"/>
        <v>394.35714285714283</v>
      </c>
      <c r="G52">
        <f t="shared" si="2"/>
        <v>-3.0000000000000164</v>
      </c>
      <c r="H52" s="1"/>
      <c r="I52" s="1"/>
    </row>
    <row r="53" spans="1:9" x14ac:dyDescent="0.35">
      <c r="A53" t="s">
        <v>204</v>
      </c>
      <c r="B5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380.5</v>
      </c>
      <c r="C5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394.5</v>
      </c>
      <c r="D53">
        <f>ToplamTablo[[#This Row],[Vefat2020]]-ToplamTablo[[#This Row],[Referans]]</f>
        <v>-14</v>
      </c>
      <c r="E53">
        <f t="shared" si="0"/>
        <v>388.14285714285717</v>
      </c>
      <c r="F53">
        <f t="shared" si="1"/>
        <v>392</v>
      </c>
      <c r="G53">
        <f t="shared" si="2"/>
        <v>-3.8571428571428652</v>
      </c>
      <c r="H53" s="1"/>
      <c r="I53" s="1"/>
    </row>
    <row r="54" spans="1:9" x14ac:dyDescent="0.35">
      <c r="A54" t="s">
        <v>203</v>
      </c>
      <c r="B5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325</v>
      </c>
      <c r="C5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403.33333333333331</v>
      </c>
      <c r="D54">
        <f>ToplamTablo[[#This Row],[Vefat2020]]-ToplamTablo[[#This Row],[Referans]]</f>
        <v>-78.333333333333314</v>
      </c>
      <c r="E54">
        <f t="shared" si="0"/>
        <v>379.57142857142856</v>
      </c>
      <c r="F54">
        <f t="shared" si="1"/>
        <v>391.88095238095241</v>
      </c>
      <c r="G54">
        <f t="shared" si="2"/>
        <v>-12.309523809523812</v>
      </c>
      <c r="H54" s="1"/>
      <c r="I54" s="1"/>
    </row>
    <row r="55" spans="1:9" x14ac:dyDescent="0.35">
      <c r="A55" t="s">
        <v>202</v>
      </c>
      <c r="B5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360</v>
      </c>
      <c r="C5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369.66666666666663</v>
      </c>
      <c r="D55">
        <f>ToplamTablo[[#This Row],[Vefat2020]]-ToplamTablo[[#This Row],[Referans]]</f>
        <v>-9.6666666666666288</v>
      </c>
      <c r="E55">
        <f t="shared" si="0"/>
        <v>379.78571428571428</v>
      </c>
      <c r="F55">
        <f t="shared" si="1"/>
        <v>389.14285714285717</v>
      </c>
      <c r="G55">
        <f t="shared" si="2"/>
        <v>-9.3571428571428577</v>
      </c>
      <c r="H55" s="1"/>
      <c r="I55" s="1"/>
    </row>
    <row r="56" spans="1:9" x14ac:dyDescent="0.35">
      <c r="A56" t="s">
        <v>201</v>
      </c>
      <c r="B5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404</v>
      </c>
      <c r="C5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373.66666666666669</v>
      </c>
      <c r="D56">
        <f>ToplamTablo[[#This Row],[Vefat2020]]-ToplamTablo[[#This Row],[Referans]]</f>
        <v>30.333333333333314</v>
      </c>
      <c r="E56">
        <f t="shared" si="0"/>
        <v>378.07142857142856</v>
      </c>
      <c r="F56">
        <f t="shared" si="1"/>
        <v>389.09523809523807</v>
      </c>
      <c r="G56">
        <f t="shared" si="2"/>
        <v>-11.023809523809527</v>
      </c>
      <c r="H56" s="1"/>
      <c r="I56" s="1"/>
    </row>
    <row r="57" spans="1:9" x14ac:dyDescent="0.35">
      <c r="A57" t="s">
        <v>200</v>
      </c>
      <c r="B5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382</v>
      </c>
      <c r="C5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372.49999999999994</v>
      </c>
      <c r="D57">
        <f>ToplamTablo[[#This Row],[Vefat2020]]-ToplamTablo[[#This Row],[Referans]]</f>
        <v>9.5000000000000568</v>
      </c>
      <c r="E57">
        <f t="shared" si="0"/>
        <v>376.92857142857144</v>
      </c>
      <c r="F57">
        <f t="shared" si="1"/>
        <v>388.35714285714283</v>
      </c>
      <c r="G57">
        <f t="shared" si="2"/>
        <v>-11.428571428571429</v>
      </c>
      <c r="H57" s="1"/>
      <c r="I57" s="1"/>
    </row>
    <row r="58" spans="1:9" x14ac:dyDescent="0.35">
      <c r="A58" t="s">
        <v>199</v>
      </c>
      <c r="B5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372</v>
      </c>
      <c r="C5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381.83333333333331</v>
      </c>
      <c r="D58">
        <f>ToplamTablo[[#This Row],[Vefat2020]]-ToplamTablo[[#This Row],[Referans]]</f>
        <v>-9.8333333333333144</v>
      </c>
      <c r="E58">
        <f t="shared" si="0"/>
        <v>370.07142857142856</v>
      </c>
      <c r="F58">
        <f t="shared" si="1"/>
        <v>384.76190476190476</v>
      </c>
      <c r="G58">
        <f t="shared" si="2"/>
        <v>-14.690476190476179</v>
      </c>
      <c r="H58" s="1"/>
      <c r="I58" s="1"/>
    </row>
    <row r="59" spans="1:9" x14ac:dyDescent="0.35">
      <c r="A59" t="s">
        <v>198</v>
      </c>
      <c r="B5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434</v>
      </c>
      <c r="C5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406.00000000000006</v>
      </c>
      <c r="D59">
        <f>ToplamTablo[[#This Row],[Vefat2020]]-ToplamTablo[[#This Row],[Referans]]</f>
        <v>27.999999999999943</v>
      </c>
      <c r="E59">
        <f t="shared" si="0"/>
        <v>379.64285714285717</v>
      </c>
      <c r="F59">
        <f t="shared" si="1"/>
        <v>385.92857142857144</v>
      </c>
      <c r="G59">
        <f t="shared" si="2"/>
        <v>-6.2857142857142776</v>
      </c>
      <c r="H59" s="1"/>
      <c r="I59" s="1"/>
    </row>
    <row r="60" spans="1:9" x14ac:dyDescent="0.35">
      <c r="A60" t="s">
        <v>197</v>
      </c>
      <c r="B6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389</v>
      </c>
      <c r="C6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387.49999999999994</v>
      </c>
      <c r="D60">
        <f>ToplamTablo[[#This Row],[Vefat2020]]-ToplamTablo[[#This Row],[Referans]]</f>
        <v>1.5000000000000568</v>
      </c>
      <c r="E60">
        <f t="shared" si="0"/>
        <v>380.85714285714283</v>
      </c>
      <c r="F60">
        <f t="shared" si="1"/>
        <v>384.92857142857144</v>
      </c>
      <c r="G60">
        <f t="shared" si="2"/>
        <v>-4.0714285714285552</v>
      </c>
      <c r="H60" s="1"/>
      <c r="I60" s="1"/>
    </row>
    <row r="61" spans="1:9" x14ac:dyDescent="0.35">
      <c r="A61" t="s">
        <v>196</v>
      </c>
      <c r="B6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359</v>
      </c>
      <c r="C6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394.33333333333337</v>
      </c>
      <c r="D61">
        <f>ToplamTablo[[#This Row],[Vefat2020]]-ToplamTablo[[#This Row],[Referans]]</f>
        <v>-35.333333333333371</v>
      </c>
      <c r="E61">
        <f t="shared" si="0"/>
        <v>385.71428571428572</v>
      </c>
      <c r="F61">
        <f t="shared" si="1"/>
        <v>383.64285714285717</v>
      </c>
      <c r="G61">
        <f t="shared" si="2"/>
        <v>2.0714285714285796</v>
      </c>
      <c r="H61" s="1"/>
      <c r="I61" s="1"/>
    </row>
    <row r="62" spans="1:9" x14ac:dyDescent="0.35">
      <c r="A62" t="s">
        <v>195</v>
      </c>
      <c r="B6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403</v>
      </c>
      <c r="C6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405.33333333333331</v>
      </c>
      <c r="D62">
        <f>ToplamTablo[[#This Row],[Vefat2020]]-ToplamTablo[[#This Row],[Referans]]</f>
        <v>-2.3333333333333144</v>
      </c>
      <c r="E62">
        <f t="shared" si="0"/>
        <v>391.85714285714283</v>
      </c>
      <c r="F62">
        <f t="shared" si="1"/>
        <v>388.7380952380953</v>
      </c>
      <c r="G62">
        <f t="shared" si="2"/>
        <v>3.1190476190476244</v>
      </c>
      <c r="H62" s="1"/>
      <c r="I62" s="1"/>
    </row>
    <row r="63" spans="1:9" x14ac:dyDescent="0.35">
      <c r="A63" t="s">
        <v>194</v>
      </c>
      <c r="B6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373.5</v>
      </c>
      <c r="C6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371.49999999999994</v>
      </c>
      <c r="D63">
        <f>ToplamTablo[[#This Row],[Vefat2020]]-ToplamTablo[[#This Row],[Referans]]</f>
        <v>2.0000000000000568</v>
      </c>
      <c r="E63">
        <f t="shared" si="0"/>
        <v>387.5</v>
      </c>
      <c r="F63">
        <f t="shared" si="1"/>
        <v>388.42857142857144</v>
      </c>
      <c r="G63">
        <f t="shared" si="2"/>
        <v>-0.92857142857141228</v>
      </c>
      <c r="H63" s="1"/>
      <c r="I63" s="1"/>
    </row>
    <row r="64" spans="1:9" x14ac:dyDescent="0.35">
      <c r="A64" t="s">
        <v>193</v>
      </c>
      <c r="B6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418</v>
      </c>
      <c r="C6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377.16666666666663</v>
      </c>
      <c r="D64">
        <f>ToplamTablo[[#This Row],[Vefat2020]]-ToplamTablo[[#This Row],[Referans]]</f>
        <v>40.833333333333371</v>
      </c>
      <c r="E64">
        <f t="shared" si="0"/>
        <v>392.64285714285717</v>
      </c>
      <c r="F64">
        <f t="shared" si="1"/>
        <v>389.09523809523802</v>
      </c>
      <c r="G64">
        <f t="shared" si="2"/>
        <v>3.5476190476190612</v>
      </c>
      <c r="H64" s="1"/>
      <c r="I64" s="1"/>
    </row>
    <row r="65" spans="1:9" x14ac:dyDescent="0.35">
      <c r="A65" t="s">
        <v>192</v>
      </c>
      <c r="B6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357</v>
      </c>
      <c r="C6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364.83333333333331</v>
      </c>
      <c r="D65">
        <f>ToplamTablo[[#This Row],[Vefat2020]]-ToplamTablo[[#This Row],[Referans]]</f>
        <v>-7.8333333333333144</v>
      </c>
      <c r="E65">
        <f t="shared" si="0"/>
        <v>390.5</v>
      </c>
      <c r="F65">
        <f t="shared" si="1"/>
        <v>386.66666666666669</v>
      </c>
      <c r="G65">
        <f t="shared" si="2"/>
        <v>3.8333333333333468</v>
      </c>
      <c r="H65" s="1"/>
      <c r="I65" s="1"/>
    </row>
    <row r="66" spans="1:9" x14ac:dyDescent="0.35">
      <c r="A66" t="s">
        <v>191</v>
      </c>
      <c r="B6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365</v>
      </c>
      <c r="C6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408.16666666666663</v>
      </c>
      <c r="D66">
        <f>ToplamTablo[[#This Row],[Vefat2020]]-ToplamTablo[[#This Row],[Referans]]</f>
        <v>-43.166666666666629</v>
      </c>
      <c r="E66">
        <f t="shared" si="0"/>
        <v>380.64285714285717</v>
      </c>
      <c r="F66">
        <f t="shared" si="1"/>
        <v>386.97619047619042</v>
      </c>
      <c r="G66">
        <f t="shared" si="2"/>
        <v>-6.3333333333333064</v>
      </c>
      <c r="H66" s="1"/>
      <c r="I66" s="1"/>
    </row>
    <row r="67" spans="1:9" x14ac:dyDescent="0.35">
      <c r="A67" t="s">
        <v>190</v>
      </c>
      <c r="B6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365</v>
      </c>
      <c r="C6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387.5</v>
      </c>
      <c r="D67">
        <f>ToplamTablo[[#This Row],[Vefat2020]]-ToplamTablo[[#This Row],[Referans]]</f>
        <v>-22.5</v>
      </c>
      <c r="E67">
        <f t="shared" si="0"/>
        <v>377.21428571428572</v>
      </c>
      <c r="F67">
        <f t="shared" si="1"/>
        <v>386.97619047619048</v>
      </c>
      <c r="G67">
        <f t="shared" si="2"/>
        <v>-9.7619047619047432</v>
      </c>
      <c r="H67" s="1"/>
      <c r="I67" s="1"/>
    </row>
    <row r="68" spans="1:9" x14ac:dyDescent="0.35">
      <c r="A68" t="s">
        <v>189</v>
      </c>
      <c r="B6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382</v>
      </c>
      <c r="C6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404.83333333333331</v>
      </c>
      <c r="D68">
        <f>ToplamTablo[[#This Row],[Vefat2020]]-ToplamTablo[[#This Row],[Referans]]</f>
        <v>-22.833333333333314</v>
      </c>
      <c r="E68">
        <f t="shared" si="0"/>
        <v>380.5</v>
      </c>
      <c r="F68">
        <f t="shared" si="1"/>
        <v>388.47619047619048</v>
      </c>
      <c r="G68">
        <f t="shared" si="2"/>
        <v>-7.9761904761904487</v>
      </c>
      <c r="H68" s="1"/>
      <c r="I68" s="1"/>
    </row>
    <row r="69" spans="1:9" x14ac:dyDescent="0.35">
      <c r="A69" t="s">
        <v>188</v>
      </c>
      <c r="B6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6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392.66666666666663</v>
      </c>
      <c r="D69">
        <f>ToplamTablo[[#This Row],[Vefat2020]]-ToplamTablo[[#This Row],[Referans]]</f>
        <v>-22.666666666666629</v>
      </c>
      <c r="E69">
        <f t="shared" si="0"/>
        <v>375.78571428571428</v>
      </c>
      <c r="F69">
        <f t="shared" si="1"/>
        <v>386.66666666666663</v>
      </c>
      <c r="G69">
        <f t="shared" si="2"/>
        <v>-10.880952380952351</v>
      </c>
      <c r="H69" s="1"/>
      <c r="I69" s="1"/>
    </row>
    <row r="70" spans="1:9" x14ac:dyDescent="0.35">
      <c r="A70" t="s">
        <v>187</v>
      </c>
      <c r="B7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366</v>
      </c>
      <c r="C7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354.83333333333337</v>
      </c>
      <c r="D70">
        <f>ToplamTablo[[#This Row],[Vefat2020]]-ToplamTablo[[#This Row],[Referans]]</f>
        <v>11.166666666666629</v>
      </c>
      <c r="E70">
        <f t="shared" si="0"/>
        <v>374.71428571428572</v>
      </c>
      <c r="F70">
        <f t="shared" si="1"/>
        <v>384.28571428571428</v>
      </c>
      <c r="G70">
        <f t="shared" si="2"/>
        <v>-9.5714285714285552</v>
      </c>
      <c r="H70" s="1"/>
      <c r="I70" s="1"/>
    </row>
    <row r="71" spans="1:9" x14ac:dyDescent="0.35">
      <c r="A71" t="s">
        <v>186</v>
      </c>
      <c r="B7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422</v>
      </c>
      <c r="C7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362.33333333333331</v>
      </c>
      <c r="D71">
        <f>ToplamTablo[[#This Row],[Vefat2020]]-ToplamTablo[[#This Row],[Referans]]</f>
        <v>59.666666666666686</v>
      </c>
      <c r="E71">
        <f t="shared" si="0"/>
        <v>375.28571428571428</v>
      </c>
      <c r="F71">
        <f t="shared" si="1"/>
        <v>382.16666666666669</v>
      </c>
      <c r="G71">
        <f t="shared" si="2"/>
        <v>-6.8809523809523672</v>
      </c>
      <c r="H71" s="1"/>
      <c r="I71" s="1"/>
    </row>
    <row r="72" spans="1:9" x14ac:dyDescent="0.35">
      <c r="A72" t="s">
        <v>185</v>
      </c>
      <c r="B7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397</v>
      </c>
      <c r="C7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398.83333333333331</v>
      </c>
      <c r="D72">
        <f>ToplamTablo[[#This Row],[Vefat2020]]-ToplamTablo[[#This Row],[Referans]]</f>
        <v>-1.8333333333333144</v>
      </c>
      <c r="E72">
        <f t="shared" si="0"/>
        <v>381</v>
      </c>
      <c r="F72">
        <f t="shared" si="1"/>
        <v>387.02380952380958</v>
      </c>
      <c r="G72">
        <f t="shared" si="2"/>
        <v>-6.0238095238095104</v>
      </c>
      <c r="H72" s="1"/>
      <c r="I72" s="1"/>
    </row>
    <row r="73" spans="1:9" x14ac:dyDescent="0.35">
      <c r="A73" t="s">
        <v>184</v>
      </c>
      <c r="B7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409</v>
      </c>
      <c r="C7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362.83333333333331</v>
      </c>
      <c r="D73">
        <f>ToplamTablo[[#This Row],[Vefat2020]]-ToplamTablo[[#This Row],[Referans]]</f>
        <v>46.166666666666686</v>
      </c>
      <c r="E73">
        <f t="shared" ref="E73:E136" si="3">AVERAGE(B67:B73)</f>
        <v>387.28571428571428</v>
      </c>
      <c r="F73">
        <f t="shared" ref="F73:F136" si="4">AVERAGE(C67:C73)</f>
        <v>380.54761904761909</v>
      </c>
      <c r="G73">
        <f t="shared" ref="G73:G136" si="5">AVERAGE(D67:D73)</f>
        <v>6.7380952380952488</v>
      </c>
      <c r="H73" s="1"/>
      <c r="I73" s="1"/>
    </row>
    <row r="74" spans="1:9" x14ac:dyDescent="0.35">
      <c r="A74" t="s">
        <v>183</v>
      </c>
      <c r="B7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373</v>
      </c>
      <c r="C7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398.83333333333331</v>
      </c>
      <c r="D74">
        <f>ToplamTablo[[#This Row],[Vefat2020]]-ToplamTablo[[#This Row],[Referans]]</f>
        <v>-25.833333333333314</v>
      </c>
      <c r="E74">
        <f t="shared" si="3"/>
        <v>388.42857142857144</v>
      </c>
      <c r="F74">
        <f t="shared" si="4"/>
        <v>382.16666666666669</v>
      </c>
      <c r="G74">
        <f t="shared" si="5"/>
        <v>6.2619047619047752</v>
      </c>
      <c r="H74" s="1"/>
      <c r="I74" s="1"/>
    </row>
    <row r="75" spans="1:9" x14ac:dyDescent="0.35">
      <c r="A75" t="s">
        <v>182</v>
      </c>
      <c r="B7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378</v>
      </c>
      <c r="C7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382.66666666666663</v>
      </c>
      <c r="D75">
        <f>ToplamTablo[[#This Row],[Vefat2020]]-ToplamTablo[[#This Row],[Referans]]</f>
        <v>-4.6666666666666288</v>
      </c>
      <c r="E75">
        <f t="shared" si="3"/>
        <v>387.85714285714283</v>
      </c>
      <c r="F75">
        <f t="shared" si="4"/>
        <v>378.99999999999994</v>
      </c>
      <c r="G75">
        <f t="shared" si="5"/>
        <v>8.8571428571428736</v>
      </c>
      <c r="H75" s="1"/>
      <c r="I75" s="1"/>
    </row>
    <row r="76" spans="1:9" x14ac:dyDescent="0.35">
      <c r="A76" t="s">
        <v>181</v>
      </c>
      <c r="B7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445</v>
      </c>
      <c r="C7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375.16666666666669</v>
      </c>
      <c r="D76">
        <f>ToplamTablo[[#This Row],[Vefat2020]]-ToplamTablo[[#This Row],[Referans]]</f>
        <v>69.833333333333314</v>
      </c>
      <c r="E76">
        <f t="shared" si="3"/>
        <v>398.57142857142856</v>
      </c>
      <c r="F76">
        <f t="shared" si="4"/>
        <v>376.49999999999994</v>
      </c>
      <c r="G76">
        <f t="shared" si="5"/>
        <v>22.07142857142858</v>
      </c>
      <c r="H76" s="1"/>
      <c r="I76" s="1"/>
    </row>
    <row r="77" spans="1:9" x14ac:dyDescent="0.35">
      <c r="A77" t="s">
        <v>180</v>
      </c>
      <c r="B7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381</v>
      </c>
      <c r="C7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390.66666666666663</v>
      </c>
      <c r="D77">
        <f>ToplamTablo[[#This Row],[Vefat2020]]-ToplamTablo[[#This Row],[Referans]]</f>
        <v>-9.6666666666666288</v>
      </c>
      <c r="E77">
        <f t="shared" si="3"/>
        <v>400.71428571428572</v>
      </c>
      <c r="F77">
        <f t="shared" si="4"/>
        <v>381.61904761904759</v>
      </c>
      <c r="G77">
        <f t="shared" si="5"/>
        <v>19.095238095238113</v>
      </c>
      <c r="H77" s="1"/>
      <c r="I77" s="1"/>
    </row>
    <row r="78" spans="1:9" x14ac:dyDescent="0.35">
      <c r="A78" t="s">
        <v>179</v>
      </c>
      <c r="B7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446</v>
      </c>
      <c r="C7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360.33333333333331</v>
      </c>
      <c r="D78">
        <f>ToplamTablo[[#This Row],[Vefat2020]]-ToplamTablo[[#This Row],[Referans]]</f>
        <v>85.666666666666686</v>
      </c>
      <c r="E78">
        <f t="shared" si="3"/>
        <v>404.14285714285717</v>
      </c>
      <c r="F78">
        <f t="shared" si="4"/>
        <v>381.33333333333337</v>
      </c>
      <c r="G78">
        <f t="shared" si="5"/>
        <v>22.809523809523828</v>
      </c>
      <c r="H78" s="1"/>
      <c r="I78" s="1"/>
    </row>
    <row r="79" spans="1:9" x14ac:dyDescent="0.35">
      <c r="A79" t="s">
        <v>178</v>
      </c>
      <c r="B7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430</v>
      </c>
      <c r="C7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379.16666666666669</v>
      </c>
      <c r="D79">
        <f>ToplamTablo[[#This Row],[Vefat2020]]-ToplamTablo[[#This Row],[Referans]]</f>
        <v>50.833333333333314</v>
      </c>
      <c r="E79">
        <f t="shared" si="3"/>
        <v>408.85714285714283</v>
      </c>
      <c r="F79">
        <f t="shared" si="4"/>
        <v>378.52380952380952</v>
      </c>
      <c r="G79">
        <f t="shared" si="5"/>
        <v>30.333333333333346</v>
      </c>
      <c r="H79" s="1"/>
      <c r="I79" s="1"/>
    </row>
    <row r="80" spans="1:9" x14ac:dyDescent="0.35">
      <c r="A80" t="s">
        <v>177</v>
      </c>
      <c r="B8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474</v>
      </c>
      <c r="C8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362.66666666666669</v>
      </c>
      <c r="D80">
        <f>ToplamTablo[[#This Row],[Vefat2020]]-ToplamTablo[[#This Row],[Referans]]</f>
        <v>111.33333333333331</v>
      </c>
      <c r="E80">
        <f t="shared" si="3"/>
        <v>418.14285714285717</v>
      </c>
      <c r="F80">
        <f t="shared" si="4"/>
        <v>378.5</v>
      </c>
      <c r="G80">
        <f t="shared" si="5"/>
        <v>39.642857142857153</v>
      </c>
      <c r="H80" s="1"/>
      <c r="I80" s="1"/>
    </row>
    <row r="81" spans="1:9" x14ac:dyDescent="0.35">
      <c r="A81" t="s">
        <v>176</v>
      </c>
      <c r="B8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414</v>
      </c>
      <c r="C8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368.66666666666669</v>
      </c>
      <c r="D81">
        <f>ToplamTablo[[#This Row],[Vefat2020]]-ToplamTablo[[#This Row],[Referans]]</f>
        <v>45.333333333333314</v>
      </c>
      <c r="E81">
        <f t="shared" si="3"/>
        <v>424</v>
      </c>
      <c r="F81">
        <f t="shared" si="4"/>
        <v>374.19047619047615</v>
      </c>
      <c r="G81">
        <f t="shared" si="5"/>
        <v>49.80952380952381</v>
      </c>
      <c r="H81" s="1"/>
      <c r="I81" s="1"/>
    </row>
    <row r="82" spans="1:9" x14ac:dyDescent="0.35">
      <c r="A82" t="s">
        <v>175</v>
      </c>
      <c r="B8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437</v>
      </c>
      <c r="C8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386.83333333333337</v>
      </c>
      <c r="D82">
        <f>ToplamTablo[[#This Row],[Vefat2020]]-ToplamTablo[[#This Row],[Referans]]</f>
        <v>50.166666666666629</v>
      </c>
      <c r="E82">
        <f t="shared" si="3"/>
        <v>432.42857142857144</v>
      </c>
      <c r="F82">
        <f t="shared" si="4"/>
        <v>374.78571428571428</v>
      </c>
      <c r="G82">
        <f t="shared" si="5"/>
        <v>57.642857142857132</v>
      </c>
      <c r="H82" s="1"/>
      <c r="I82" s="1"/>
    </row>
    <row r="83" spans="1:9" x14ac:dyDescent="0.35">
      <c r="A83" t="s">
        <v>174</v>
      </c>
      <c r="B8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444</v>
      </c>
      <c r="C8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355</v>
      </c>
      <c r="D83">
        <f>ToplamTablo[[#This Row],[Vefat2020]]-ToplamTablo[[#This Row],[Referans]]</f>
        <v>89</v>
      </c>
      <c r="E83">
        <f t="shared" si="3"/>
        <v>432.28571428571428</v>
      </c>
      <c r="F83">
        <f t="shared" si="4"/>
        <v>371.90476190476193</v>
      </c>
      <c r="G83">
        <f t="shared" si="5"/>
        <v>60.380952380952372</v>
      </c>
      <c r="H83" s="1"/>
      <c r="I83" s="1"/>
    </row>
    <row r="84" spans="1:9" x14ac:dyDescent="0.35">
      <c r="A84" t="s">
        <v>173</v>
      </c>
      <c r="B8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403</v>
      </c>
      <c r="C8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377.5</v>
      </c>
      <c r="D84">
        <f>ToplamTablo[[#This Row],[Vefat2020]]-ToplamTablo[[#This Row],[Referans]]</f>
        <v>25.5</v>
      </c>
      <c r="E84">
        <f t="shared" si="3"/>
        <v>435.42857142857144</v>
      </c>
      <c r="F84">
        <f t="shared" si="4"/>
        <v>370.02380952380958</v>
      </c>
      <c r="G84">
        <f t="shared" si="5"/>
        <v>65.404761904761898</v>
      </c>
      <c r="H84" s="1"/>
      <c r="I84" s="1"/>
    </row>
    <row r="85" spans="1:9" x14ac:dyDescent="0.35">
      <c r="A85" t="s">
        <v>172</v>
      </c>
      <c r="B8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8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</v>
      </c>
      <c r="D85">
        <f>ToplamTablo[[#This Row],[Vefat2020]]-ToplamTablo[[#This Row],[Referans]]</f>
        <v>57</v>
      </c>
      <c r="E85">
        <f t="shared" si="3"/>
        <v>430.71428571428572</v>
      </c>
      <c r="F85">
        <f t="shared" si="4"/>
        <v>369.40476190476193</v>
      </c>
      <c r="G85">
        <f t="shared" si="5"/>
        <v>61.309523809523796</v>
      </c>
      <c r="H85" s="1"/>
      <c r="I85" s="1"/>
    </row>
    <row r="86" spans="1:9" x14ac:dyDescent="0.35">
      <c r="A86" t="s">
        <v>171</v>
      </c>
      <c r="B8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427</v>
      </c>
      <c r="C8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378.5</v>
      </c>
      <c r="D86">
        <f>ToplamTablo[[#This Row],[Vefat2020]]-ToplamTablo[[#This Row],[Referans]]</f>
        <v>48.5</v>
      </c>
      <c r="E86">
        <f t="shared" si="3"/>
        <v>430.28571428571428</v>
      </c>
      <c r="F86">
        <f t="shared" si="4"/>
        <v>369.30952380952385</v>
      </c>
      <c r="G86">
        <f t="shared" si="5"/>
        <v>60.976190476190467</v>
      </c>
      <c r="H86" s="1"/>
      <c r="I86" s="1"/>
    </row>
    <row r="87" spans="1:9" x14ac:dyDescent="0.35">
      <c r="A87" t="s">
        <v>170</v>
      </c>
      <c r="B8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450</v>
      </c>
      <c r="C8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389.66666666666669</v>
      </c>
      <c r="D87">
        <f>ToplamTablo[[#This Row],[Vefat2020]]-ToplamTablo[[#This Row],[Referans]]</f>
        <v>60.333333333333314</v>
      </c>
      <c r="E87">
        <f t="shared" si="3"/>
        <v>426.85714285714283</v>
      </c>
      <c r="F87">
        <f t="shared" si="4"/>
        <v>373.16666666666663</v>
      </c>
      <c r="G87">
        <f t="shared" si="5"/>
        <v>53.690476190476183</v>
      </c>
      <c r="H87">
        <v>17</v>
      </c>
      <c r="I87" s="1">
        <v>2069</v>
      </c>
    </row>
    <row r="88" spans="1:9" x14ac:dyDescent="0.35">
      <c r="A88" t="s">
        <v>169</v>
      </c>
      <c r="B8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461</v>
      </c>
      <c r="C8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364.16666666666663</v>
      </c>
      <c r="D88">
        <f>ToplamTablo[[#This Row],[Vefat2020]]-ToplamTablo[[#This Row],[Referans]]</f>
        <v>96.833333333333371</v>
      </c>
      <c r="E88">
        <f t="shared" si="3"/>
        <v>433.57142857142856</v>
      </c>
      <c r="F88">
        <f t="shared" si="4"/>
        <v>372.52380952380952</v>
      </c>
      <c r="G88">
        <f t="shared" si="5"/>
        <v>61.047619047619044</v>
      </c>
      <c r="H88">
        <v>16</v>
      </c>
      <c r="I88" s="1">
        <v>1704</v>
      </c>
    </row>
    <row r="89" spans="1:9" x14ac:dyDescent="0.35">
      <c r="A89" t="s">
        <v>168</v>
      </c>
      <c r="B8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455</v>
      </c>
      <c r="C8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376.33333333333337</v>
      </c>
      <c r="D89">
        <f>ToplamTablo[[#This Row],[Vefat2020]]-ToplamTablo[[#This Row],[Referans]]</f>
        <v>78.666666666666629</v>
      </c>
      <c r="E89">
        <f t="shared" si="3"/>
        <v>436.14285714285717</v>
      </c>
      <c r="F89">
        <f t="shared" si="4"/>
        <v>371.02380952380958</v>
      </c>
      <c r="G89">
        <f t="shared" si="5"/>
        <v>65.11904761904762</v>
      </c>
      <c r="H89">
        <v>23</v>
      </c>
      <c r="I89" s="1">
        <v>1815</v>
      </c>
    </row>
    <row r="90" spans="1:9" x14ac:dyDescent="0.35">
      <c r="A90" t="s">
        <v>167</v>
      </c>
      <c r="B9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503</v>
      </c>
      <c r="C9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352.33333333333337</v>
      </c>
      <c r="D90">
        <f>ToplamTablo[[#This Row],[Vefat2020]]-ToplamTablo[[#This Row],[Referans]]</f>
        <v>150.66666666666663</v>
      </c>
      <c r="E90">
        <f t="shared" si="3"/>
        <v>444.57142857142856</v>
      </c>
      <c r="F90">
        <f t="shared" si="4"/>
        <v>370.64285714285722</v>
      </c>
      <c r="G90">
        <f t="shared" si="5"/>
        <v>73.928571428571431</v>
      </c>
      <c r="H90">
        <v>37</v>
      </c>
      <c r="I90" s="1">
        <v>1610</v>
      </c>
    </row>
    <row r="91" spans="1:9" x14ac:dyDescent="0.35">
      <c r="A91" t="s">
        <v>166</v>
      </c>
      <c r="B9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487</v>
      </c>
      <c r="C9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350.66666666666674</v>
      </c>
      <c r="D91">
        <f>ToplamTablo[[#This Row],[Vefat2020]]-ToplamTablo[[#This Row],[Referans]]</f>
        <v>136.33333333333326</v>
      </c>
      <c r="E91">
        <f t="shared" si="3"/>
        <v>456.57142857142856</v>
      </c>
      <c r="F91">
        <f t="shared" si="4"/>
        <v>366.80952380952385</v>
      </c>
      <c r="G91">
        <f t="shared" si="5"/>
        <v>89.761904761904745</v>
      </c>
      <c r="H91">
        <v>46</v>
      </c>
      <c r="I91" s="1">
        <v>2704</v>
      </c>
    </row>
    <row r="92" spans="1:9" x14ac:dyDescent="0.35">
      <c r="A92" t="s">
        <v>165</v>
      </c>
      <c r="B9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498</v>
      </c>
      <c r="C9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354.83333333333331</v>
      </c>
      <c r="D92">
        <f>ToplamTablo[[#This Row],[Vefat2020]]-ToplamTablo[[#This Row],[Referans]]</f>
        <v>143.16666666666669</v>
      </c>
      <c r="E92">
        <f t="shared" si="3"/>
        <v>468.71428571428572</v>
      </c>
      <c r="F92">
        <f t="shared" si="4"/>
        <v>366.64285714285722</v>
      </c>
      <c r="G92">
        <f t="shared" si="5"/>
        <v>102.07142857142857</v>
      </c>
      <c r="H92">
        <v>63</v>
      </c>
      <c r="I92" s="1">
        <v>2148</v>
      </c>
    </row>
    <row r="93" spans="1:9" x14ac:dyDescent="0.35">
      <c r="A93" t="s">
        <v>164</v>
      </c>
      <c r="B9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488</v>
      </c>
      <c r="C9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389.5</v>
      </c>
      <c r="D93">
        <f>ToplamTablo[[#This Row],[Vefat2020]]-ToplamTablo[[#This Row],[Referans]]</f>
        <v>98.5</v>
      </c>
      <c r="E93">
        <f t="shared" si="3"/>
        <v>477.42857142857144</v>
      </c>
      <c r="F93">
        <f t="shared" si="4"/>
        <v>368.21428571428572</v>
      </c>
      <c r="G93">
        <f t="shared" si="5"/>
        <v>109.21428571428571</v>
      </c>
      <c r="H93">
        <v>79</v>
      </c>
      <c r="I93" s="1">
        <v>2456</v>
      </c>
    </row>
    <row r="94" spans="1:9" x14ac:dyDescent="0.35">
      <c r="A94" t="s">
        <v>163</v>
      </c>
      <c r="B9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495</v>
      </c>
      <c r="C9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384.99999999999994</v>
      </c>
      <c r="D94">
        <f>ToplamTablo[[#This Row],[Vefat2020]]-ToplamTablo[[#This Row],[Referans]]</f>
        <v>110.00000000000006</v>
      </c>
      <c r="E94">
        <f t="shared" si="3"/>
        <v>483.85714285714283</v>
      </c>
      <c r="F94">
        <f t="shared" si="4"/>
        <v>367.54761904761909</v>
      </c>
      <c r="G94">
        <f t="shared" si="5"/>
        <v>116.30952380952378</v>
      </c>
      <c r="H94">
        <v>69</v>
      </c>
      <c r="I94" s="1">
        <v>2786</v>
      </c>
    </row>
    <row r="95" spans="1:9" x14ac:dyDescent="0.35">
      <c r="A95" t="s">
        <v>162</v>
      </c>
      <c r="B9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504</v>
      </c>
      <c r="C9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389.5</v>
      </c>
      <c r="D95">
        <f>ToplamTablo[[#This Row],[Vefat2020]]-ToplamTablo[[#This Row],[Referans]]</f>
        <v>114.5</v>
      </c>
      <c r="E95">
        <f t="shared" si="3"/>
        <v>490</v>
      </c>
      <c r="F95">
        <f t="shared" si="4"/>
        <v>371.16666666666663</v>
      </c>
      <c r="G95">
        <f t="shared" si="5"/>
        <v>118.83333333333333</v>
      </c>
      <c r="H95">
        <v>76</v>
      </c>
      <c r="I95" s="1">
        <v>3013</v>
      </c>
    </row>
    <row r="96" spans="1:9" x14ac:dyDescent="0.35">
      <c r="A96" t="s">
        <v>161</v>
      </c>
      <c r="B9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511</v>
      </c>
      <c r="C9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351.83333333333331</v>
      </c>
      <c r="D96">
        <f>ToplamTablo[[#This Row],[Vefat2020]]-ToplamTablo[[#This Row],[Referans]]</f>
        <v>159.16666666666669</v>
      </c>
      <c r="E96">
        <f t="shared" si="3"/>
        <v>498</v>
      </c>
      <c r="F96">
        <f t="shared" si="4"/>
        <v>367.66666666666669</v>
      </c>
      <c r="G96">
        <f t="shared" si="5"/>
        <v>130.33333333333331</v>
      </c>
      <c r="H96">
        <v>73</v>
      </c>
      <c r="I96" s="1">
        <v>3135</v>
      </c>
    </row>
    <row r="97" spans="1:9" x14ac:dyDescent="0.35">
      <c r="A97" t="s">
        <v>160</v>
      </c>
      <c r="B9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513</v>
      </c>
      <c r="C9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383.16666666666663</v>
      </c>
      <c r="D97">
        <f>ToplamTablo[[#This Row],[Vefat2020]]-ToplamTablo[[#This Row],[Referans]]</f>
        <v>129.83333333333337</v>
      </c>
      <c r="E97">
        <f t="shared" si="3"/>
        <v>499.42857142857144</v>
      </c>
      <c r="F97">
        <f t="shared" si="4"/>
        <v>372.07142857142856</v>
      </c>
      <c r="G97">
        <f t="shared" si="5"/>
        <v>127.35714285714288</v>
      </c>
      <c r="H97">
        <v>75</v>
      </c>
      <c r="I97" s="1">
        <v>3148</v>
      </c>
    </row>
    <row r="98" spans="1:9" x14ac:dyDescent="0.35">
      <c r="A98" t="s">
        <v>159</v>
      </c>
      <c r="B9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525</v>
      </c>
      <c r="C9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337</v>
      </c>
      <c r="D98">
        <f>ToplamTablo[[#This Row],[Vefat2020]]-ToplamTablo[[#This Row],[Referans]]</f>
        <v>188</v>
      </c>
      <c r="E98">
        <f t="shared" si="3"/>
        <v>504.85714285714283</v>
      </c>
      <c r="F98">
        <f t="shared" si="4"/>
        <v>370.11904761904759</v>
      </c>
      <c r="G98">
        <f t="shared" si="5"/>
        <v>134.73809523809527</v>
      </c>
      <c r="H98">
        <v>76</v>
      </c>
      <c r="I98" s="1">
        <v>3892</v>
      </c>
    </row>
    <row r="99" spans="1:9" x14ac:dyDescent="0.35">
      <c r="A99" t="s">
        <v>158</v>
      </c>
      <c r="B9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504</v>
      </c>
      <c r="C9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375.83333333333331</v>
      </c>
      <c r="D99">
        <f>ToplamTablo[[#This Row],[Vefat2020]]-ToplamTablo[[#This Row],[Referans]]</f>
        <v>128.16666666666669</v>
      </c>
      <c r="E99">
        <f t="shared" si="3"/>
        <v>505.71428571428572</v>
      </c>
      <c r="F99">
        <f t="shared" si="4"/>
        <v>373.11904761904765</v>
      </c>
      <c r="G99">
        <f t="shared" si="5"/>
        <v>132.5952380952381</v>
      </c>
      <c r="H99">
        <v>87</v>
      </c>
      <c r="I99" s="1">
        <v>4117</v>
      </c>
    </row>
    <row r="100" spans="1:9" x14ac:dyDescent="0.35">
      <c r="A100" t="s">
        <v>157</v>
      </c>
      <c r="B10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489</v>
      </c>
      <c r="C10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380.49999999999994</v>
      </c>
      <c r="D100">
        <f>ToplamTablo[[#This Row],[Vefat2020]]-ToplamTablo[[#This Row],[Referans]]</f>
        <v>108.50000000000006</v>
      </c>
      <c r="E100">
        <f t="shared" si="3"/>
        <v>505.85714285714283</v>
      </c>
      <c r="F100">
        <f t="shared" si="4"/>
        <v>371.83333333333337</v>
      </c>
      <c r="G100">
        <f t="shared" si="5"/>
        <v>134.02380952380955</v>
      </c>
      <c r="H100">
        <v>96</v>
      </c>
      <c r="I100" s="1">
        <v>4056</v>
      </c>
    </row>
    <row r="101" spans="1:9" x14ac:dyDescent="0.35">
      <c r="A101" t="s">
        <v>156</v>
      </c>
      <c r="B10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529.5</v>
      </c>
      <c r="C10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382</v>
      </c>
      <c r="D101">
        <f>ToplamTablo[[#This Row],[Vefat2020]]-ToplamTablo[[#This Row],[Referans]]</f>
        <v>147.5</v>
      </c>
      <c r="E101">
        <f t="shared" si="3"/>
        <v>510.78571428571428</v>
      </c>
      <c r="F101">
        <f t="shared" si="4"/>
        <v>371.40476190476187</v>
      </c>
      <c r="G101">
        <f t="shared" si="5"/>
        <v>139.38095238095238</v>
      </c>
      <c r="H101">
        <v>98</v>
      </c>
      <c r="I101" s="1">
        <v>4747</v>
      </c>
    </row>
    <row r="102" spans="1:9" x14ac:dyDescent="0.35">
      <c r="A102" t="s">
        <v>155</v>
      </c>
      <c r="B10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503</v>
      </c>
      <c r="C10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</v>
      </c>
      <c r="D102">
        <f>ToplamTablo[[#This Row],[Vefat2020]]-ToplamTablo[[#This Row],[Referans]]</f>
        <v>143</v>
      </c>
      <c r="E102">
        <f t="shared" si="3"/>
        <v>510.64285714285717</v>
      </c>
      <c r="F102">
        <f t="shared" si="4"/>
        <v>367.19047619047615</v>
      </c>
      <c r="G102">
        <f t="shared" si="5"/>
        <v>143.45238095238096</v>
      </c>
      <c r="H102">
        <v>95</v>
      </c>
      <c r="I102" s="1">
        <v>5138</v>
      </c>
    </row>
    <row r="103" spans="1:9" x14ac:dyDescent="0.35">
      <c r="A103" t="s">
        <v>154</v>
      </c>
      <c r="B10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456</v>
      </c>
      <c r="C10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381.33333333333331</v>
      </c>
      <c r="D103">
        <f>ToplamTablo[[#This Row],[Vefat2020]]-ToplamTablo[[#This Row],[Referans]]</f>
        <v>74.666666666666686</v>
      </c>
      <c r="E103">
        <f t="shared" si="3"/>
        <v>502.78571428571428</v>
      </c>
      <c r="F103">
        <f t="shared" si="4"/>
        <v>371.40476190476193</v>
      </c>
      <c r="G103">
        <f t="shared" si="5"/>
        <v>131.38095238095238</v>
      </c>
      <c r="H103">
        <v>97</v>
      </c>
      <c r="I103" s="1">
        <v>4789</v>
      </c>
    </row>
    <row r="104" spans="1:9" x14ac:dyDescent="0.35">
      <c r="A104" t="s">
        <v>153</v>
      </c>
      <c r="B10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536</v>
      </c>
      <c r="C10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366.66666666666669</v>
      </c>
      <c r="D104">
        <f>ToplamTablo[[#This Row],[Vefat2020]]-ToplamTablo[[#This Row],[Referans]]</f>
        <v>169.33333333333331</v>
      </c>
      <c r="E104">
        <f t="shared" si="3"/>
        <v>506.07142857142856</v>
      </c>
      <c r="F104">
        <f t="shared" si="4"/>
        <v>369.04761904761898</v>
      </c>
      <c r="G104">
        <f t="shared" si="5"/>
        <v>137.02380952380955</v>
      </c>
      <c r="H104">
        <v>98</v>
      </c>
      <c r="I104" s="1">
        <v>4093</v>
      </c>
    </row>
    <row r="105" spans="1:9" x14ac:dyDescent="0.35">
      <c r="A105" t="s">
        <v>152</v>
      </c>
      <c r="B10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494</v>
      </c>
      <c r="C10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354.16666666666663</v>
      </c>
      <c r="D105">
        <f>ToplamTablo[[#This Row],[Vefat2020]]-ToplamTablo[[#This Row],[Referans]]</f>
        <v>139.83333333333337</v>
      </c>
      <c r="E105">
        <f t="shared" si="3"/>
        <v>501.64285714285717</v>
      </c>
      <c r="F105">
        <f t="shared" si="4"/>
        <v>371.49999999999994</v>
      </c>
      <c r="G105">
        <f t="shared" si="5"/>
        <v>130.14285714285717</v>
      </c>
      <c r="H105">
        <v>107</v>
      </c>
      <c r="I105" s="1">
        <v>4062</v>
      </c>
    </row>
    <row r="106" spans="1:9" x14ac:dyDescent="0.35">
      <c r="A106" t="s">
        <v>151</v>
      </c>
      <c r="B10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511</v>
      </c>
      <c r="C10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344.5</v>
      </c>
      <c r="D106">
        <f>ToplamTablo[[#This Row],[Vefat2020]]-ToplamTablo[[#This Row],[Referans]]</f>
        <v>166.5</v>
      </c>
      <c r="E106">
        <f t="shared" si="3"/>
        <v>502.64285714285717</v>
      </c>
      <c r="F106">
        <f t="shared" si="4"/>
        <v>367.02380952380952</v>
      </c>
      <c r="G106">
        <f t="shared" si="5"/>
        <v>135.61904761904762</v>
      </c>
      <c r="H106">
        <v>115</v>
      </c>
      <c r="I106" s="1">
        <v>4291</v>
      </c>
    </row>
    <row r="107" spans="1:9" x14ac:dyDescent="0.35">
      <c r="A107" t="s">
        <v>150</v>
      </c>
      <c r="B10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485</v>
      </c>
      <c r="C10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357.33333333333337</v>
      </c>
      <c r="D107">
        <f>ToplamTablo[[#This Row],[Vefat2020]]-ToplamTablo[[#This Row],[Referans]]</f>
        <v>127.66666666666663</v>
      </c>
      <c r="E107">
        <f t="shared" si="3"/>
        <v>502.07142857142856</v>
      </c>
      <c r="F107">
        <f t="shared" si="4"/>
        <v>363.71428571428572</v>
      </c>
      <c r="G107">
        <f t="shared" si="5"/>
        <v>138.35714285714286</v>
      </c>
      <c r="H107">
        <v>125</v>
      </c>
      <c r="I107" s="1">
        <v>4801</v>
      </c>
    </row>
    <row r="108" spans="1:9" x14ac:dyDescent="0.35">
      <c r="A108" t="s">
        <v>149</v>
      </c>
      <c r="B10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500</v>
      </c>
      <c r="C10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391.16666666666669</v>
      </c>
      <c r="D108">
        <f>ToplamTablo[[#This Row],[Vefat2020]]-ToplamTablo[[#This Row],[Referans]]</f>
        <v>108.83333333333331</v>
      </c>
      <c r="E108">
        <f t="shared" si="3"/>
        <v>497.85714285714283</v>
      </c>
      <c r="F108">
        <f t="shared" si="4"/>
        <v>365.02380952380952</v>
      </c>
      <c r="G108">
        <f t="shared" si="5"/>
        <v>132.83333333333331</v>
      </c>
      <c r="H108">
        <v>126</v>
      </c>
      <c r="I108" s="1">
        <v>4353</v>
      </c>
    </row>
    <row r="109" spans="1:9" x14ac:dyDescent="0.35">
      <c r="A109" t="s">
        <v>148</v>
      </c>
      <c r="B10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456</v>
      </c>
      <c r="C10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358.33333333333331</v>
      </c>
      <c r="D109">
        <f>ToplamTablo[[#This Row],[Vefat2020]]-ToplamTablo[[#This Row],[Referans]]</f>
        <v>97.666666666666686</v>
      </c>
      <c r="E109">
        <f t="shared" si="3"/>
        <v>491.14285714285717</v>
      </c>
      <c r="F109">
        <f t="shared" si="4"/>
        <v>364.78571428571428</v>
      </c>
      <c r="G109">
        <f t="shared" si="5"/>
        <v>126.35714285714286</v>
      </c>
      <c r="H109">
        <v>121</v>
      </c>
      <c r="I109" s="1">
        <v>3783</v>
      </c>
    </row>
    <row r="110" spans="1:9" x14ac:dyDescent="0.35">
      <c r="A110" t="s">
        <v>147</v>
      </c>
      <c r="B11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459</v>
      </c>
      <c r="C11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345.66666666666663</v>
      </c>
      <c r="D110">
        <f>ToplamTablo[[#This Row],[Vefat2020]]-ToplamTablo[[#This Row],[Referans]]</f>
        <v>113.33333333333337</v>
      </c>
      <c r="E110">
        <f t="shared" si="3"/>
        <v>491.57142857142856</v>
      </c>
      <c r="F110">
        <f t="shared" si="4"/>
        <v>359.69047619047615</v>
      </c>
      <c r="G110">
        <f t="shared" si="5"/>
        <v>131.88095238095238</v>
      </c>
      <c r="H110">
        <v>127</v>
      </c>
      <c r="I110" s="1">
        <v>3977</v>
      </c>
    </row>
    <row r="111" spans="1:9" x14ac:dyDescent="0.35">
      <c r="A111" t="s">
        <v>146</v>
      </c>
      <c r="B11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491</v>
      </c>
      <c r="C11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362.16666666666663</v>
      </c>
      <c r="D111">
        <f>ToplamTablo[[#This Row],[Vefat2020]]-ToplamTablo[[#This Row],[Referans]]</f>
        <v>128.83333333333337</v>
      </c>
      <c r="E111">
        <f t="shared" si="3"/>
        <v>485.14285714285717</v>
      </c>
      <c r="F111">
        <f t="shared" si="4"/>
        <v>359.04761904761898</v>
      </c>
      <c r="G111">
        <f t="shared" si="5"/>
        <v>126.0952380952381</v>
      </c>
      <c r="H111">
        <v>123</v>
      </c>
      <c r="I111" s="1">
        <v>4674</v>
      </c>
    </row>
    <row r="112" spans="1:9" x14ac:dyDescent="0.35">
      <c r="A112" t="s">
        <v>145</v>
      </c>
      <c r="B11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480</v>
      </c>
      <c r="C11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348.33333333333337</v>
      </c>
      <c r="D112">
        <f>ToplamTablo[[#This Row],[Vefat2020]]-ToplamTablo[[#This Row],[Referans]]</f>
        <v>131.66666666666663</v>
      </c>
      <c r="E112">
        <f t="shared" si="3"/>
        <v>483.14285714285717</v>
      </c>
      <c r="F112">
        <f t="shared" si="4"/>
        <v>358.21428571428572</v>
      </c>
      <c r="G112">
        <f t="shared" si="5"/>
        <v>124.92857142857143</v>
      </c>
      <c r="H112">
        <v>119</v>
      </c>
      <c r="I112" s="1">
        <v>4611</v>
      </c>
    </row>
    <row r="113" spans="1:9" x14ac:dyDescent="0.35">
      <c r="A113" t="s">
        <v>144</v>
      </c>
      <c r="B11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483</v>
      </c>
      <c r="C11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347.49999999999994</v>
      </c>
      <c r="D113">
        <f>ToplamTablo[[#This Row],[Vefat2020]]-ToplamTablo[[#This Row],[Referans]]</f>
        <v>135.50000000000006</v>
      </c>
      <c r="E113">
        <f t="shared" si="3"/>
        <v>479.14285714285717</v>
      </c>
      <c r="F113">
        <f t="shared" si="4"/>
        <v>358.64285714285717</v>
      </c>
      <c r="G113">
        <f t="shared" si="5"/>
        <v>120.5</v>
      </c>
      <c r="H113">
        <v>117</v>
      </c>
      <c r="I113" s="1">
        <v>3083</v>
      </c>
    </row>
    <row r="114" spans="1:9" x14ac:dyDescent="0.35">
      <c r="A114" t="s">
        <v>143</v>
      </c>
      <c r="B11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440</v>
      </c>
      <c r="C11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360.33333333333331</v>
      </c>
      <c r="D114">
        <f>ToplamTablo[[#This Row],[Vefat2020]]-ToplamTablo[[#This Row],[Referans]]</f>
        <v>79.666666666666686</v>
      </c>
      <c r="E114">
        <f t="shared" si="3"/>
        <v>472.71428571428572</v>
      </c>
      <c r="F114">
        <f t="shared" si="4"/>
        <v>359.07142857142856</v>
      </c>
      <c r="G114">
        <f t="shared" si="5"/>
        <v>113.64285714285718</v>
      </c>
      <c r="H114">
        <v>115</v>
      </c>
      <c r="I114" s="1">
        <v>3116</v>
      </c>
    </row>
    <row r="115" spans="1:9" x14ac:dyDescent="0.35">
      <c r="A115" t="s">
        <v>142</v>
      </c>
      <c r="B11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476</v>
      </c>
      <c r="C11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354.83333333333331</v>
      </c>
      <c r="D115">
        <f>ToplamTablo[[#This Row],[Vefat2020]]-ToplamTablo[[#This Row],[Referans]]</f>
        <v>121.16666666666669</v>
      </c>
      <c r="E115">
        <f t="shared" si="3"/>
        <v>469.28571428571428</v>
      </c>
      <c r="F115">
        <f t="shared" si="4"/>
        <v>353.88095238095241</v>
      </c>
      <c r="G115">
        <f t="shared" si="5"/>
        <v>115.40476190476193</v>
      </c>
      <c r="H115">
        <v>109</v>
      </c>
      <c r="I115" s="1">
        <v>3122</v>
      </c>
    </row>
    <row r="116" spans="1:9" x14ac:dyDescent="0.35">
      <c r="A116" t="s">
        <v>141</v>
      </c>
      <c r="B11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467</v>
      </c>
      <c r="C11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395.50000000000006</v>
      </c>
      <c r="D116">
        <f>ToplamTablo[[#This Row],[Vefat2020]]-ToplamTablo[[#This Row],[Referans]]</f>
        <v>71.499999999999943</v>
      </c>
      <c r="E116">
        <f t="shared" si="3"/>
        <v>470.85714285714283</v>
      </c>
      <c r="F116">
        <f t="shared" si="4"/>
        <v>359.19047619047615</v>
      </c>
      <c r="G116">
        <f t="shared" si="5"/>
        <v>111.66666666666667</v>
      </c>
      <c r="H116">
        <v>106</v>
      </c>
      <c r="I116" s="1">
        <v>2861</v>
      </c>
    </row>
    <row r="117" spans="1:9" x14ac:dyDescent="0.35">
      <c r="A117" t="s">
        <v>140</v>
      </c>
      <c r="B11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388</v>
      </c>
      <c r="C11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351.5</v>
      </c>
      <c r="D117">
        <f>ToplamTablo[[#This Row],[Vefat2020]]-ToplamTablo[[#This Row],[Referans]]</f>
        <v>36.5</v>
      </c>
      <c r="E117">
        <f t="shared" si="3"/>
        <v>460.71428571428572</v>
      </c>
      <c r="F117">
        <f t="shared" si="4"/>
        <v>360.02380952380952</v>
      </c>
      <c r="G117">
        <f t="shared" si="5"/>
        <v>100.69047619047622</v>
      </c>
      <c r="H117">
        <v>99</v>
      </c>
      <c r="I117" s="1">
        <v>2357</v>
      </c>
    </row>
    <row r="118" spans="1:9" x14ac:dyDescent="0.35">
      <c r="A118" t="s">
        <v>139</v>
      </c>
      <c r="B11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466</v>
      </c>
      <c r="C11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372.33333333333331</v>
      </c>
      <c r="D118">
        <f>ToplamTablo[[#This Row],[Vefat2020]]-ToplamTablo[[#This Row],[Referans]]</f>
        <v>93.666666666666686</v>
      </c>
      <c r="E118">
        <f t="shared" si="3"/>
        <v>457.14285714285717</v>
      </c>
      <c r="F118">
        <f t="shared" si="4"/>
        <v>361.47619047619048</v>
      </c>
      <c r="G118">
        <f t="shared" si="5"/>
        <v>95.666666666666671</v>
      </c>
      <c r="H118">
        <v>95</v>
      </c>
      <c r="I118" s="1">
        <v>2131</v>
      </c>
    </row>
    <row r="119" spans="1:9" x14ac:dyDescent="0.35">
      <c r="A119" t="s">
        <v>138</v>
      </c>
      <c r="B11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443</v>
      </c>
      <c r="C11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367</v>
      </c>
      <c r="D119">
        <f>ToplamTablo[[#This Row],[Vefat2020]]-ToplamTablo[[#This Row],[Referans]]</f>
        <v>76</v>
      </c>
      <c r="E119">
        <f t="shared" si="3"/>
        <v>451.85714285714283</v>
      </c>
      <c r="F119">
        <f t="shared" si="4"/>
        <v>364.14285714285717</v>
      </c>
      <c r="G119">
        <f t="shared" si="5"/>
        <v>87.714285714285708</v>
      </c>
      <c r="H119">
        <v>92</v>
      </c>
      <c r="I119" s="1">
        <v>2392</v>
      </c>
    </row>
    <row r="120" spans="1:9" x14ac:dyDescent="0.35">
      <c r="A120" t="s">
        <v>137</v>
      </c>
      <c r="B12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462</v>
      </c>
      <c r="C12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360.33333333333331</v>
      </c>
      <c r="D120">
        <f>ToplamTablo[[#This Row],[Vefat2020]]-ToplamTablo[[#This Row],[Referans]]</f>
        <v>101.66666666666669</v>
      </c>
      <c r="E120">
        <f t="shared" si="3"/>
        <v>448.85714285714283</v>
      </c>
      <c r="F120">
        <f t="shared" si="4"/>
        <v>365.97619047619048</v>
      </c>
      <c r="G120">
        <f t="shared" si="5"/>
        <v>82.880952380952394</v>
      </c>
      <c r="H120">
        <v>89</v>
      </c>
      <c r="I120" s="1">
        <v>2936</v>
      </c>
    </row>
    <row r="121" spans="1:9" x14ac:dyDescent="0.35">
      <c r="A121" t="s">
        <v>136</v>
      </c>
      <c r="B12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421</v>
      </c>
      <c r="C12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372.99999999999994</v>
      </c>
      <c r="D121">
        <f>ToplamTablo[[#This Row],[Vefat2020]]-ToplamTablo[[#This Row],[Referans]]</f>
        <v>48.000000000000057</v>
      </c>
      <c r="E121">
        <f t="shared" si="3"/>
        <v>446.14285714285717</v>
      </c>
      <c r="F121">
        <f t="shared" si="4"/>
        <v>367.78571428571428</v>
      </c>
      <c r="G121">
        <f t="shared" si="5"/>
        <v>78.357142857142861</v>
      </c>
      <c r="H121">
        <v>93</v>
      </c>
      <c r="I121" s="1">
        <v>2615</v>
      </c>
    </row>
    <row r="122" spans="1:9" x14ac:dyDescent="0.35">
      <c r="A122" t="s">
        <v>135</v>
      </c>
      <c r="B12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443</v>
      </c>
      <c r="C12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342.16666666666669</v>
      </c>
      <c r="D122">
        <f>ToplamTablo[[#This Row],[Vefat2020]]-ToplamTablo[[#This Row],[Referans]]</f>
        <v>100.83333333333331</v>
      </c>
      <c r="E122">
        <f t="shared" si="3"/>
        <v>441.42857142857144</v>
      </c>
      <c r="F122">
        <f t="shared" si="4"/>
        <v>365.97619047619042</v>
      </c>
      <c r="G122">
        <f t="shared" si="5"/>
        <v>75.452380952380963</v>
      </c>
      <c r="H122">
        <v>84</v>
      </c>
      <c r="I122" s="1">
        <v>2188</v>
      </c>
    </row>
    <row r="123" spans="1:9" x14ac:dyDescent="0.35">
      <c r="A123" t="s">
        <v>134</v>
      </c>
      <c r="B12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376</v>
      </c>
      <c r="C12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357.00000000000006</v>
      </c>
      <c r="D123">
        <f>ToplamTablo[[#This Row],[Vefat2020]]-ToplamTablo[[#This Row],[Referans]]</f>
        <v>18.999999999999943</v>
      </c>
      <c r="E123">
        <f t="shared" si="3"/>
        <v>428.42857142857144</v>
      </c>
      <c r="F123">
        <f t="shared" si="4"/>
        <v>360.47619047619042</v>
      </c>
      <c r="G123">
        <f t="shared" si="5"/>
        <v>67.952380952380949</v>
      </c>
      <c r="H123">
        <v>78</v>
      </c>
      <c r="I123" s="1">
        <v>1983</v>
      </c>
    </row>
    <row r="124" spans="1:9" x14ac:dyDescent="0.35">
      <c r="A124" t="s">
        <v>133</v>
      </c>
      <c r="B12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372</v>
      </c>
      <c r="C12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</v>
      </c>
      <c r="D124">
        <f>ToplamTablo[[#This Row],[Vefat2020]]-ToplamTablo[[#This Row],[Referans]]</f>
        <v>16</v>
      </c>
      <c r="E124">
        <f t="shared" si="3"/>
        <v>426.14285714285717</v>
      </c>
      <c r="F124">
        <f t="shared" si="4"/>
        <v>361.11904761904765</v>
      </c>
      <c r="G124">
        <f t="shared" si="5"/>
        <v>65.023809523809533</v>
      </c>
      <c r="H124">
        <v>61</v>
      </c>
      <c r="I124" s="1">
        <v>1670</v>
      </c>
    </row>
    <row r="125" spans="1:9" x14ac:dyDescent="0.35">
      <c r="A125" t="s">
        <v>132</v>
      </c>
      <c r="B12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427</v>
      </c>
      <c r="C12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361.5</v>
      </c>
      <c r="D125">
        <f>ToplamTablo[[#This Row],[Vefat2020]]-ToplamTablo[[#This Row],[Referans]]</f>
        <v>65.5</v>
      </c>
      <c r="E125">
        <f t="shared" si="3"/>
        <v>420.57142857142856</v>
      </c>
      <c r="F125">
        <f t="shared" si="4"/>
        <v>359.57142857142856</v>
      </c>
      <c r="G125">
        <f t="shared" si="5"/>
        <v>61</v>
      </c>
      <c r="H125">
        <v>64</v>
      </c>
      <c r="I125" s="1">
        <v>1614</v>
      </c>
    </row>
    <row r="126" spans="1:9" x14ac:dyDescent="0.35">
      <c r="A126" t="s">
        <v>131</v>
      </c>
      <c r="B12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410</v>
      </c>
      <c r="C12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337.66666666666663</v>
      </c>
      <c r="D126">
        <f>ToplamTablo[[#This Row],[Vefat2020]]-ToplamTablo[[#This Row],[Referans]]</f>
        <v>72.333333333333371</v>
      </c>
      <c r="E126">
        <f t="shared" si="3"/>
        <v>415.85714285714283</v>
      </c>
      <c r="F126">
        <f t="shared" si="4"/>
        <v>355.38095238095235</v>
      </c>
      <c r="G126">
        <f t="shared" si="5"/>
        <v>60.476190476190482</v>
      </c>
      <c r="H126">
        <v>59</v>
      </c>
      <c r="I126" s="1">
        <v>1832</v>
      </c>
    </row>
    <row r="127" spans="1:9" x14ac:dyDescent="0.35">
      <c r="A127" t="s">
        <v>130</v>
      </c>
      <c r="B12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12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366.99999999999994</v>
      </c>
      <c r="D127">
        <f>ToplamTablo[[#This Row],[Vefat2020]]-ToplamTablo[[#This Row],[Referans]]</f>
        <v>66.000000000000057</v>
      </c>
      <c r="E127">
        <f t="shared" si="3"/>
        <v>411.71428571428572</v>
      </c>
      <c r="F127">
        <f t="shared" si="4"/>
        <v>356.33333333333337</v>
      </c>
      <c r="G127">
        <f t="shared" si="5"/>
        <v>55.380952380952394</v>
      </c>
      <c r="H127">
        <v>64</v>
      </c>
      <c r="I127" s="1">
        <v>2253</v>
      </c>
    </row>
    <row r="128" spans="1:9" x14ac:dyDescent="0.35">
      <c r="A128" t="s">
        <v>129</v>
      </c>
      <c r="B12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12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366.66666666666663</v>
      </c>
      <c r="D128">
        <f>ToplamTablo[[#This Row],[Vefat2020]]-ToplamTablo[[#This Row],[Referans]]</f>
        <v>18.333333333333371</v>
      </c>
      <c r="E128">
        <f t="shared" si="3"/>
        <v>406.57142857142856</v>
      </c>
      <c r="F128">
        <f t="shared" si="4"/>
        <v>355.42857142857144</v>
      </c>
      <c r="G128">
        <f t="shared" si="5"/>
        <v>51.142857142857153</v>
      </c>
      <c r="H128">
        <v>57</v>
      </c>
      <c r="I128" s="1">
        <v>1977</v>
      </c>
    </row>
    <row r="129" spans="1:9" x14ac:dyDescent="0.35">
      <c r="A129" t="s">
        <v>128</v>
      </c>
      <c r="B12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440</v>
      </c>
      <c r="C12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349.33333333333337</v>
      </c>
      <c r="D129">
        <f>ToplamTablo[[#This Row],[Vefat2020]]-ToplamTablo[[#This Row],[Referans]]</f>
        <v>90.666666666666629</v>
      </c>
      <c r="E129">
        <f t="shared" si="3"/>
        <v>406.14285714285717</v>
      </c>
      <c r="F129">
        <f t="shared" si="4"/>
        <v>356.45238095238091</v>
      </c>
      <c r="G129">
        <f t="shared" si="5"/>
        <v>49.690476190476197</v>
      </c>
      <c r="H129">
        <v>48</v>
      </c>
      <c r="I129" s="1">
        <v>1848</v>
      </c>
    </row>
    <row r="130" spans="1:9" x14ac:dyDescent="0.35">
      <c r="A130" t="s">
        <v>127</v>
      </c>
      <c r="B13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379</v>
      </c>
      <c r="C13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369.16666666666674</v>
      </c>
      <c r="D130">
        <f>ToplamTablo[[#This Row],[Vefat2020]]-ToplamTablo[[#This Row],[Referans]]</f>
        <v>9.8333333333332575</v>
      </c>
      <c r="E130">
        <f t="shared" si="3"/>
        <v>406.57142857142856</v>
      </c>
      <c r="F130">
        <f t="shared" si="4"/>
        <v>358.19047619047615</v>
      </c>
      <c r="G130">
        <f t="shared" si="5"/>
        <v>48.380952380952387</v>
      </c>
      <c r="H130">
        <v>50</v>
      </c>
      <c r="I130" s="1">
        <v>1546</v>
      </c>
    </row>
    <row r="131" spans="1:9" x14ac:dyDescent="0.35">
      <c r="A131" t="s">
        <v>126</v>
      </c>
      <c r="B13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384</v>
      </c>
      <c r="C13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358.99999999999994</v>
      </c>
      <c r="D131">
        <f>ToplamTablo[[#This Row],[Vefat2020]]-ToplamTablo[[#This Row],[Referans]]</f>
        <v>25.000000000000057</v>
      </c>
      <c r="E131">
        <f t="shared" si="3"/>
        <v>408.28571428571428</v>
      </c>
      <c r="F131">
        <f t="shared" si="4"/>
        <v>358.61904761904759</v>
      </c>
      <c r="G131">
        <f t="shared" si="5"/>
        <v>49.666666666666679</v>
      </c>
      <c r="H131">
        <v>47</v>
      </c>
      <c r="I131" s="1">
        <v>1542</v>
      </c>
    </row>
    <row r="132" spans="1:9" x14ac:dyDescent="0.35">
      <c r="A132" t="s">
        <v>125</v>
      </c>
      <c r="B13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431</v>
      </c>
      <c r="C13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336.66666666666669</v>
      </c>
      <c r="D132">
        <f>ToplamTablo[[#This Row],[Vefat2020]]-ToplamTablo[[#This Row],[Referans]]</f>
        <v>94.333333333333314</v>
      </c>
      <c r="E132">
        <f t="shared" si="3"/>
        <v>408.85714285714283</v>
      </c>
      <c r="F132">
        <f t="shared" si="4"/>
        <v>355.0714285714285</v>
      </c>
      <c r="G132">
        <f t="shared" si="5"/>
        <v>53.785714285714292</v>
      </c>
      <c r="H132">
        <v>55</v>
      </c>
      <c r="I132" s="1">
        <v>1114</v>
      </c>
    </row>
    <row r="133" spans="1:9" x14ac:dyDescent="0.35">
      <c r="A133" t="s">
        <v>124</v>
      </c>
      <c r="B13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404</v>
      </c>
      <c r="C13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357.83333333333337</v>
      </c>
      <c r="D133">
        <f>ToplamTablo[[#This Row],[Vefat2020]]-ToplamTablo[[#This Row],[Referans]]</f>
        <v>46.166666666666629</v>
      </c>
      <c r="E133">
        <f t="shared" si="3"/>
        <v>408</v>
      </c>
      <c r="F133">
        <f t="shared" si="4"/>
        <v>357.95238095238102</v>
      </c>
      <c r="G133">
        <f t="shared" si="5"/>
        <v>50.047619047619044</v>
      </c>
      <c r="H133">
        <v>53</v>
      </c>
      <c r="I133" s="1">
        <v>1704</v>
      </c>
    </row>
    <row r="134" spans="1:9" x14ac:dyDescent="0.35">
      <c r="A134" t="s">
        <v>123</v>
      </c>
      <c r="B13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437</v>
      </c>
      <c r="C13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341.5</v>
      </c>
      <c r="D134">
        <f>ToplamTablo[[#This Row],[Vefat2020]]-ToplamTablo[[#This Row],[Referans]]</f>
        <v>95.5</v>
      </c>
      <c r="E134">
        <f t="shared" si="3"/>
        <v>408.57142857142856</v>
      </c>
      <c r="F134">
        <f t="shared" si="4"/>
        <v>354.30952380952385</v>
      </c>
      <c r="G134">
        <f t="shared" si="5"/>
        <v>54.261904761904752</v>
      </c>
      <c r="H134">
        <v>58</v>
      </c>
      <c r="I134" s="1">
        <v>1639</v>
      </c>
    </row>
    <row r="135" spans="1:9" x14ac:dyDescent="0.35">
      <c r="A135" t="s">
        <v>122</v>
      </c>
      <c r="B13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376</v>
      </c>
      <c r="C13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369.16666666666669</v>
      </c>
      <c r="D135">
        <f>ToplamTablo[[#This Row],[Vefat2020]]-ToplamTablo[[#This Row],[Referans]]</f>
        <v>6.8333333333333144</v>
      </c>
      <c r="E135">
        <f t="shared" si="3"/>
        <v>407.28571428571428</v>
      </c>
      <c r="F135">
        <f t="shared" si="4"/>
        <v>354.66666666666663</v>
      </c>
      <c r="G135">
        <f t="shared" si="5"/>
        <v>52.619047619047599</v>
      </c>
      <c r="H135">
        <v>55</v>
      </c>
      <c r="I135" s="1">
        <v>1635</v>
      </c>
    </row>
    <row r="136" spans="1:9" x14ac:dyDescent="0.35">
      <c r="A136" t="s">
        <v>121</v>
      </c>
      <c r="B13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359</v>
      </c>
      <c r="C13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356.5</v>
      </c>
      <c r="D136">
        <f>ToplamTablo[[#This Row],[Vefat2020]]-ToplamTablo[[#This Row],[Referans]]</f>
        <v>2.5</v>
      </c>
      <c r="E136">
        <f t="shared" si="3"/>
        <v>395.71428571428572</v>
      </c>
      <c r="F136">
        <f t="shared" si="4"/>
        <v>355.6904761904762</v>
      </c>
      <c r="G136">
        <f t="shared" si="5"/>
        <v>40.023809523809511</v>
      </c>
      <c r="H136">
        <v>48</v>
      </c>
      <c r="I136" s="1">
        <v>1708</v>
      </c>
    </row>
    <row r="137" spans="1:9" x14ac:dyDescent="0.35">
      <c r="A137" t="s">
        <v>120</v>
      </c>
      <c r="B13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3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375.83333333333331</v>
      </c>
      <c r="D137">
        <f>ToplamTablo[[#This Row],[Vefat2020]]-ToplamTablo[[#This Row],[Referans]]</f>
        <v>-5.8333333333333144</v>
      </c>
      <c r="E137">
        <f t="shared" ref="E137:E200" si="6">AVERAGE(B131:B137)</f>
        <v>394.42857142857144</v>
      </c>
      <c r="F137">
        <f t="shared" ref="F137:F200" si="7">AVERAGE(C131:C137)</f>
        <v>356.64285714285722</v>
      </c>
      <c r="G137">
        <f t="shared" ref="G137:G200" si="8">AVERAGE(D131:D137)</f>
        <v>37.785714285714285</v>
      </c>
      <c r="H137">
        <v>41</v>
      </c>
      <c r="I137" s="1">
        <v>1610</v>
      </c>
    </row>
    <row r="138" spans="1:9" x14ac:dyDescent="0.35">
      <c r="A138" t="s">
        <v>119</v>
      </c>
      <c r="B13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364</v>
      </c>
      <c r="C13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373.83333333333337</v>
      </c>
      <c r="D138">
        <f>ToplamTablo[[#This Row],[Vefat2020]]-ToplamTablo[[#This Row],[Referans]]</f>
        <v>-9.8333333333333712</v>
      </c>
      <c r="E138">
        <f t="shared" si="6"/>
        <v>391.57142857142856</v>
      </c>
      <c r="F138">
        <f t="shared" si="7"/>
        <v>358.76190476190476</v>
      </c>
      <c r="G138">
        <f t="shared" si="8"/>
        <v>32.809523809523796</v>
      </c>
      <c r="H138">
        <v>44</v>
      </c>
      <c r="I138" s="1">
        <v>1368</v>
      </c>
    </row>
    <row r="139" spans="1:9" x14ac:dyDescent="0.35">
      <c r="A139" t="s">
        <v>118</v>
      </c>
      <c r="B13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389</v>
      </c>
      <c r="C13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349.66666666666663</v>
      </c>
      <c r="D139">
        <f>ToplamTablo[[#This Row],[Vefat2020]]-ToplamTablo[[#This Row],[Referans]]</f>
        <v>39.333333333333371</v>
      </c>
      <c r="E139">
        <f t="shared" si="6"/>
        <v>385.57142857142856</v>
      </c>
      <c r="F139">
        <f t="shared" si="7"/>
        <v>360.61904761904759</v>
      </c>
      <c r="G139">
        <f t="shared" si="8"/>
        <v>24.952380952380945</v>
      </c>
      <c r="H139">
        <v>31</v>
      </c>
      <c r="I139" s="1">
        <v>1158</v>
      </c>
    </row>
    <row r="140" spans="1:9" x14ac:dyDescent="0.35">
      <c r="A140" t="s">
        <v>117</v>
      </c>
      <c r="B14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369</v>
      </c>
      <c r="C14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339.49999999999994</v>
      </c>
      <c r="D140">
        <f>ToplamTablo[[#This Row],[Vefat2020]]-ToplamTablo[[#This Row],[Referans]]</f>
        <v>29.500000000000057</v>
      </c>
      <c r="E140">
        <f t="shared" si="6"/>
        <v>380.57142857142856</v>
      </c>
      <c r="F140">
        <f t="shared" si="7"/>
        <v>358</v>
      </c>
      <c r="G140">
        <f t="shared" si="8"/>
        <v>22.57142857142858</v>
      </c>
      <c r="H140">
        <v>28</v>
      </c>
      <c r="I140" s="1">
        <v>1022</v>
      </c>
    </row>
    <row r="141" spans="1:9" x14ac:dyDescent="0.35">
      <c r="A141" t="s">
        <v>116</v>
      </c>
      <c r="B14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393</v>
      </c>
      <c r="C14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349</v>
      </c>
      <c r="D141">
        <f>ToplamTablo[[#This Row],[Vefat2020]]-ToplamTablo[[#This Row],[Referans]]</f>
        <v>44</v>
      </c>
      <c r="E141">
        <f t="shared" si="6"/>
        <v>374.28571428571428</v>
      </c>
      <c r="F141">
        <f t="shared" si="7"/>
        <v>359.07142857142856</v>
      </c>
      <c r="G141">
        <f t="shared" si="8"/>
        <v>15.214285714285722</v>
      </c>
      <c r="H141">
        <v>23</v>
      </c>
      <c r="I141" s="1">
        <v>972</v>
      </c>
    </row>
    <row r="142" spans="1:9" x14ac:dyDescent="0.35">
      <c r="A142" t="s">
        <v>115</v>
      </c>
      <c r="B14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357</v>
      </c>
      <c r="C14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383</v>
      </c>
      <c r="D142">
        <f>ToplamTablo[[#This Row],[Vefat2020]]-ToplamTablo[[#This Row],[Referans]]</f>
        <v>-26</v>
      </c>
      <c r="E142">
        <f t="shared" si="6"/>
        <v>371.57142857142856</v>
      </c>
      <c r="F142">
        <f t="shared" si="7"/>
        <v>361.04761904761898</v>
      </c>
      <c r="G142">
        <f t="shared" si="8"/>
        <v>10.523809523809534</v>
      </c>
      <c r="H142">
        <v>27</v>
      </c>
      <c r="I142" s="1">
        <v>961</v>
      </c>
    </row>
    <row r="143" spans="1:9" x14ac:dyDescent="0.35">
      <c r="A143" t="s">
        <v>114</v>
      </c>
      <c r="B14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386</v>
      </c>
      <c r="C14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368</v>
      </c>
      <c r="D143">
        <f>ToplamTablo[[#This Row],[Vefat2020]]-ToplamTablo[[#This Row],[Referans]]</f>
        <v>18</v>
      </c>
      <c r="E143">
        <f t="shared" si="6"/>
        <v>375.42857142857144</v>
      </c>
      <c r="F143">
        <f t="shared" si="7"/>
        <v>362.6904761904762</v>
      </c>
      <c r="G143">
        <f t="shared" si="8"/>
        <v>12.73809523809525</v>
      </c>
      <c r="H143">
        <v>27</v>
      </c>
      <c r="I143" s="1">
        <v>952</v>
      </c>
    </row>
    <row r="144" spans="1:9" x14ac:dyDescent="0.35">
      <c r="A144" t="s">
        <v>113</v>
      </c>
      <c r="B14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14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364.83333333333331</v>
      </c>
      <c r="D144">
        <f>ToplamTablo[[#This Row],[Vefat2020]]-ToplamTablo[[#This Row],[Referans]]</f>
        <v>20.166666666666686</v>
      </c>
      <c r="E144">
        <f t="shared" si="6"/>
        <v>377.57142857142856</v>
      </c>
      <c r="F144">
        <f t="shared" si="7"/>
        <v>361.11904761904765</v>
      </c>
      <c r="G144">
        <f t="shared" si="8"/>
        <v>16.452380952380963</v>
      </c>
      <c r="H144">
        <v>32</v>
      </c>
      <c r="I144" s="1">
        <v>1186</v>
      </c>
    </row>
    <row r="145" spans="1:9" x14ac:dyDescent="0.35">
      <c r="A145" t="s">
        <v>112</v>
      </c>
      <c r="B14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328</v>
      </c>
      <c r="C14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</v>
      </c>
      <c r="D145">
        <f>ToplamTablo[[#This Row],[Vefat2020]]-ToplamTablo[[#This Row],[Referans]]</f>
        <v>-30</v>
      </c>
      <c r="E145">
        <f t="shared" si="6"/>
        <v>372.42857142857144</v>
      </c>
      <c r="F145">
        <f t="shared" si="7"/>
        <v>358.85714285714283</v>
      </c>
      <c r="G145">
        <f t="shared" si="8"/>
        <v>13.571428571428587</v>
      </c>
      <c r="H145">
        <v>32</v>
      </c>
      <c r="I145" s="1">
        <v>1141</v>
      </c>
    </row>
    <row r="146" spans="1:9" x14ac:dyDescent="0.35">
      <c r="A146" t="s">
        <v>111</v>
      </c>
      <c r="B14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339</v>
      </c>
      <c r="C14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369.83333333333331</v>
      </c>
      <c r="D146">
        <f>ToplamTablo[[#This Row],[Vefat2020]]-ToplamTablo[[#This Row],[Referans]]</f>
        <v>-30.833333333333314</v>
      </c>
      <c r="E146">
        <f t="shared" si="6"/>
        <v>365.28571428571428</v>
      </c>
      <c r="F146">
        <f t="shared" si="7"/>
        <v>361.73809523809524</v>
      </c>
      <c r="G146">
        <f t="shared" si="8"/>
        <v>3.5476190476190612</v>
      </c>
      <c r="H146">
        <v>29</v>
      </c>
      <c r="I146" s="1">
        <v>987</v>
      </c>
    </row>
    <row r="147" spans="1:9" x14ac:dyDescent="0.35">
      <c r="A147" t="s">
        <v>110</v>
      </c>
      <c r="B14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338</v>
      </c>
      <c r="C14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356.33333333333337</v>
      </c>
      <c r="D147">
        <f>ToplamTablo[[#This Row],[Vefat2020]]-ToplamTablo[[#This Row],[Referans]]</f>
        <v>-18.333333333333371</v>
      </c>
      <c r="E147">
        <f t="shared" si="6"/>
        <v>360.85714285714283</v>
      </c>
      <c r="F147">
        <f t="shared" si="7"/>
        <v>364.14285714285717</v>
      </c>
      <c r="G147">
        <f t="shared" si="8"/>
        <v>-3.2857142857142856</v>
      </c>
      <c r="H147">
        <v>28</v>
      </c>
      <c r="I147" s="1">
        <v>948</v>
      </c>
    </row>
    <row r="148" spans="1:9" x14ac:dyDescent="0.35">
      <c r="A148" t="s">
        <v>109</v>
      </c>
      <c r="B14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373</v>
      </c>
      <c r="C14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345.16666666666663</v>
      </c>
      <c r="D148">
        <f>ToplamTablo[[#This Row],[Vefat2020]]-ToplamTablo[[#This Row],[Referans]]</f>
        <v>27.833333333333371</v>
      </c>
      <c r="E148">
        <f t="shared" si="6"/>
        <v>358</v>
      </c>
      <c r="F148">
        <f t="shared" si="7"/>
        <v>363.59523809523807</v>
      </c>
      <c r="G148">
        <f t="shared" si="8"/>
        <v>-5.5952380952380896</v>
      </c>
      <c r="H148">
        <v>34</v>
      </c>
      <c r="I148" s="1">
        <v>1035</v>
      </c>
    </row>
    <row r="149" spans="1:9" x14ac:dyDescent="0.35">
      <c r="A149" t="s">
        <v>108</v>
      </c>
      <c r="B14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352</v>
      </c>
      <c r="C14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370.00000000000006</v>
      </c>
      <c r="D149">
        <f>ToplamTablo[[#This Row],[Vefat2020]]-ToplamTablo[[#This Row],[Referans]]</f>
        <v>-18.000000000000057</v>
      </c>
      <c r="E149">
        <f t="shared" si="6"/>
        <v>357.28571428571428</v>
      </c>
      <c r="F149">
        <f t="shared" si="7"/>
        <v>361.73809523809524</v>
      </c>
      <c r="G149">
        <f t="shared" si="8"/>
        <v>-4.4523809523809552</v>
      </c>
      <c r="H149">
        <v>30</v>
      </c>
      <c r="I149" s="1">
        <v>1182</v>
      </c>
    </row>
    <row r="150" spans="1:9" x14ac:dyDescent="0.35">
      <c r="A150" t="s">
        <v>107</v>
      </c>
      <c r="B15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378</v>
      </c>
      <c r="C15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369.00000000000006</v>
      </c>
      <c r="D150">
        <f>ToplamTablo[[#This Row],[Vefat2020]]-ToplamTablo[[#This Row],[Referans]]</f>
        <v>8.9999999999999432</v>
      </c>
      <c r="E150">
        <f t="shared" si="6"/>
        <v>356.14285714285717</v>
      </c>
      <c r="F150">
        <f t="shared" si="7"/>
        <v>361.88095238095235</v>
      </c>
      <c r="G150">
        <f t="shared" si="8"/>
        <v>-5.7380952380952488</v>
      </c>
      <c r="H150">
        <v>28</v>
      </c>
      <c r="I150" s="1">
        <v>1141</v>
      </c>
    </row>
    <row r="151" spans="1:9" x14ac:dyDescent="0.35">
      <c r="A151" t="s">
        <v>106</v>
      </c>
      <c r="B15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308</v>
      </c>
      <c r="C15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344.33333333333331</v>
      </c>
      <c r="D151">
        <f>ToplamTablo[[#This Row],[Vefat2020]]-ToplamTablo[[#This Row],[Referans]]</f>
        <v>-36.333333333333314</v>
      </c>
      <c r="E151">
        <f t="shared" si="6"/>
        <v>345.14285714285717</v>
      </c>
      <c r="F151">
        <f t="shared" si="7"/>
        <v>358.95238095238091</v>
      </c>
      <c r="G151">
        <f t="shared" si="8"/>
        <v>-13.809523809523821</v>
      </c>
      <c r="H151">
        <v>26</v>
      </c>
      <c r="I151" s="1">
        <v>983</v>
      </c>
    </row>
    <row r="152" spans="1:9" x14ac:dyDescent="0.35">
      <c r="A152" t="s">
        <v>105</v>
      </c>
      <c r="B15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357</v>
      </c>
      <c r="C15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340.33333333333331</v>
      </c>
      <c r="D152">
        <f>ToplamTablo[[#This Row],[Vefat2020]]-ToplamTablo[[#This Row],[Referans]]</f>
        <v>16.666666666666686</v>
      </c>
      <c r="E152">
        <f t="shared" si="6"/>
        <v>349.28571428571428</v>
      </c>
      <c r="F152">
        <f t="shared" si="7"/>
        <v>356.4285714285715</v>
      </c>
      <c r="G152">
        <f t="shared" si="8"/>
        <v>-7.1428571428571512</v>
      </c>
      <c r="H152">
        <v>25</v>
      </c>
      <c r="I152" s="1">
        <v>839</v>
      </c>
    </row>
    <row r="153" spans="1:9" x14ac:dyDescent="0.35">
      <c r="A153" t="s">
        <v>104</v>
      </c>
      <c r="B15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344</v>
      </c>
      <c r="C15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</v>
      </c>
      <c r="D153">
        <f>ToplamTablo[[#This Row],[Vefat2020]]-ToplamTablo[[#This Row],[Referans]]</f>
        <v>-14</v>
      </c>
      <c r="E153">
        <f t="shared" si="6"/>
        <v>350</v>
      </c>
      <c r="F153">
        <f t="shared" si="7"/>
        <v>354.73809523809524</v>
      </c>
      <c r="G153">
        <f t="shared" si="8"/>
        <v>-4.7380952380952488</v>
      </c>
      <c r="H153">
        <v>23</v>
      </c>
      <c r="I153" s="1">
        <v>827</v>
      </c>
    </row>
    <row r="154" spans="1:9" x14ac:dyDescent="0.35">
      <c r="A154" t="s">
        <v>103</v>
      </c>
      <c r="B15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375</v>
      </c>
      <c r="C15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360.33333333333331</v>
      </c>
      <c r="D154">
        <f>ToplamTablo[[#This Row],[Vefat2020]]-ToplamTablo[[#This Row],[Referans]]</f>
        <v>14.666666666666686</v>
      </c>
      <c r="E154">
        <f t="shared" si="6"/>
        <v>355.28571428571428</v>
      </c>
      <c r="F154">
        <f t="shared" si="7"/>
        <v>355.3095238095238</v>
      </c>
      <c r="G154">
        <f t="shared" si="8"/>
        <v>-2.3809523809526518E-2</v>
      </c>
      <c r="H154">
        <v>22</v>
      </c>
      <c r="I154" s="1">
        <v>786</v>
      </c>
    </row>
    <row r="155" spans="1:9" x14ac:dyDescent="0.35">
      <c r="A155" t="s">
        <v>102</v>
      </c>
      <c r="B15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15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328.33333333333331</v>
      </c>
      <c r="D155">
        <f>ToplamTablo[[#This Row],[Vefat2020]]-ToplamTablo[[#This Row],[Referans]]</f>
        <v>56.666666666666686</v>
      </c>
      <c r="E155">
        <f t="shared" si="6"/>
        <v>357</v>
      </c>
      <c r="F155">
        <f t="shared" si="7"/>
        <v>352.90476190476193</v>
      </c>
      <c r="G155">
        <f t="shared" si="8"/>
        <v>4.0952380952380896</v>
      </c>
      <c r="H155">
        <v>24</v>
      </c>
      <c r="I155" s="1">
        <v>867</v>
      </c>
    </row>
    <row r="156" spans="1:9" x14ac:dyDescent="0.35">
      <c r="A156" t="s">
        <v>101</v>
      </c>
      <c r="B15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339</v>
      </c>
      <c r="C15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334.83333333333337</v>
      </c>
      <c r="D156">
        <f>ToplamTablo[[#This Row],[Vefat2020]]-ToplamTablo[[#This Row],[Referans]]</f>
        <v>4.1666666666666288</v>
      </c>
      <c r="E156">
        <f t="shared" si="6"/>
        <v>355.14285714285717</v>
      </c>
      <c r="F156">
        <f t="shared" si="7"/>
        <v>347.88095238095241</v>
      </c>
      <c r="G156">
        <f t="shared" si="8"/>
        <v>7.2619047619047592</v>
      </c>
      <c r="H156">
        <v>21</v>
      </c>
      <c r="I156" s="1">
        <v>988</v>
      </c>
    </row>
    <row r="157" spans="1:9" x14ac:dyDescent="0.35">
      <c r="A157" t="s">
        <v>100</v>
      </c>
      <c r="B15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372</v>
      </c>
      <c r="C15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</v>
      </c>
      <c r="D157">
        <f>ToplamTablo[[#This Row],[Vefat2020]]-ToplamTablo[[#This Row],[Referans]]</f>
        <v>14</v>
      </c>
      <c r="E157">
        <f t="shared" si="6"/>
        <v>354.28571428571428</v>
      </c>
      <c r="F157">
        <f t="shared" si="7"/>
        <v>346.3095238095238</v>
      </c>
      <c r="G157">
        <f t="shared" si="8"/>
        <v>7.9761904761904816</v>
      </c>
      <c r="H157">
        <v>18</v>
      </c>
      <c r="I157" s="1">
        <v>930</v>
      </c>
    </row>
    <row r="158" spans="1:9" x14ac:dyDescent="0.35">
      <c r="A158" t="s">
        <v>99</v>
      </c>
      <c r="B15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335</v>
      </c>
      <c r="C15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345.66666666666663</v>
      </c>
      <c r="D158">
        <f>ToplamTablo[[#This Row],[Vefat2020]]-ToplamTablo[[#This Row],[Referans]]</f>
        <v>-10.666666666666629</v>
      </c>
      <c r="E158">
        <f t="shared" si="6"/>
        <v>358.14285714285717</v>
      </c>
      <c r="F158">
        <f t="shared" si="7"/>
        <v>346.49999999999994</v>
      </c>
      <c r="G158">
        <f t="shared" si="8"/>
        <v>11.642857142857151</v>
      </c>
      <c r="H158">
        <v>21</v>
      </c>
      <c r="I158" s="1">
        <v>878</v>
      </c>
    </row>
    <row r="159" spans="1:9" x14ac:dyDescent="0.35">
      <c r="A159" t="s">
        <v>98</v>
      </c>
      <c r="B15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340</v>
      </c>
      <c r="C15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345.49999999999994</v>
      </c>
      <c r="D159">
        <f>ToplamTablo[[#This Row],[Vefat2020]]-ToplamTablo[[#This Row],[Referans]]</f>
        <v>-5.4999999999999432</v>
      </c>
      <c r="E159">
        <f t="shared" si="6"/>
        <v>355.71428571428572</v>
      </c>
      <c r="F159">
        <f t="shared" si="7"/>
        <v>347.23809523809524</v>
      </c>
      <c r="G159">
        <f t="shared" si="8"/>
        <v>8.4761904761904905</v>
      </c>
      <c r="H159">
        <v>23</v>
      </c>
      <c r="I159" s="1">
        <v>914</v>
      </c>
    </row>
    <row r="160" spans="1:9" x14ac:dyDescent="0.35">
      <c r="A160" t="s">
        <v>97</v>
      </c>
      <c r="B16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16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363.49999999999994</v>
      </c>
      <c r="D160">
        <f>ToplamTablo[[#This Row],[Vefat2020]]-ToplamTablo[[#This Row],[Referans]]</f>
        <v>49.500000000000057</v>
      </c>
      <c r="E160">
        <f t="shared" si="6"/>
        <v>365.57142857142856</v>
      </c>
      <c r="F160">
        <f t="shared" si="7"/>
        <v>348.02380952380952</v>
      </c>
      <c r="G160">
        <f t="shared" si="8"/>
        <v>17.547619047619069</v>
      </c>
      <c r="H160">
        <v>19</v>
      </c>
      <c r="I160" s="1">
        <v>989</v>
      </c>
    </row>
    <row r="161" spans="1:9" x14ac:dyDescent="0.35">
      <c r="A161" t="s">
        <v>96</v>
      </c>
      <c r="B16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16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342.16666666666669</v>
      </c>
      <c r="D161">
        <f>ToplamTablo[[#This Row],[Vefat2020]]-ToplamTablo[[#This Row],[Referans]]</f>
        <v>42.833333333333314</v>
      </c>
      <c r="E161">
        <f t="shared" si="6"/>
        <v>367</v>
      </c>
      <c r="F161">
        <f t="shared" si="7"/>
        <v>345.42857142857144</v>
      </c>
      <c r="G161">
        <f t="shared" si="8"/>
        <v>21.571428571428587</v>
      </c>
      <c r="H161">
        <v>18</v>
      </c>
      <c r="I161" s="1">
        <v>993</v>
      </c>
    </row>
    <row r="162" spans="1:9" x14ac:dyDescent="0.35">
      <c r="A162" t="s">
        <v>95</v>
      </c>
      <c r="B16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386</v>
      </c>
      <c r="C16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356.66666666666663</v>
      </c>
      <c r="D162">
        <f>ToplamTablo[[#This Row],[Vefat2020]]-ToplamTablo[[#This Row],[Referans]]</f>
        <v>29.333333333333371</v>
      </c>
      <c r="E162">
        <f t="shared" si="6"/>
        <v>367.14285714285717</v>
      </c>
      <c r="F162">
        <f t="shared" si="7"/>
        <v>349.47619047619042</v>
      </c>
      <c r="G162">
        <f t="shared" si="8"/>
        <v>17.666666666666686</v>
      </c>
      <c r="H162">
        <v>17</v>
      </c>
      <c r="I162" s="1">
        <v>922</v>
      </c>
    </row>
    <row r="163" spans="1:9" x14ac:dyDescent="0.35">
      <c r="A163" t="s">
        <v>94</v>
      </c>
      <c r="B16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380</v>
      </c>
      <c r="C16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344.66666666666669</v>
      </c>
      <c r="D163">
        <f>ToplamTablo[[#This Row],[Vefat2020]]-ToplamTablo[[#This Row],[Referans]]</f>
        <v>35.333333333333314</v>
      </c>
      <c r="E163">
        <f t="shared" si="6"/>
        <v>373</v>
      </c>
      <c r="F163">
        <f t="shared" si="7"/>
        <v>350.88095238095235</v>
      </c>
      <c r="G163">
        <f t="shared" si="8"/>
        <v>22.119047619047642</v>
      </c>
      <c r="H163">
        <v>17</v>
      </c>
      <c r="I163" s="1">
        <v>987</v>
      </c>
    </row>
    <row r="164" spans="1:9" x14ac:dyDescent="0.35">
      <c r="A164" t="s">
        <v>93</v>
      </c>
      <c r="B16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372</v>
      </c>
      <c r="C16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340.49999999999994</v>
      </c>
      <c r="D164">
        <f>ToplamTablo[[#This Row],[Vefat2020]]-ToplamTablo[[#This Row],[Referans]]</f>
        <v>31.500000000000057</v>
      </c>
      <c r="E164">
        <f t="shared" si="6"/>
        <v>373</v>
      </c>
      <c r="F164">
        <f t="shared" si="7"/>
        <v>348.38095238095235</v>
      </c>
      <c r="G164">
        <f t="shared" si="8"/>
        <v>24.619047619047649</v>
      </c>
      <c r="H164">
        <v>15</v>
      </c>
      <c r="I164" s="1">
        <v>1195</v>
      </c>
    </row>
    <row r="165" spans="1:9" x14ac:dyDescent="0.35">
      <c r="A165" t="s">
        <v>92</v>
      </c>
      <c r="B16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309</v>
      </c>
      <c r="C16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334.66666666666669</v>
      </c>
      <c r="D165">
        <f>ToplamTablo[[#This Row],[Vefat2020]]-ToplamTablo[[#This Row],[Referans]]</f>
        <v>-25.666666666666686</v>
      </c>
      <c r="E165">
        <f t="shared" si="6"/>
        <v>369.28571428571428</v>
      </c>
      <c r="F165">
        <f t="shared" si="7"/>
        <v>346.80952380952374</v>
      </c>
      <c r="G165">
        <f t="shared" si="8"/>
        <v>22.476190476190499</v>
      </c>
      <c r="H165">
        <v>14</v>
      </c>
      <c r="I165" s="1">
        <v>1459</v>
      </c>
    </row>
    <row r="166" spans="1:9" x14ac:dyDescent="0.35">
      <c r="A166" t="s">
        <v>91</v>
      </c>
      <c r="B16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362</v>
      </c>
      <c r="C16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</v>
      </c>
      <c r="D166">
        <f>ToplamTablo[[#This Row],[Vefat2020]]-ToplamTablo[[#This Row],[Referans]]</f>
        <v>2</v>
      </c>
      <c r="E166">
        <f t="shared" si="6"/>
        <v>372.42857142857144</v>
      </c>
      <c r="F166">
        <f t="shared" si="7"/>
        <v>348.88095238095235</v>
      </c>
      <c r="G166">
        <f t="shared" si="8"/>
        <v>23.547619047619062</v>
      </c>
      <c r="H166">
        <v>15</v>
      </c>
      <c r="I166" s="1">
        <v>1562</v>
      </c>
    </row>
    <row r="167" spans="1:9" x14ac:dyDescent="0.35">
      <c r="A167" t="s">
        <v>90</v>
      </c>
      <c r="B16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364</v>
      </c>
      <c r="C16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315.33333333333337</v>
      </c>
      <c r="D167">
        <f>ToplamTablo[[#This Row],[Vefat2020]]-ToplamTablo[[#This Row],[Referans]]</f>
        <v>48.666666666666629</v>
      </c>
      <c r="E167">
        <f t="shared" si="6"/>
        <v>365.42857142857144</v>
      </c>
      <c r="F167">
        <f t="shared" si="7"/>
        <v>342.00000000000006</v>
      </c>
      <c r="G167">
        <f t="shared" si="8"/>
        <v>23.428571428571427</v>
      </c>
      <c r="H167">
        <v>18</v>
      </c>
      <c r="I167" s="1">
        <v>1592</v>
      </c>
    </row>
    <row r="168" spans="1:9" x14ac:dyDescent="0.35">
      <c r="A168" t="s">
        <v>89</v>
      </c>
      <c r="B16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6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346.49999999999994</v>
      </c>
      <c r="D168">
        <f>ToplamTablo[[#This Row],[Vefat2020]]-ToplamTablo[[#This Row],[Referans]]</f>
        <v>23.500000000000057</v>
      </c>
      <c r="E168">
        <f t="shared" si="6"/>
        <v>363.28571428571428</v>
      </c>
      <c r="F168">
        <f t="shared" si="7"/>
        <v>342.61904761904765</v>
      </c>
      <c r="G168">
        <f t="shared" si="8"/>
        <v>20.666666666666679</v>
      </c>
      <c r="H168">
        <v>17</v>
      </c>
      <c r="I168" s="1">
        <v>1467</v>
      </c>
    </row>
    <row r="169" spans="1:9" x14ac:dyDescent="0.35">
      <c r="A169" t="s">
        <v>88</v>
      </c>
      <c r="B16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387</v>
      </c>
      <c r="C16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353</v>
      </c>
      <c r="D169">
        <f>ToplamTablo[[#This Row],[Vefat2020]]-ToplamTablo[[#This Row],[Referans]]</f>
        <v>34</v>
      </c>
      <c r="E169">
        <f t="shared" si="6"/>
        <v>363.42857142857144</v>
      </c>
      <c r="F169">
        <f t="shared" si="7"/>
        <v>342.09523809523807</v>
      </c>
      <c r="G169">
        <f t="shared" si="8"/>
        <v>21.333333333333339</v>
      </c>
      <c r="H169">
        <v>19</v>
      </c>
      <c r="I169" s="1">
        <v>1429</v>
      </c>
    </row>
    <row r="170" spans="1:9" x14ac:dyDescent="0.35">
      <c r="A170" t="s">
        <v>87</v>
      </c>
      <c r="B17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378</v>
      </c>
      <c r="C17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355.83333333333331</v>
      </c>
      <c r="D170">
        <f>ToplamTablo[[#This Row],[Vefat2020]]-ToplamTablo[[#This Row],[Referans]]</f>
        <v>22.166666666666686</v>
      </c>
      <c r="E170">
        <f t="shared" si="6"/>
        <v>363.14285714285717</v>
      </c>
      <c r="F170">
        <f t="shared" si="7"/>
        <v>343.6904761904762</v>
      </c>
      <c r="G170">
        <f t="shared" si="8"/>
        <v>19.452380952380963</v>
      </c>
      <c r="H170">
        <v>21</v>
      </c>
      <c r="I170" s="1">
        <v>1304</v>
      </c>
    </row>
    <row r="171" spans="1:9" x14ac:dyDescent="0.35">
      <c r="A171" t="s">
        <v>86</v>
      </c>
      <c r="B17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337</v>
      </c>
      <c r="C17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348.16666666666663</v>
      </c>
      <c r="D171">
        <f>ToplamTablo[[#This Row],[Vefat2020]]-ToplamTablo[[#This Row],[Referans]]</f>
        <v>-11.166666666666629</v>
      </c>
      <c r="E171">
        <f t="shared" si="6"/>
        <v>358.14285714285717</v>
      </c>
      <c r="F171">
        <f t="shared" si="7"/>
        <v>344.78571428571428</v>
      </c>
      <c r="G171">
        <f t="shared" si="8"/>
        <v>13.357142857142865</v>
      </c>
      <c r="H171">
        <v>23</v>
      </c>
      <c r="I171" s="1">
        <v>1214</v>
      </c>
    </row>
    <row r="172" spans="1:9" x14ac:dyDescent="0.35">
      <c r="A172" t="s">
        <v>85</v>
      </c>
      <c r="B17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357</v>
      </c>
      <c r="C17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335</v>
      </c>
      <c r="D172">
        <f>ToplamTablo[[#This Row],[Vefat2020]]-ToplamTablo[[#This Row],[Referans]]</f>
        <v>22</v>
      </c>
      <c r="E172">
        <f t="shared" si="6"/>
        <v>365</v>
      </c>
      <c r="F172">
        <f t="shared" si="7"/>
        <v>344.83333333333331</v>
      </c>
      <c r="G172">
        <f t="shared" si="8"/>
        <v>20.166666666666679</v>
      </c>
      <c r="H172">
        <v>22</v>
      </c>
      <c r="I172" s="1">
        <v>1248</v>
      </c>
    </row>
    <row r="173" spans="1:9" x14ac:dyDescent="0.35">
      <c r="A173" t="s">
        <v>84</v>
      </c>
      <c r="B17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364</v>
      </c>
      <c r="C17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335.66666666666663</v>
      </c>
      <c r="D173">
        <f>ToplamTablo[[#This Row],[Vefat2020]]-ToplamTablo[[#This Row],[Referans]]</f>
        <v>28.333333333333371</v>
      </c>
      <c r="E173">
        <f t="shared" si="6"/>
        <v>365.28571428571428</v>
      </c>
      <c r="F173">
        <f t="shared" si="7"/>
        <v>341.35714285714278</v>
      </c>
      <c r="G173">
        <f t="shared" si="8"/>
        <v>23.928571428571445</v>
      </c>
      <c r="H173">
        <v>23</v>
      </c>
      <c r="I173" s="1">
        <v>1192</v>
      </c>
    </row>
    <row r="174" spans="1:9" x14ac:dyDescent="0.35">
      <c r="A174" t="s">
        <v>83</v>
      </c>
      <c r="B17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358</v>
      </c>
      <c r="C17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341.33333333333337</v>
      </c>
      <c r="D174">
        <f>ToplamTablo[[#This Row],[Vefat2020]]-ToplamTablo[[#This Row],[Referans]]</f>
        <v>16.666666666666629</v>
      </c>
      <c r="E174">
        <f t="shared" si="6"/>
        <v>364.42857142857144</v>
      </c>
      <c r="F174">
        <f t="shared" si="7"/>
        <v>345.07142857142856</v>
      </c>
      <c r="G174">
        <f t="shared" si="8"/>
        <v>19.357142857142872</v>
      </c>
      <c r="H174">
        <v>24</v>
      </c>
      <c r="I174" s="1">
        <v>1212</v>
      </c>
    </row>
    <row r="175" spans="1:9" x14ac:dyDescent="0.35">
      <c r="A175" t="s">
        <v>82</v>
      </c>
      <c r="B17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390</v>
      </c>
      <c r="C17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344.49999999999994</v>
      </c>
      <c r="D175">
        <f>ToplamTablo[[#This Row],[Vefat2020]]-ToplamTablo[[#This Row],[Referans]]</f>
        <v>45.500000000000057</v>
      </c>
      <c r="E175">
        <f t="shared" si="6"/>
        <v>367.28571428571428</v>
      </c>
      <c r="F175">
        <f t="shared" si="7"/>
        <v>344.78571428571428</v>
      </c>
      <c r="G175">
        <f t="shared" si="8"/>
        <v>22.500000000000018</v>
      </c>
      <c r="H175">
        <v>27</v>
      </c>
      <c r="I175" s="1">
        <v>1268</v>
      </c>
    </row>
    <row r="176" spans="1:9" x14ac:dyDescent="0.35">
      <c r="A176" t="s">
        <v>81</v>
      </c>
      <c r="B17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348</v>
      </c>
      <c r="C17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327.33333333333331</v>
      </c>
      <c r="D176">
        <f>ToplamTablo[[#This Row],[Vefat2020]]-ToplamTablo[[#This Row],[Referans]]</f>
        <v>20.666666666666686</v>
      </c>
      <c r="E176">
        <f t="shared" si="6"/>
        <v>361.71428571428572</v>
      </c>
      <c r="F176">
        <f t="shared" si="7"/>
        <v>341.11904761904765</v>
      </c>
      <c r="G176">
        <f t="shared" si="8"/>
        <v>20.595238095238113</v>
      </c>
      <c r="H176">
        <v>24</v>
      </c>
      <c r="I176" s="1">
        <v>1492</v>
      </c>
    </row>
    <row r="177" spans="1:9" x14ac:dyDescent="0.35">
      <c r="A177" t="s">
        <v>80</v>
      </c>
      <c r="B17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7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</v>
      </c>
      <c r="D177">
        <f>ToplamTablo[[#This Row],[Vefat2020]]-ToplamTablo[[#This Row],[Referans]]</f>
        <v>1</v>
      </c>
      <c r="E177">
        <f t="shared" si="6"/>
        <v>360.57142857142856</v>
      </c>
      <c r="F177">
        <f t="shared" si="7"/>
        <v>343</v>
      </c>
      <c r="G177">
        <f t="shared" si="8"/>
        <v>17.571428571428587</v>
      </c>
      <c r="H177">
        <v>21</v>
      </c>
      <c r="I177" s="1">
        <v>1458</v>
      </c>
    </row>
    <row r="178" spans="1:9" x14ac:dyDescent="0.35">
      <c r="A178" t="s">
        <v>79</v>
      </c>
      <c r="B17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376</v>
      </c>
      <c r="C17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335.83333333333331</v>
      </c>
      <c r="D178">
        <f>ToplamTablo[[#This Row],[Vefat2020]]-ToplamTablo[[#This Row],[Referans]]</f>
        <v>40.166666666666686</v>
      </c>
      <c r="E178">
        <f t="shared" si="6"/>
        <v>366.14285714285717</v>
      </c>
      <c r="F178">
        <f t="shared" si="7"/>
        <v>341.23809523809524</v>
      </c>
      <c r="G178">
        <f t="shared" si="8"/>
        <v>24.904761904761919</v>
      </c>
      <c r="H178">
        <v>19</v>
      </c>
      <c r="I178" s="1">
        <v>1396</v>
      </c>
    </row>
    <row r="179" spans="1:9" x14ac:dyDescent="0.35">
      <c r="A179" t="s">
        <v>78</v>
      </c>
      <c r="B17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376</v>
      </c>
      <c r="C17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361.5</v>
      </c>
      <c r="D179">
        <f>ToplamTablo[[#This Row],[Vefat2020]]-ToplamTablo[[#This Row],[Referans]]</f>
        <v>14.5</v>
      </c>
      <c r="E179">
        <f t="shared" si="6"/>
        <v>368.85714285714283</v>
      </c>
      <c r="F179">
        <f t="shared" si="7"/>
        <v>345.02380952380952</v>
      </c>
      <c r="G179">
        <f t="shared" si="8"/>
        <v>23.833333333333346</v>
      </c>
      <c r="H179">
        <v>17</v>
      </c>
      <c r="I179" s="1">
        <v>1372</v>
      </c>
    </row>
    <row r="180" spans="1:9" x14ac:dyDescent="0.35">
      <c r="A180" t="s">
        <v>77</v>
      </c>
      <c r="B18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315</v>
      </c>
      <c r="C18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354.83333333333331</v>
      </c>
      <c r="D180">
        <f>ToplamTablo[[#This Row],[Vefat2020]]-ToplamTablo[[#This Row],[Referans]]</f>
        <v>-39.833333333333314</v>
      </c>
      <c r="E180">
        <f t="shared" si="6"/>
        <v>361.85714285714283</v>
      </c>
      <c r="F180">
        <f t="shared" si="7"/>
        <v>347.76190476190476</v>
      </c>
      <c r="G180">
        <f t="shared" si="8"/>
        <v>14.095238095238106</v>
      </c>
      <c r="H180">
        <v>15</v>
      </c>
      <c r="I180" s="1">
        <v>1356</v>
      </c>
    </row>
    <row r="181" spans="1:9" x14ac:dyDescent="0.35">
      <c r="A181" t="s">
        <v>76</v>
      </c>
      <c r="B18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8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361.83333333333331</v>
      </c>
      <c r="D181">
        <f>ToplamTablo[[#This Row],[Vefat2020]]-ToplamTablo[[#This Row],[Referans]]</f>
        <v>8.1666666666666856</v>
      </c>
      <c r="E181">
        <f t="shared" si="6"/>
        <v>363.57142857142856</v>
      </c>
      <c r="F181">
        <f t="shared" si="7"/>
        <v>350.6904761904762</v>
      </c>
      <c r="G181">
        <f t="shared" si="8"/>
        <v>12.880952380952399</v>
      </c>
      <c r="H181">
        <v>18</v>
      </c>
      <c r="I181" s="1">
        <v>1374</v>
      </c>
    </row>
    <row r="182" spans="1:9" x14ac:dyDescent="0.35">
      <c r="A182" t="s">
        <v>75</v>
      </c>
      <c r="B18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317</v>
      </c>
      <c r="C18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351.16666666666669</v>
      </c>
      <c r="D182">
        <f>ToplamTablo[[#This Row],[Vefat2020]]-ToplamTablo[[#This Row],[Referans]]</f>
        <v>-34.166666666666686</v>
      </c>
      <c r="E182">
        <f t="shared" si="6"/>
        <v>353.14285714285717</v>
      </c>
      <c r="F182">
        <f t="shared" si="7"/>
        <v>351.64285714285705</v>
      </c>
      <c r="G182">
        <f t="shared" si="8"/>
        <v>1.5000000000000082</v>
      </c>
      <c r="H182">
        <v>16</v>
      </c>
      <c r="I182" s="1">
        <v>1293</v>
      </c>
    </row>
    <row r="183" spans="1:9" x14ac:dyDescent="0.35">
      <c r="A183" t="s">
        <v>74</v>
      </c>
      <c r="B18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8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366.5</v>
      </c>
      <c r="D183">
        <f>ToplamTablo[[#This Row],[Vefat2020]]-ToplamTablo[[#This Row],[Referans]]</f>
        <v>3.5</v>
      </c>
      <c r="E183">
        <f t="shared" si="6"/>
        <v>356.28571428571428</v>
      </c>
      <c r="F183">
        <f t="shared" si="7"/>
        <v>357.23809523809524</v>
      </c>
      <c r="G183">
        <f t="shared" si="8"/>
        <v>-0.952380952380947</v>
      </c>
      <c r="H183">
        <v>19</v>
      </c>
      <c r="I183" s="1">
        <v>1192</v>
      </c>
    </row>
    <row r="184" spans="1:9" x14ac:dyDescent="0.35">
      <c r="A184" t="s">
        <v>73</v>
      </c>
      <c r="B18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438</v>
      </c>
      <c r="C18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382.66666666666674</v>
      </c>
      <c r="D184">
        <f>ToplamTablo[[#This Row],[Vefat2020]]-ToplamTablo[[#This Row],[Referans]]</f>
        <v>55.333333333333258</v>
      </c>
      <c r="E184">
        <f t="shared" si="6"/>
        <v>366</v>
      </c>
      <c r="F184">
        <f t="shared" si="7"/>
        <v>359.19047619047615</v>
      </c>
      <c r="G184">
        <f t="shared" si="8"/>
        <v>6.809523809523804</v>
      </c>
      <c r="H184">
        <v>17</v>
      </c>
      <c r="I184" s="1">
        <v>1186</v>
      </c>
    </row>
    <row r="185" spans="1:9" x14ac:dyDescent="0.35">
      <c r="A185" t="s">
        <v>72</v>
      </c>
      <c r="B18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423</v>
      </c>
      <c r="C18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416.66666666666669</v>
      </c>
      <c r="D185">
        <f>ToplamTablo[[#This Row],[Vefat2020]]-ToplamTablo[[#This Row],[Referans]]</f>
        <v>6.3333333333333144</v>
      </c>
      <c r="E185">
        <f t="shared" si="6"/>
        <v>372.71428571428572</v>
      </c>
      <c r="F185">
        <f t="shared" si="7"/>
        <v>370.73809523809524</v>
      </c>
      <c r="G185">
        <f t="shared" si="8"/>
        <v>1.9761904761904654</v>
      </c>
      <c r="H185">
        <v>19</v>
      </c>
      <c r="I185" s="1">
        <v>1172</v>
      </c>
    </row>
    <row r="186" spans="1:9" x14ac:dyDescent="0.35">
      <c r="A186" t="s">
        <v>71</v>
      </c>
      <c r="B18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373</v>
      </c>
      <c r="C18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394.33333333333337</v>
      </c>
      <c r="D186">
        <f>ToplamTablo[[#This Row],[Vefat2020]]-ToplamTablo[[#This Row],[Referans]]</f>
        <v>-21.333333333333371</v>
      </c>
      <c r="E186">
        <f t="shared" si="6"/>
        <v>372.28571428571428</v>
      </c>
      <c r="F186">
        <f t="shared" si="7"/>
        <v>375.42857142857144</v>
      </c>
      <c r="G186">
        <f t="shared" si="8"/>
        <v>-3.1428571428571592</v>
      </c>
      <c r="H186">
        <v>19</v>
      </c>
      <c r="I186" s="1">
        <v>1148</v>
      </c>
    </row>
    <row r="187" spans="1:9" x14ac:dyDescent="0.35">
      <c r="A187" t="s">
        <v>70</v>
      </c>
      <c r="B18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378</v>
      </c>
      <c r="C18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362.5</v>
      </c>
      <c r="D187">
        <f>ToplamTablo[[#This Row],[Vefat2020]]-ToplamTablo[[#This Row],[Referans]]</f>
        <v>15.5</v>
      </c>
      <c r="E187">
        <f t="shared" si="6"/>
        <v>381.28571428571428</v>
      </c>
      <c r="F187">
        <f t="shared" si="7"/>
        <v>376.52380952380958</v>
      </c>
      <c r="G187">
        <f t="shared" si="8"/>
        <v>4.7619047619047432</v>
      </c>
      <c r="H187">
        <v>16</v>
      </c>
      <c r="I187" s="1">
        <v>1086</v>
      </c>
    </row>
    <row r="188" spans="1:9" x14ac:dyDescent="0.35">
      <c r="A188" t="s">
        <v>69</v>
      </c>
      <c r="B18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420</v>
      </c>
      <c r="C18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338.16666666666663</v>
      </c>
      <c r="D188">
        <f>ToplamTablo[[#This Row],[Vefat2020]]-ToplamTablo[[#This Row],[Referans]]</f>
        <v>81.833333333333371</v>
      </c>
      <c r="E188">
        <f t="shared" si="6"/>
        <v>388.42857142857144</v>
      </c>
      <c r="F188">
        <f t="shared" si="7"/>
        <v>373.14285714285717</v>
      </c>
      <c r="G188">
        <f t="shared" si="8"/>
        <v>15.285714285714269</v>
      </c>
      <c r="H188">
        <v>19</v>
      </c>
      <c r="I188" s="1">
        <v>1053</v>
      </c>
    </row>
    <row r="189" spans="1:9" x14ac:dyDescent="0.35">
      <c r="A189" t="s">
        <v>68</v>
      </c>
      <c r="B18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457</v>
      </c>
      <c r="C18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342.33333333333337</v>
      </c>
      <c r="D189">
        <f>ToplamTablo[[#This Row],[Vefat2020]]-ToplamTablo[[#This Row],[Referans]]</f>
        <v>114.66666666666663</v>
      </c>
      <c r="E189">
        <f t="shared" si="6"/>
        <v>408.42857142857144</v>
      </c>
      <c r="F189">
        <f t="shared" si="7"/>
        <v>371.88095238095241</v>
      </c>
      <c r="G189">
        <f t="shared" si="8"/>
        <v>36.54761904761903</v>
      </c>
      <c r="H189">
        <v>22</v>
      </c>
      <c r="I189" s="1">
        <v>1041</v>
      </c>
    </row>
    <row r="190" spans="1:9" x14ac:dyDescent="0.35">
      <c r="A190" t="s">
        <v>67</v>
      </c>
      <c r="B19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419</v>
      </c>
      <c r="C19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352.50000000000006</v>
      </c>
      <c r="D190">
        <f>ToplamTablo[[#This Row],[Vefat2020]]-ToplamTablo[[#This Row],[Referans]]</f>
        <v>66.499999999999943</v>
      </c>
      <c r="E190">
        <f t="shared" si="6"/>
        <v>415.42857142857144</v>
      </c>
      <c r="F190">
        <f t="shared" si="7"/>
        <v>369.88095238095241</v>
      </c>
      <c r="G190">
        <f t="shared" si="8"/>
        <v>45.547619047619023</v>
      </c>
      <c r="H190">
        <v>18</v>
      </c>
      <c r="I190" s="1">
        <v>1024</v>
      </c>
    </row>
    <row r="191" spans="1:9" x14ac:dyDescent="0.35">
      <c r="A191" t="s">
        <v>66</v>
      </c>
      <c r="B19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389</v>
      </c>
      <c r="C19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369.83333333333331</v>
      </c>
      <c r="D191">
        <f>ToplamTablo[[#This Row],[Vefat2020]]-ToplamTablo[[#This Row],[Referans]]</f>
        <v>19.166666666666686</v>
      </c>
      <c r="E191">
        <f t="shared" si="6"/>
        <v>408.42857142857144</v>
      </c>
      <c r="F191">
        <f t="shared" si="7"/>
        <v>368.04761904761909</v>
      </c>
      <c r="G191">
        <f t="shared" si="8"/>
        <v>40.380952380952365</v>
      </c>
      <c r="H191">
        <v>23</v>
      </c>
      <c r="I191" s="1">
        <v>1003</v>
      </c>
    </row>
    <row r="192" spans="1:9" x14ac:dyDescent="0.35">
      <c r="A192" t="s">
        <v>65</v>
      </c>
      <c r="B19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417</v>
      </c>
      <c r="C19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363</v>
      </c>
      <c r="D192">
        <f>ToplamTablo[[#This Row],[Vefat2020]]-ToplamTablo[[#This Row],[Referans]]</f>
        <v>54</v>
      </c>
      <c r="E192">
        <f t="shared" si="6"/>
        <v>407.57142857142856</v>
      </c>
      <c r="F192">
        <f t="shared" si="7"/>
        <v>360.38095238095241</v>
      </c>
      <c r="G192">
        <f t="shared" si="8"/>
        <v>47.190476190476183</v>
      </c>
      <c r="H192">
        <v>21</v>
      </c>
      <c r="I192" s="1">
        <v>1016</v>
      </c>
    </row>
    <row r="193" spans="1:9" x14ac:dyDescent="0.35">
      <c r="A193" t="s">
        <v>64</v>
      </c>
      <c r="B19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346</v>
      </c>
      <c r="C19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360.49999999999994</v>
      </c>
      <c r="D193">
        <f>ToplamTablo[[#This Row],[Vefat2020]]-ToplamTablo[[#This Row],[Referans]]</f>
        <v>-14.499999999999943</v>
      </c>
      <c r="E193">
        <f t="shared" si="6"/>
        <v>403.71428571428572</v>
      </c>
      <c r="F193">
        <f t="shared" si="7"/>
        <v>355.54761904761898</v>
      </c>
      <c r="G193">
        <f t="shared" si="8"/>
        <v>48.166666666666671</v>
      </c>
      <c r="H193">
        <v>19</v>
      </c>
      <c r="I193" s="1">
        <v>1012</v>
      </c>
    </row>
    <row r="194" spans="1:9" x14ac:dyDescent="0.35">
      <c r="A194" t="s">
        <v>63</v>
      </c>
      <c r="B19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371</v>
      </c>
      <c r="C19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345.5</v>
      </c>
      <c r="D194">
        <f>ToplamTablo[[#This Row],[Vefat2020]]-ToplamTablo[[#This Row],[Referans]]</f>
        <v>25.5</v>
      </c>
      <c r="E194">
        <f t="shared" si="6"/>
        <v>402.71428571428572</v>
      </c>
      <c r="F194">
        <f t="shared" si="7"/>
        <v>353.11904761904759</v>
      </c>
      <c r="G194">
        <f t="shared" si="8"/>
        <v>49.595238095238095</v>
      </c>
      <c r="H194">
        <v>19</v>
      </c>
      <c r="I194" s="1">
        <v>1008</v>
      </c>
    </row>
    <row r="195" spans="1:9" x14ac:dyDescent="0.35">
      <c r="A195" t="s">
        <v>62</v>
      </c>
      <c r="B19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374</v>
      </c>
      <c r="C19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</v>
      </c>
      <c r="D195">
        <f>ToplamTablo[[#This Row],[Vefat2020]]-ToplamTablo[[#This Row],[Referans]]</f>
        <v>26</v>
      </c>
      <c r="E195">
        <f t="shared" si="6"/>
        <v>396.14285714285717</v>
      </c>
      <c r="F195">
        <f t="shared" si="7"/>
        <v>354.52380952380958</v>
      </c>
      <c r="G195">
        <f t="shared" si="8"/>
        <v>41.619047619047613</v>
      </c>
      <c r="H195">
        <v>20</v>
      </c>
      <c r="I195" s="1">
        <v>992</v>
      </c>
    </row>
    <row r="196" spans="1:9" x14ac:dyDescent="0.35">
      <c r="A196" t="s">
        <v>61</v>
      </c>
      <c r="B19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383</v>
      </c>
      <c r="C19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357.16666666666663</v>
      </c>
      <c r="D196">
        <f>ToplamTablo[[#This Row],[Vefat2020]]-ToplamTablo[[#This Row],[Referans]]</f>
        <v>25.833333333333371</v>
      </c>
      <c r="E196">
        <f t="shared" si="6"/>
        <v>385.57142857142856</v>
      </c>
      <c r="F196">
        <f t="shared" si="7"/>
        <v>356.64285714285717</v>
      </c>
      <c r="G196">
        <f t="shared" si="8"/>
        <v>28.928571428571438</v>
      </c>
      <c r="H196">
        <v>17</v>
      </c>
      <c r="I196" s="1">
        <v>947</v>
      </c>
    </row>
    <row r="197" spans="1:9" x14ac:dyDescent="0.35">
      <c r="A197" t="s">
        <v>60</v>
      </c>
      <c r="B19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9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334.83333333333331</v>
      </c>
      <c r="D197">
        <f>ToplamTablo[[#This Row],[Vefat2020]]-ToplamTablo[[#This Row],[Referans]]</f>
        <v>35.166666666666686</v>
      </c>
      <c r="E197">
        <f t="shared" si="6"/>
        <v>378.57142857142856</v>
      </c>
      <c r="F197">
        <f t="shared" si="7"/>
        <v>354.11904761904765</v>
      </c>
      <c r="G197">
        <f t="shared" si="8"/>
        <v>24.45238095238097</v>
      </c>
      <c r="H197">
        <v>21</v>
      </c>
      <c r="I197" s="1">
        <v>933</v>
      </c>
    </row>
    <row r="198" spans="1:9" x14ac:dyDescent="0.35">
      <c r="A198" t="s">
        <v>59</v>
      </c>
      <c r="B19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362</v>
      </c>
      <c r="C19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337.5</v>
      </c>
      <c r="D198">
        <f>ToplamTablo[[#This Row],[Vefat2020]]-ToplamTablo[[#This Row],[Referans]]</f>
        <v>24.5</v>
      </c>
      <c r="E198">
        <f t="shared" si="6"/>
        <v>374.71428571428572</v>
      </c>
      <c r="F198">
        <f t="shared" si="7"/>
        <v>349.5</v>
      </c>
      <c r="G198">
        <f t="shared" si="8"/>
        <v>25.21428571428573</v>
      </c>
      <c r="H198">
        <v>18</v>
      </c>
      <c r="I198" s="1">
        <v>926</v>
      </c>
    </row>
    <row r="199" spans="1:9" x14ac:dyDescent="0.35">
      <c r="A199" t="s">
        <v>58</v>
      </c>
      <c r="B19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365</v>
      </c>
      <c r="C19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345.99999999999994</v>
      </c>
      <c r="D199">
        <f>ToplamTablo[[#This Row],[Vefat2020]]-ToplamTablo[[#This Row],[Referans]]</f>
        <v>19.000000000000057</v>
      </c>
      <c r="E199">
        <f t="shared" si="6"/>
        <v>367.28571428571428</v>
      </c>
      <c r="F199">
        <f t="shared" si="7"/>
        <v>347.07142857142856</v>
      </c>
      <c r="G199">
        <f t="shared" si="8"/>
        <v>20.21428571428574</v>
      </c>
      <c r="H199">
        <v>17</v>
      </c>
      <c r="I199" s="1">
        <v>918</v>
      </c>
    </row>
    <row r="200" spans="1:9" x14ac:dyDescent="0.35">
      <c r="A200" t="s">
        <v>57</v>
      </c>
      <c r="B20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367</v>
      </c>
      <c r="C20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343.66666666666669</v>
      </c>
      <c r="D200">
        <f>ToplamTablo[[#This Row],[Vefat2020]]-ToplamTablo[[#This Row],[Referans]]</f>
        <v>23.333333333333314</v>
      </c>
      <c r="E200">
        <f t="shared" si="6"/>
        <v>370.28571428571428</v>
      </c>
      <c r="F200">
        <f t="shared" si="7"/>
        <v>344.66666666666657</v>
      </c>
      <c r="G200">
        <f t="shared" si="8"/>
        <v>25.619047619047631</v>
      </c>
      <c r="H200">
        <v>16</v>
      </c>
      <c r="I200" s="1">
        <v>924</v>
      </c>
    </row>
    <row r="201" spans="1:9" x14ac:dyDescent="0.35">
      <c r="A201" t="s">
        <v>56</v>
      </c>
      <c r="B20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356</v>
      </c>
      <c r="C20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321</v>
      </c>
      <c r="D201">
        <f>ToplamTablo[[#This Row],[Vefat2020]]-ToplamTablo[[#This Row],[Referans]]</f>
        <v>35</v>
      </c>
      <c r="E201">
        <f t="shared" ref="E201:E257" si="9">AVERAGE(B195:B201)</f>
        <v>368.14285714285717</v>
      </c>
      <c r="F201">
        <f t="shared" ref="F201:F257" si="10">AVERAGE(C195:C201)</f>
        <v>341.16666666666663</v>
      </c>
      <c r="G201">
        <f t="shared" ref="G201:G257" si="11">AVERAGE(D195:D201)</f>
        <v>26.976190476190489</v>
      </c>
      <c r="H201">
        <v>17</v>
      </c>
      <c r="I201" s="1">
        <v>931</v>
      </c>
    </row>
    <row r="202" spans="1:9" x14ac:dyDescent="0.35">
      <c r="A202" t="s">
        <v>55</v>
      </c>
      <c r="B20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394</v>
      </c>
      <c r="C20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360.00000000000006</v>
      </c>
      <c r="D202">
        <f>ToplamTablo[[#This Row],[Vefat2020]]-ToplamTablo[[#This Row],[Referans]]</f>
        <v>33.999999999999943</v>
      </c>
      <c r="E202">
        <f t="shared" si="9"/>
        <v>371</v>
      </c>
      <c r="F202">
        <f t="shared" si="10"/>
        <v>342.88095238095241</v>
      </c>
      <c r="G202">
        <f t="shared" si="11"/>
        <v>28.119047619047624</v>
      </c>
      <c r="H202">
        <v>18</v>
      </c>
      <c r="I202" s="1">
        <v>928</v>
      </c>
    </row>
    <row r="203" spans="1:9" x14ac:dyDescent="0.35">
      <c r="A203" t="s">
        <v>54</v>
      </c>
      <c r="B20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353</v>
      </c>
      <c r="C20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322.83333333333337</v>
      </c>
      <c r="D203">
        <f>ToplamTablo[[#This Row],[Vefat2020]]-ToplamTablo[[#This Row],[Referans]]</f>
        <v>30.166666666666629</v>
      </c>
      <c r="E203">
        <f t="shared" si="9"/>
        <v>366.71428571428572</v>
      </c>
      <c r="F203">
        <f t="shared" si="10"/>
        <v>337.97619047619048</v>
      </c>
      <c r="G203">
        <f t="shared" si="11"/>
        <v>28.738095238095234</v>
      </c>
      <c r="H203">
        <v>19</v>
      </c>
      <c r="I203" s="1">
        <v>902</v>
      </c>
    </row>
    <row r="204" spans="1:9" x14ac:dyDescent="0.35">
      <c r="A204" t="s">
        <v>53</v>
      </c>
      <c r="B20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374</v>
      </c>
      <c r="C20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341.83333333333331</v>
      </c>
      <c r="D204">
        <f>ToplamTablo[[#This Row],[Vefat2020]]-ToplamTablo[[#This Row],[Referans]]</f>
        <v>32.166666666666686</v>
      </c>
      <c r="E204">
        <f t="shared" si="9"/>
        <v>367.28571428571428</v>
      </c>
      <c r="F204">
        <f t="shared" si="10"/>
        <v>338.97619047619048</v>
      </c>
      <c r="G204">
        <f t="shared" si="11"/>
        <v>28.309523809523803</v>
      </c>
      <c r="H204">
        <v>18</v>
      </c>
      <c r="I204" s="1">
        <v>913</v>
      </c>
    </row>
    <row r="205" spans="1:9" x14ac:dyDescent="0.35">
      <c r="A205" t="s">
        <v>52</v>
      </c>
      <c r="B20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390</v>
      </c>
      <c r="C20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352.83333333333331</v>
      </c>
      <c r="D205">
        <f>ToplamTablo[[#This Row],[Vefat2020]]-ToplamTablo[[#This Row],[Referans]]</f>
        <v>37.166666666666686</v>
      </c>
      <c r="E205">
        <f t="shared" si="9"/>
        <v>371.28571428571428</v>
      </c>
      <c r="F205">
        <f t="shared" si="10"/>
        <v>341.16666666666663</v>
      </c>
      <c r="G205">
        <f t="shared" si="11"/>
        <v>30.119047619047617</v>
      </c>
      <c r="H205">
        <v>17</v>
      </c>
      <c r="I205" s="1">
        <v>937</v>
      </c>
    </row>
    <row r="206" spans="1:9" x14ac:dyDescent="0.35">
      <c r="A206" t="s">
        <v>51</v>
      </c>
      <c r="B20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381</v>
      </c>
      <c r="C20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337.66666666666669</v>
      </c>
      <c r="D206">
        <f>ToplamTablo[[#This Row],[Vefat2020]]-ToplamTablo[[#This Row],[Referans]]</f>
        <v>43.333333333333314</v>
      </c>
      <c r="E206">
        <f t="shared" si="9"/>
        <v>373.57142857142856</v>
      </c>
      <c r="F206">
        <f t="shared" si="10"/>
        <v>339.97619047619042</v>
      </c>
      <c r="G206">
        <f t="shared" si="11"/>
        <v>33.595238095238081</v>
      </c>
      <c r="H206">
        <v>16</v>
      </c>
      <c r="I206" s="1">
        <v>921</v>
      </c>
    </row>
    <row r="207" spans="1:9" x14ac:dyDescent="0.35">
      <c r="A207" t="s">
        <v>50</v>
      </c>
      <c r="B20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378</v>
      </c>
      <c r="C20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337.16666666666669</v>
      </c>
      <c r="D207">
        <f>ToplamTablo[[#This Row],[Vefat2020]]-ToplamTablo[[#This Row],[Referans]]</f>
        <v>40.833333333333314</v>
      </c>
      <c r="E207">
        <f t="shared" si="9"/>
        <v>375.14285714285717</v>
      </c>
      <c r="F207">
        <f t="shared" si="10"/>
        <v>339.04761904761909</v>
      </c>
      <c r="G207">
        <f t="shared" si="11"/>
        <v>36.095238095238081</v>
      </c>
      <c r="H207">
        <v>17</v>
      </c>
      <c r="I207" s="1">
        <v>927</v>
      </c>
    </row>
    <row r="208" spans="1:9" x14ac:dyDescent="0.35">
      <c r="A208" t="s">
        <v>49</v>
      </c>
      <c r="B20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386</v>
      </c>
      <c r="C20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355.83333333333343</v>
      </c>
      <c r="D208">
        <f>ToplamTablo[[#This Row],[Vefat2020]]-ToplamTablo[[#This Row],[Referans]]</f>
        <v>30.166666666666572</v>
      </c>
      <c r="E208">
        <f t="shared" si="9"/>
        <v>379.42857142857144</v>
      </c>
      <c r="F208">
        <f t="shared" si="10"/>
        <v>344.02380952380958</v>
      </c>
      <c r="G208">
        <f t="shared" si="11"/>
        <v>35.404761904761877</v>
      </c>
      <c r="H208">
        <v>17</v>
      </c>
      <c r="I208" s="1">
        <v>919</v>
      </c>
    </row>
    <row r="209" spans="1:9" x14ac:dyDescent="0.35">
      <c r="A209" t="s">
        <v>48</v>
      </c>
      <c r="B20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379</v>
      </c>
      <c r="C20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321.33333333333337</v>
      </c>
      <c r="D209">
        <f>ToplamTablo[[#This Row],[Vefat2020]]-ToplamTablo[[#This Row],[Referans]]</f>
        <v>57.666666666666629</v>
      </c>
      <c r="E209">
        <f t="shared" si="9"/>
        <v>377.28571428571428</v>
      </c>
      <c r="F209">
        <f t="shared" si="10"/>
        <v>338.50000000000006</v>
      </c>
      <c r="G209">
        <f t="shared" si="11"/>
        <v>38.785714285714263</v>
      </c>
      <c r="H209">
        <v>15</v>
      </c>
      <c r="I209" s="1">
        <v>963</v>
      </c>
    </row>
    <row r="210" spans="1:9" x14ac:dyDescent="0.35">
      <c r="A210" t="s">
        <v>47</v>
      </c>
      <c r="B21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409</v>
      </c>
      <c r="C21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327.33333333333331</v>
      </c>
      <c r="D210">
        <f>ToplamTablo[[#This Row],[Vefat2020]]-ToplamTablo[[#This Row],[Referans]]</f>
        <v>81.666666666666686</v>
      </c>
      <c r="E210">
        <f t="shared" si="9"/>
        <v>385.28571428571428</v>
      </c>
      <c r="F210">
        <f t="shared" si="10"/>
        <v>339.14285714285722</v>
      </c>
      <c r="G210">
        <f t="shared" si="11"/>
        <v>46.142857142857125</v>
      </c>
      <c r="H210">
        <v>14</v>
      </c>
      <c r="I210" s="1">
        <v>942</v>
      </c>
    </row>
    <row r="211" spans="1:9" x14ac:dyDescent="0.35">
      <c r="A211" t="s">
        <v>46</v>
      </c>
      <c r="B21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391</v>
      </c>
      <c r="C21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361.83333333333337</v>
      </c>
      <c r="D211">
        <f>ToplamTablo[[#This Row],[Vefat2020]]-ToplamTablo[[#This Row],[Referans]]</f>
        <v>29.166666666666629</v>
      </c>
      <c r="E211">
        <f t="shared" si="9"/>
        <v>387.71428571428572</v>
      </c>
      <c r="F211">
        <f t="shared" si="10"/>
        <v>342</v>
      </c>
      <c r="G211">
        <f t="shared" si="11"/>
        <v>45.714285714285687</v>
      </c>
      <c r="H211">
        <v>15</v>
      </c>
      <c r="I211" s="1">
        <v>967</v>
      </c>
    </row>
    <row r="212" spans="1:9" x14ac:dyDescent="0.35">
      <c r="A212" t="s">
        <v>45</v>
      </c>
      <c r="B21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407</v>
      </c>
      <c r="C21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350.16666666666674</v>
      </c>
      <c r="D212">
        <f>ToplamTablo[[#This Row],[Vefat2020]]-ToplamTablo[[#This Row],[Referans]]</f>
        <v>56.833333333333258</v>
      </c>
      <c r="E212">
        <f t="shared" si="9"/>
        <v>390.14285714285717</v>
      </c>
      <c r="F212">
        <f t="shared" si="10"/>
        <v>341.61904761904759</v>
      </c>
      <c r="G212">
        <f t="shared" si="11"/>
        <v>48.523809523809483</v>
      </c>
      <c r="H212">
        <v>17</v>
      </c>
      <c r="I212" s="1">
        <v>982</v>
      </c>
    </row>
    <row r="213" spans="1:9" x14ac:dyDescent="0.35">
      <c r="A213" t="s">
        <v>44</v>
      </c>
      <c r="B21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399</v>
      </c>
      <c r="C21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375.33333333333337</v>
      </c>
      <c r="D213">
        <f>ToplamTablo[[#This Row],[Vefat2020]]-ToplamTablo[[#This Row],[Referans]]</f>
        <v>23.666666666666629</v>
      </c>
      <c r="E213">
        <f t="shared" si="9"/>
        <v>392.71428571428572</v>
      </c>
      <c r="F213">
        <f t="shared" si="10"/>
        <v>347.00000000000006</v>
      </c>
      <c r="G213">
        <f t="shared" si="11"/>
        <v>45.714285714285673</v>
      </c>
      <c r="H213">
        <v>19</v>
      </c>
      <c r="I213" s="1">
        <v>996</v>
      </c>
    </row>
    <row r="214" spans="1:9" x14ac:dyDescent="0.35">
      <c r="A214" t="s">
        <v>43</v>
      </c>
      <c r="B21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415</v>
      </c>
      <c r="C21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350.16666666666669</v>
      </c>
      <c r="D214">
        <f>ToplamTablo[[#This Row],[Vefat2020]]-ToplamTablo[[#This Row],[Referans]]</f>
        <v>64.833333333333314</v>
      </c>
      <c r="E214">
        <f t="shared" si="9"/>
        <v>398</v>
      </c>
      <c r="F214">
        <f t="shared" si="10"/>
        <v>348.85714285714283</v>
      </c>
      <c r="G214">
        <f t="shared" si="11"/>
        <v>49.142857142857103</v>
      </c>
      <c r="H214">
        <v>18</v>
      </c>
      <c r="I214" s="1">
        <v>987</v>
      </c>
    </row>
    <row r="215" spans="1:9" x14ac:dyDescent="0.35">
      <c r="A215" t="s">
        <v>42</v>
      </c>
      <c r="B21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388</v>
      </c>
      <c r="C21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362.83333333333337</v>
      </c>
      <c r="D215">
        <f>ToplamTablo[[#This Row],[Vefat2020]]-ToplamTablo[[#This Row],[Referans]]</f>
        <v>25.166666666666629</v>
      </c>
      <c r="E215">
        <f t="shared" si="9"/>
        <v>398.28571428571428</v>
      </c>
      <c r="F215">
        <f t="shared" si="10"/>
        <v>349.85714285714295</v>
      </c>
      <c r="G215">
        <f t="shared" si="11"/>
        <v>48.428571428571395</v>
      </c>
      <c r="H215">
        <v>19</v>
      </c>
      <c r="I215" s="1">
        <v>995</v>
      </c>
    </row>
    <row r="216" spans="1:9" x14ac:dyDescent="0.35">
      <c r="A216" t="s">
        <v>41</v>
      </c>
      <c r="B21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21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354.33333333333331</v>
      </c>
      <c r="D216">
        <f>ToplamTablo[[#This Row],[Vefat2020]]-ToplamTablo[[#This Row],[Referans]]</f>
        <v>30.666666666666686</v>
      </c>
      <c r="E216">
        <f t="shared" si="9"/>
        <v>399.14285714285717</v>
      </c>
      <c r="F216">
        <f t="shared" si="10"/>
        <v>354.57142857142861</v>
      </c>
      <c r="G216">
        <f t="shared" si="11"/>
        <v>44.571428571428548</v>
      </c>
      <c r="H216">
        <v>18</v>
      </c>
      <c r="I216" s="1">
        <v>1083</v>
      </c>
    </row>
    <row r="217" spans="1:9" x14ac:dyDescent="0.35">
      <c r="A217" t="s">
        <v>40</v>
      </c>
      <c r="B21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401</v>
      </c>
      <c r="C21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349.33333333333331</v>
      </c>
      <c r="D217">
        <f>ToplamTablo[[#This Row],[Vefat2020]]-ToplamTablo[[#This Row],[Referans]]</f>
        <v>51.666666666666686</v>
      </c>
      <c r="E217">
        <f t="shared" si="9"/>
        <v>398</v>
      </c>
      <c r="F217">
        <f t="shared" si="10"/>
        <v>357.71428571428578</v>
      </c>
      <c r="G217">
        <f t="shared" si="11"/>
        <v>40.285714285714263</v>
      </c>
      <c r="H217">
        <v>19</v>
      </c>
      <c r="I217" s="1">
        <v>1178</v>
      </c>
    </row>
    <row r="218" spans="1:9" x14ac:dyDescent="0.35">
      <c r="A218" t="s">
        <v>39</v>
      </c>
      <c r="B21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21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334.83333333333331</v>
      </c>
      <c r="D218">
        <f>ToplamTablo[[#This Row],[Vefat2020]]-ToplamTablo[[#This Row],[Referans]]</f>
        <v>78.166666666666686</v>
      </c>
      <c r="E218">
        <f t="shared" si="9"/>
        <v>401.14285714285717</v>
      </c>
      <c r="F218">
        <f t="shared" si="10"/>
        <v>353.85714285714283</v>
      </c>
      <c r="G218">
        <f t="shared" si="11"/>
        <v>47.28571428571427</v>
      </c>
      <c r="H218">
        <v>14</v>
      </c>
      <c r="I218" s="1">
        <v>1153</v>
      </c>
    </row>
    <row r="219" spans="1:9" x14ac:dyDescent="0.35">
      <c r="A219" t="s">
        <v>38</v>
      </c>
      <c r="B21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463</v>
      </c>
      <c r="C21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332.33333333333337</v>
      </c>
      <c r="D219">
        <f>ToplamTablo[[#This Row],[Vefat2020]]-ToplamTablo[[#This Row],[Referans]]</f>
        <v>130.66666666666663</v>
      </c>
      <c r="E219">
        <f t="shared" si="9"/>
        <v>409.14285714285717</v>
      </c>
      <c r="F219">
        <f t="shared" si="10"/>
        <v>351.30952380952385</v>
      </c>
      <c r="G219">
        <f t="shared" si="11"/>
        <v>57.833333333333321</v>
      </c>
      <c r="H219">
        <v>15</v>
      </c>
      <c r="I219" s="1">
        <v>1185</v>
      </c>
    </row>
    <row r="220" spans="1:9" x14ac:dyDescent="0.35">
      <c r="A220" t="s">
        <v>37</v>
      </c>
      <c r="B22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397</v>
      </c>
      <c r="C22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350.83333333333331</v>
      </c>
      <c r="D220">
        <f>ToplamTablo[[#This Row],[Vefat2020]]-ToplamTablo[[#This Row],[Referans]]</f>
        <v>46.166666666666686</v>
      </c>
      <c r="E220">
        <f t="shared" si="9"/>
        <v>408.85714285714283</v>
      </c>
      <c r="F220">
        <f t="shared" si="10"/>
        <v>347.8095238095238</v>
      </c>
      <c r="G220">
        <f t="shared" si="11"/>
        <v>61.047619047619044</v>
      </c>
      <c r="H220">
        <v>16</v>
      </c>
      <c r="I220" s="1">
        <v>1172</v>
      </c>
    </row>
    <row r="221" spans="1:9" x14ac:dyDescent="0.35">
      <c r="A221" t="s">
        <v>36</v>
      </c>
      <c r="B22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374</v>
      </c>
      <c r="C22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348.83333333333337</v>
      </c>
      <c r="D221">
        <f>ToplamTablo[[#This Row],[Vefat2020]]-ToplamTablo[[#This Row],[Referans]]</f>
        <v>25.166666666666629</v>
      </c>
      <c r="E221">
        <f t="shared" si="9"/>
        <v>403</v>
      </c>
      <c r="F221">
        <f t="shared" si="10"/>
        <v>347.61904761904765</v>
      </c>
      <c r="G221">
        <f t="shared" si="11"/>
        <v>55.380952380952372</v>
      </c>
      <c r="H221">
        <v>15</v>
      </c>
      <c r="I221" s="1">
        <v>1182</v>
      </c>
    </row>
    <row r="222" spans="1:9" x14ac:dyDescent="0.35">
      <c r="A222" t="s">
        <v>35</v>
      </c>
      <c r="B22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424.5</v>
      </c>
      <c r="C22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344.33333333333331</v>
      </c>
      <c r="D222">
        <f>ToplamTablo[[#This Row],[Vefat2020]]-ToplamTablo[[#This Row],[Referans]]</f>
        <v>80.166666666666686</v>
      </c>
      <c r="E222">
        <f t="shared" si="9"/>
        <v>408.21428571428572</v>
      </c>
      <c r="F222">
        <f t="shared" si="10"/>
        <v>344.97619047619048</v>
      </c>
      <c r="G222">
        <f t="shared" si="11"/>
        <v>63.238095238095241</v>
      </c>
      <c r="H222">
        <v>14</v>
      </c>
      <c r="I222" s="1">
        <v>1193</v>
      </c>
    </row>
    <row r="223" spans="1:9" x14ac:dyDescent="0.35">
      <c r="A223" t="s">
        <v>34</v>
      </c>
      <c r="B22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434</v>
      </c>
      <c r="C22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365.83333333333337</v>
      </c>
      <c r="D223">
        <f>ToplamTablo[[#This Row],[Vefat2020]]-ToplamTablo[[#This Row],[Referans]]</f>
        <v>68.166666666666629</v>
      </c>
      <c r="E223">
        <f t="shared" si="9"/>
        <v>415.21428571428572</v>
      </c>
      <c r="F223">
        <f t="shared" si="10"/>
        <v>346.61904761904765</v>
      </c>
      <c r="G223">
        <f t="shared" si="11"/>
        <v>68.595238095238088</v>
      </c>
      <c r="H223">
        <v>15</v>
      </c>
      <c r="I223" s="1">
        <v>1183</v>
      </c>
    </row>
    <row r="224" spans="1:9" x14ac:dyDescent="0.35">
      <c r="A224" t="s">
        <v>33</v>
      </c>
      <c r="B22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22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332.16666666666669</v>
      </c>
      <c r="D224">
        <f>ToplamTablo[[#This Row],[Vefat2020]]-ToplamTablo[[#This Row],[Referans]]</f>
        <v>100.83333333333331</v>
      </c>
      <c r="E224">
        <f t="shared" si="9"/>
        <v>419.78571428571428</v>
      </c>
      <c r="F224">
        <f t="shared" si="10"/>
        <v>344.16666666666663</v>
      </c>
      <c r="G224">
        <f t="shared" si="11"/>
        <v>75.619047619047606</v>
      </c>
      <c r="H224">
        <v>18</v>
      </c>
      <c r="I224" s="1">
        <v>1212</v>
      </c>
    </row>
    <row r="225" spans="1:9" x14ac:dyDescent="0.35">
      <c r="A225" t="s">
        <v>32</v>
      </c>
      <c r="B22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430</v>
      </c>
      <c r="C22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335.66666666666669</v>
      </c>
      <c r="D225">
        <f>ToplamTablo[[#This Row],[Vefat2020]]-ToplamTablo[[#This Row],[Referans]]</f>
        <v>94.333333333333314</v>
      </c>
      <c r="E225">
        <f t="shared" si="9"/>
        <v>422.21428571428572</v>
      </c>
      <c r="F225">
        <f t="shared" si="10"/>
        <v>344.28571428571422</v>
      </c>
      <c r="G225">
        <f t="shared" si="11"/>
        <v>77.928571428571416</v>
      </c>
      <c r="H225">
        <v>21</v>
      </c>
      <c r="I225" s="1">
        <v>1243</v>
      </c>
    </row>
    <row r="226" spans="1:9" x14ac:dyDescent="0.35">
      <c r="A226" t="s">
        <v>31</v>
      </c>
      <c r="B22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431</v>
      </c>
      <c r="C22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358.33333333333331</v>
      </c>
      <c r="D226">
        <f>ToplamTablo[[#This Row],[Vefat2020]]-ToplamTablo[[#This Row],[Referans]]</f>
        <v>72.666666666666686</v>
      </c>
      <c r="E226">
        <f t="shared" si="9"/>
        <v>417.64285714285717</v>
      </c>
      <c r="F226">
        <f t="shared" si="10"/>
        <v>348.00000000000006</v>
      </c>
      <c r="G226">
        <f t="shared" si="11"/>
        <v>69.642857142857139</v>
      </c>
      <c r="H226">
        <v>22</v>
      </c>
      <c r="I226" s="1">
        <v>1226</v>
      </c>
    </row>
    <row r="227" spans="1:9" x14ac:dyDescent="0.35">
      <c r="A227" t="s">
        <v>30</v>
      </c>
      <c r="B22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383</v>
      </c>
      <c r="C22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352.16666666666669</v>
      </c>
      <c r="D227">
        <f>ToplamTablo[[#This Row],[Vefat2020]]-ToplamTablo[[#This Row],[Referans]]</f>
        <v>30.833333333333314</v>
      </c>
      <c r="E227">
        <f t="shared" si="9"/>
        <v>415.64285714285717</v>
      </c>
      <c r="F227">
        <f t="shared" si="10"/>
        <v>348.1904761904762</v>
      </c>
      <c r="G227">
        <f t="shared" si="11"/>
        <v>67.452380952380935</v>
      </c>
      <c r="H227">
        <v>21</v>
      </c>
      <c r="I227" s="1">
        <v>1256</v>
      </c>
    </row>
    <row r="228" spans="1:9" x14ac:dyDescent="0.35">
      <c r="A228" t="s">
        <v>29</v>
      </c>
      <c r="B22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405</v>
      </c>
      <c r="C22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354.83333333333331</v>
      </c>
      <c r="D228">
        <f>ToplamTablo[[#This Row],[Vefat2020]]-ToplamTablo[[#This Row],[Referans]]</f>
        <v>50.166666666666686</v>
      </c>
      <c r="E228">
        <f t="shared" si="9"/>
        <v>420.07142857142856</v>
      </c>
      <c r="F228">
        <f t="shared" si="10"/>
        <v>349.04761904761909</v>
      </c>
      <c r="G228">
        <f t="shared" si="11"/>
        <v>71.023809523809518</v>
      </c>
      <c r="H228">
        <v>19</v>
      </c>
      <c r="I228" s="1">
        <v>1192</v>
      </c>
    </row>
    <row r="229" spans="1:9" x14ac:dyDescent="0.35">
      <c r="A229" t="s">
        <v>28</v>
      </c>
      <c r="B22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383</v>
      </c>
      <c r="C22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367</v>
      </c>
      <c r="D229">
        <f>ToplamTablo[[#This Row],[Vefat2020]]-ToplamTablo[[#This Row],[Referans]]</f>
        <v>16</v>
      </c>
      <c r="E229">
        <f t="shared" si="9"/>
        <v>414.14285714285717</v>
      </c>
      <c r="F229">
        <f t="shared" si="10"/>
        <v>352.28571428571428</v>
      </c>
      <c r="G229">
        <f t="shared" si="11"/>
        <v>61.857142857142847</v>
      </c>
      <c r="H229">
        <v>22</v>
      </c>
      <c r="I229" s="1">
        <v>1223</v>
      </c>
    </row>
    <row r="230" spans="1:9" x14ac:dyDescent="0.35">
      <c r="A230" t="s">
        <v>27</v>
      </c>
      <c r="B23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408</v>
      </c>
      <c r="C23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338</v>
      </c>
      <c r="D230">
        <f>ToplamTablo[[#This Row],[Vefat2020]]-ToplamTablo[[#This Row],[Referans]]</f>
        <v>70</v>
      </c>
      <c r="E230">
        <f t="shared" si="9"/>
        <v>410.42857142857144</v>
      </c>
      <c r="F230">
        <f t="shared" si="10"/>
        <v>348.30952380952385</v>
      </c>
      <c r="G230">
        <f t="shared" si="11"/>
        <v>62.119047619047613</v>
      </c>
      <c r="H230">
        <v>20</v>
      </c>
      <c r="I230" s="1">
        <v>1263</v>
      </c>
    </row>
    <row r="231" spans="1:9" x14ac:dyDescent="0.35">
      <c r="A231" t="s">
        <v>26</v>
      </c>
      <c r="B23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348</v>
      </c>
      <c r="C23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339.66666666666669</v>
      </c>
      <c r="D231">
        <f>ToplamTablo[[#This Row],[Vefat2020]]-ToplamTablo[[#This Row],[Referans]]</f>
        <v>8.3333333333333144</v>
      </c>
      <c r="E231">
        <f t="shared" si="9"/>
        <v>398.28571428571428</v>
      </c>
      <c r="F231">
        <f t="shared" si="10"/>
        <v>349.38095238095235</v>
      </c>
      <c r="G231">
        <f t="shared" si="11"/>
        <v>48.904761904761905</v>
      </c>
      <c r="H231">
        <v>23</v>
      </c>
      <c r="I231" s="1">
        <v>1303</v>
      </c>
    </row>
    <row r="232" spans="1:9" x14ac:dyDescent="0.35">
      <c r="A232" t="s">
        <v>25</v>
      </c>
      <c r="B23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397</v>
      </c>
      <c r="C23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328.5</v>
      </c>
      <c r="D232">
        <f>ToplamTablo[[#This Row],[Vefat2020]]-ToplamTablo[[#This Row],[Referans]]</f>
        <v>68.5</v>
      </c>
      <c r="E232">
        <f t="shared" si="9"/>
        <v>393.57142857142856</v>
      </c>
      <c r="F232">
        <f t="shared" si="10"/>
        <v>348.35714285714283</v>
      </c>
      <c r="G232">
        <f t="shared" si="11"/>
        <v>45.214285714285715</v>
      </c>
      <c r="H232">
        <v>19</v>
      </c>
      <c r="I232" s="1">
        <v>1412</v>
      </c>
    </row>
    <row r="233" spans="1:9" x14ac:dyDescent="0.35">
      <c r="A233" t="s">
        <v>24</v>
      </c>
      <c r="B23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379</v>
      </c>
      <c r="C23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322.66666666666669</v>
      </c>
      <c r="D233">
        <f>ToplamTablo[[#This Row],[Vefat2020]]-ToplamTablo[[#This Row],[Referans]]</f>
        <v>56.333333333333314</v>
      </c>
      <c r="E233">
        <f t="shared" si="9"/>
        <v>386.14285714285717</v>
      </c>
      <c r="F233">
        <f t="shared" si="10"/>
        <v>343.26190476190476</v>
      </c>
      <c r="G233">
        <f t="shared" si="11"/>
        <v>42.880952380952372</v>
      </c>
      <c r="H233">
        <v>22</v>
      </c>
      <c r="I233" s="1">
        <v>1203</v>
      </c>
    </row>
    <row r="234" spans="1:9" x14ac:dyDescent="0.35">
      <c r="A234" t="s">
        <v>23</v>
      </c>
      <c r="B23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399</v>
      </c>
      <c r="C23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344.33333333333331</v>
      </c>
      <c r="D234">
        <f>ToplamTablo[[#This Row],[Vefat2020]]-ToplamTablo[[#This Row],[Referans]]</f>
        <v>54.666666666666686</v>
      </c>
      <c r="E234">
        <f t="shared" si="9"/>
        <v>388.42857142857144</v>
      </c>
      <c r="F234">
        <f t="shared" si="10"/>
        <v>342.14285714285717</v>
      </c>
      <c r="G234">
        <f t="shared" si="11"/>
        <v>46.285714285714285</v>
      </c>
      <c r="H234">
        <v>22</v>
      </c>
      <c r="I234" s="1">
        <v>1309</v>
      </c>
    </row>
    <row r="235" spans="1:9" x14ac:dyDescent="0.35">
      <c r="A235" t="s">
        <v>22</v>
      </c>
      <c r="B23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393</v>
      </c>
      <c r="C23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357</v>
      </c>
      <c r="D235">
        <f>ToplamTablo[[#This Row],[Vefat2020]]-ToplamTablo[[#This Row],[Referans]]</f>
        <v>36</v>
      </c>
      <c r="E235">
        <f t="shared" si="9"/>
        <v>386.71428571428572</v>
      </c>
      <c r="F235">
        <f t="shared" si="10"/>
        <v>342.45238095238102</v>
      </c>
      <c r="G235">
        <f t="shared" si="11"/>
        <v>44.261904761904759</v>
      </c>
      <c r="H235">
        <v>19</v>
      </c>
      <c r="I235" s="1">
        <v>1217</v>
      </c>
    </row>
    <row r="236" spans="1:9" x14ac:dyDescent="0.35">
      <c r="A236" t="s">
        <v>21</v>
      </c>
      <c r="B23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419</v>
      </c>
      <c r="C23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323.16666666666669</v>
      </c>
      <c r="D236">
        <f>ToplamTablo[[#This Row],[Vefat2020]]-ToplamTablo[[#This Row],[Referans]]</f>
        <v>95.833333333333314</v>
      </c>
      <c r="E236">
        <f t="shared" si="9"/>
        <v>391.85714285714283</v>
      </c>
      <c r="F236">
        <f t="shared" si="10"/>
        <v>336.1904761904762</v>
      </c>
      <c r="G236">
        <f t="shared" si="11"/>
        <v>55.666666666666664</v>
      </c>
      <c r="H236">
        <v>18</v>
      </c>
      <c r="I236" s="1">
        <v>1443</v>
      </c>
    </row>
    <row r="237" spans="1:9" x14ac:dyDescent="0.35">
      <c r="A237" t="s">
        <v>20</v>
      </c>
      <c r="B23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419</v>
      </c>
      <c r="C23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318.5</v>
      </c>
      <c r="D237">
        <f>ToplamTablo[[#This Row],[Vefat2020]]-ToplamTablo[[#This Row],[Referans]]</f>
        <v>100.5</v>
      </c>
      <c r="E237">
        <f t="shared" si="9"/>
        <v>393.42857142857144</v>
      </c>
      <c r="F237">
        <f t="shared" si="10"/>
        <v>333.40476190476193</v>
      </c>
      <c r="G237">
        <f t="shared" si="11"/>
        <v>60.023809523809518</v>
      </c>
      <c r="H237">
        <v>24</v>
      </c>
      <c r="I237" s="1">
        <v>1502</v>
      </c>
    </row>
    <row r="238" spans="1:9" x14ac:dyDescent="0.35">
      <c r="A238" t="s">
        <v>19</v>
      </c>
      <c r="B23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447</v>
      </c>
      <c r="C23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345.49999999999994</v>
      </c>
      <c r="D238">
        <f>ToplamTablo[[#This Row],[Vefat2020]]-ToplamTablo[[#This Row],[Referans]]</f>
        <v>101.50000000000006</v>
      </c>
      <c r="E238">
        <f t="shared" si="9"/>
        <v>407.57142857142856</v>
      </c>
      <c r="F238">
        <f t="shared" si="10"/>
        <v>334.23809523809524</v>
      </c>
      <c r="G238">
        <f t="shared" si="11"/>
        <v>73.333333333333343</v>
      </c>
      <c r="H238">
        <v>20</v>
      </c>
      <c r="I238" s="1">
        <v>1313</v>
      </c>
    </row>
    <row r="239" spans="1:9" x14ac:dyDescent="0.35">
      <c r="A239" t="s">
        <v>18</v>
      </c>
      <c r="B23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415</v>
      </c>
      <c r="C23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321.50000000000006</v>
      </c>
      <c r="D239">
        <f>ToplamTablo[[#This Row],[Vefat2020]]-ToplamTablo[[#This Row],[Referans]]</f>
        <v>93.499999999999943</v>
      </c>
      <c r="E239">
        <f t="shared" si="9"/>
        <v>410.14285714285717</v>
      </c>
      <c r="F239">
        <f t="shared" si="10"/>
        <v>333.2380952380953</v>
      </c>
      <c r="G239">
        <f t="shared" si="11"/>
        <v>76.904761904761898</v>
      </c>
      <c r="H239">
        <v>26</v>
      </c>
      <c r="I239" s="1">
        <v>1491</v>
      </c>
    </row>
    <row r="240" spans="1:9" x14ac:dyDescent="0.35">
      <c r="A240" t="s">
        <v>17</v>
      </c>
      <c r="B24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450</v>
      </c>
      <c r="C24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</v>
      </c>
      <c r="D240">
        <f>ToplamTablo[[#This Row],[Vefat2020]]-ToplamTablo[[#This Row],[Referans]]</f>
        <v>98</v>
      </c>
      <c r="E240">
        <f t="shared" si="9"/>
        <v>420.28571428571428</v>
      </c>
      <c r="F240">
        <f t="shared" si="10"/>
        <v>337.42857142857144</v>
      </c>
      <c r="G240">
        <f t="shared" si="11"/>
        <v>82.857142857142861</v>
      </c>
      <c r="H240">
        <v>36</v>
      </c>
      <c r="I240" s="1">
        <v>1517</v>
      </c>
    </row>
    <row r="241" spans="1:9" x14ac:dyDescent="0.35">
      <c r="A241" t="s">
        <v>16</v>
      </c>
      <c r="B24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424</v>
      </c>
      <c r="C24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344.5</v>
      </c>
      <c r="D241">
        <f>ToplamTablo[[#This Row],[Vefat2020]]-ToplamTablo[[#This Row],[Referans]]</f>
        <v>79.5</v>
      </c>
      <c r="E241">
        <f t="shared" si="9"/>
        <v>423.85714285714283</v>
      </c>
      <c r="F241">
        <f t="shared" si="10"/>
        <v>337.45238095238102</v>
      </c>
      <c r="G241">
        <f t="shared" si="11"/>
        <v>86.404761904761898</v>
      </c>
      <c r="H241">
        <v>39</v>
      </c>
      <c r="I241" s="1">
        <v>1549</v>
      </c>
    </row>
    <row r="242" spans="1:9" x14ac:dyDescent="0.35">
      <c r="A242" t="s">
        <v>15</v>
      </c>
      <c r="B24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24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339.33333333333337</v>
      </c>
      <c r="D242">
        <f>ToplamTablo[[#This Row],[Vefat2020]]-ToplamTablo[[#This Row],[Referans]]</f>
        <v>73.666666666666629</v>
      </c>
      <c r="E242">
        <f t="shared" si="9"/>
        <v>426.71428571428572</v>
      </c>
      <c r="F242">
        <f t="shared" si="10"/>
        <v>334.92857142857144</v>
      </c>
      <c r="G242">
        <f t="shared" si="11"/>
        <v>91.785714285714263</v>
      </c>
      <c r="H242">
        <v>42</v>
      </c>
      <c r="I242" s="1">
        <v>1482</v>
      </c>
    </row>
    <row r="243" spans="1:9" x14ac:dyDescent="0.35">
      <c r="A243" t="s">
        <v>14</v>
      </c>
      <c r="B24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402</v>
      </c>
      <c r="C24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326.33333333333337</v>
      </c>
      <c r="D243">
        <f>ToplamTablo[[#This Row],[Vefat2020]]-ToplamTablo[[#This Row],[Referans]]</f>
        <v>75.666666666666629</v>
      </c>
      <c r="E243">
        <f t="shared" si="9"/>
        <v>424.28571428571428</v>
      </c>
      <c r="F243">
        <f t="shared" si="10"/>
        <v>335.38095238095241</v>
      </c>
      <c r="G243">
        <f t="shared" si="11"/>
        <v>88.904761904761898</v>
      </c>
      <c r="H243">
        <v>44</v>
      </c>
      <c r="I243" s="1">
        <v>1587</v>
      </c>
    </row>
    <row r="244" spans="1:9" x14ac:dyDescent="0.35">
      <c r="A244" t="s">
        <v>13</v>
      </c>
      <c r="B24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428</v>
      </c>
      <c r="C24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306.5</v>
      </c>
      <c r="D244">
        <f>ToplamTablo[[#This Row],[Vefat2020]]-ToplamTablo[[#This Row],[Referans]]</f>
        <v>121.5</v>
      </c>
      <c r="E244">
        <f t="shared" si="9"/>
        <v>425.57142857142856</v>
      </c>
      <c r="F244">
        <f t="shared" si="10"/>
        <v>333.66666666666669</v>
      </c>
      <c r="G244">
        <f t="shared" si="11"/>
        <v>91.904761904761898</v>
      </c>
      <c r="H244">
        <v>47</v>
      </c>
      <c r="I244" s="1">
        <v>1572</v>
      </c>
    </row>
    <row r="245" spans="1:9" x14ac:dyDescent="0.35">
      <c r="A245" t="s">
        <v>12</v>
      </c>
      <c r="B24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428</v>
      </c>
      <c r="C24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313</v>
      </c>
      <c r="D245">
        <f>ToplamTablo[[#This Row],[Vefat2020]]-ToplamTablo[[#This Row],[Referans]]</f>
        <v>115</v>
      </c>
      <c r="E245">
        <f t="shared" si="9"/>
        <v>422.85714285714283</v>
      </c>
      <c r="F245">
        <f t="shared" si="10"/>
        <v>329.02380952380958</v>
      </c>
      <c r="G245">
        <f t="shared" si="11"/>
        <v>93.833333333333329</v>
      </c>
      <c r="H245">
        <v>45</v>
      </c>
      <c r="I245" s="1">
        <v>1596</v>
      </c>
    </row>
    <row r="246" spans="1:9" x14ac:dyDescent="0.35">
      <c r="A246" t="s">
        <v>11</v>
      </c>
      <c r="B24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432</v>
      </c>
      <c r="C24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329.33333333333337</v>
      </c>
      <c r="D246">
        <f>ToplamTablo[[#This Row],[Vefat2020]]-ToplamTablo[[#This Row],[Referans]]</f>
        <v>102.66666666666663</v>
      </c>
      <c r="E246">
        <f t="shared" si="9"/>
        <v>425.28571428571428</v>
      </c>
      <c r="F246">
        <f t="shared" si="10"/>
        <v>330.14285714285722</v>
      </c>
      <c r="G246">
        <f t="shared" si="11"/>
        <v>95.142857142857125</v>
      </c>
      <c r="H246">
        <v>49</v>
      </c>
      <c r="I246" s="1">
        <v>1642</v>
      </c>
    </row>
    <row r="247" spans="1:9" x14ac:dyDescent="0.35">
      <c r="A247" t="s">
        <v>10</v>
      </c>
      <c r="B24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380</v>
      </c>
      <c r="C24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</v>
      </c>
      <c r="D247">
        <f>ToplamTablo[[#This Row],[Vefat2020]]-ToplamTablo[[#This Row],[Referans]]</f>
        <v>46</v>
      </c>
      <c r="E247">
        <f t="shared" si="9"/>
        <v>415.28571428571428</v>
      </c>
      <c r="F247">
        <f t="shared" si="10"/>
        <v>327.57142857142856</v>
      </c>
      <c r="G247">
        <f t="shared" si="11"/>
        <v>87.714285714285694</v>
      </c>
      <c r="H247">
        <v>53</v>
      </c>
      <c r="I247" s="1">
        <v>1612</v>
      </c>
    </row>
    <row r="248" spans="1:9" x14ac:dyDescent="0.35">
      <c r="A248" t="s">
        <v>9</v>
      </c>
      <c r="B24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408</v>
      </c>
      <c r="C24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348.33333333333331</v>
      </c>
      <c r="D248">
        <f>ToplamTablo[[#This Row],[Vefat2020]]-ToplamTablo[[#This Row],[Referans]]</f>
        <v>59.666666666666686</v>
      </c>
      <c r="E248">
        <f t="shared" si="9"/>
        <v>413</v>
      </c>
      <c r="F248">
        <f t="shared" si="10"/>
        <v>328.11904761904765</v>
      </c>
      <c r="G248">
        <f t="shared" si="11"/>
        <v>84.880952380952365</v>
      </c>
      <c r="H248">
        <v>56</v>
      </c>
      <c r="I248" s="1">
        <v>1673</v>
      </c>
    </row>
    <row r="249" spans="1:9" x14ac:dyDescent="0.35">
      <c r="A249" t="s">
        <v>8</v>
      </c>
      <c r="B24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446</v>
      </c>
      <c r="C24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</v>
      </c>
      <c r="D249">
        <f>ToplamTablo[[#This Row],[Vefat2020]]-ToplamTablo[[#This Row],[Referans]]</f>
        <v>112</v>
      </c>
      <c r="E249">
        <f t="shared" si="9"/>
        <v>417.71428571428572</v>
      </c>
      <c r="F249">
        <f t="shared" si="10"/>
        <v>327.35714285714283</v>
      </c>
      <c r="G249">
        <f t="shared" si="11"/>
        <v>90.357142857142861</v>
      </c>
      <c r="H249">
        <v>53</v>
      </c>
      <c r="I249" s="1">
        <v>1578</v>
      </c>
    </row>
    <row r="250" spans="1:9" x14ac:dyDescent="0.35">
      <c r="A250" t="s">
        <v>7</v>
      </c>
      <c r="B25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399</v>
      </c>
      <c r="C25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316.83333333333337</v>
      </c>
      <c r="D250">
        <f>ToplamTablo[[#This Row],[Vefat2020]]-ToplamTablo[[#This Row],[Referans]]</f>
        <v>82.166666666666629</v>
      </c>
      <c r="E250">
        <f t="shared" si="9"/>
        <v>417.28571428571428</v>
      </c>
      <c r="F250">
        <f t="shared" si="10"/>
        <v>326</v>
      </c>
      <c r="G250">
        <f t="shared" si="11"/>
        <v>91.285714285714263</v>
      </c>
      <c r="H250">
        <v>57</v>
      </c>
      <c r="I250" s="1">
        <v>1703</v>
      </c>
    </row>
    <row r="251" spans="1:9" x14ac:dyDescent="0.35">
      <c r="A251" t="s">
        <v>6</v>
      </c>
      <c r="B25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426</v>
      </c>
      <c r="C25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306.5</v>
      </c>
      <c r="D251">
        <f>ToplamTablo[[#This Row],[Vefat2020]]-ToplamTablo[[#This Row],[Referans]]</f>
        <v>119.5</v>
      </c>
      <c r="E251">
        <f t="shared" si="9"/>
        <v>417</v>
      </c>
      <c r="F251">
        <f t="shared" si="10"/>
        <v>326</v>
      </c>
      <c r="G251">
        <f t="shared" si="11"/>
        <v>91</v>
      </c>
      <c r="H251">
        <v>52</v>
      </c>
      <c r="I251" s="1">
        <v>1761</v>
      </c>
    </row>
    <row r="252" spans="1:9" x14ac:dyDescent="0.35">
      <c r="A252" t="s">
        <v>5</v>
      </c>
      <c r="B25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406</v>
      </c>
      <c r="C25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320.33333333333337</v>
      </c>
      <c r="D252">
        <f>ToplamTablo[[#This Row],[Vefat2020]]-ToplamTablo[[#This Row],[Referans]]</f>
        <v>85.666666666666629</v>
      </c>
      <c r="E252">
        <f t="shared" si="9"/>
        <v>413.85714285714283</v>
      </c>
      <c r="F252">
        <f t="shared" si="10"/>
        <v>327.04761904761909</v>
      </c>
      <c r="G252">
        <f t="shared" si="11"/>
        <v>86.80952380952381</v>
      </c>
      <c r="H252">
        <v>55</v>
      </c>
      <c r="I252" s="1">
        <v>1673</v>
      </c>
    </row>
    <row r="253" spans="1:9" x14ac:dyDescent="0.35">
      <c r="A253" t="s">
        <v>4</v>
      </c>
      <c r="B25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383</v>
      </c>
      <c r="C25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309.33333333333331</v>
      </c>
      <c r="D253">
        <f>ToplamTablo[[#This Row],[Vefat2020]]-ToplamTablo[[#This Row],[Referans]]</f>
        <v>73.666666666666686</v>
      </c>
      <c r="E253">
        <f t="shared" si="9"/>
        <v>406.85714285714283</v>
      </c>
      <c r="F253">
        <f t="shared" si="10"/>
        <v>324.1904761904762</v>
      </c>
      <c r="G253">
        <f t="shared" si="11"/>
        <v>82.666666666666657</v>
      </c>
      <c r="H253">
        <v>58</v>
      </c>
      <c r="I253" s="1">
        <v>1512</v>
      </c>
    </row>
    <row r="254" spans="1:9" x14ac:dyDescent="0.35">
      <c r="A254" t="s">
        <v>3</v>
      </c>
      <c r="B25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393</v>
      </c>
      <c r="C25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331.66666666666669</v>
      </c>
      <c r="D254">
        <f>ToplamTablo[[#This Row],[Vefat2020]]-ToplamTablo[[#This Row],[Referans]]</f>
        <v>61.333333333333314</v>
      </c>
      <c r="E254">
        <f t="shared" si="9"/>
        <v>408.71428571428572</v>
      </c>
      <c r="F254">
        <f t="shared" si="10"/>
        <v>323.85714285714283</v>
      </c>
      <c r="G254">
        <f t="shared" si="11"/>
        <v>84.857142857142861</v>
      </c>
      <c r="H254">
        <v>56</v>
      </c>
      <c r="I254" s="1">
        <v>1671</v>
      </c>
    </row>
    <row r="255" spans="1:9" x14ac:dyDescent="0.35">
      <c r="A255" t="s">
        <v>2</v>
      </c>
      <c r="B25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380</v>
      </c>
      <c r="C25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320.16666666666663</v>
      </c>
      <c r="D255">
        <f>ToplamTablo[[#This Row],[Vefat2020]]-ToplamTablo[[#This Row],[Referans]]</f>
        <v>59.833333333333371</v>
      </c>
      <c r="E255">
        <f t="shared" si="9"/>
        <v>404.71428571428572</v>
      </c>
      <c r="F255">
        <f t="shared" si="10"/>
        <v>319.83333333333337</v>
      </c>
      <c r="G255">
        <f t="shared" si="11"/>
        <v>84.88095238095238</v>
      </c>
      <c r="H255">
        <v>48</v>
      </c>
      <c r="I255" s="1">
        <v>1509</v>
      </c>
    </row>
    <row r="256" spans="1:9" x14ac:dyDescent="0.35">
      <c r="A256" t="s">
        <v>1</v>
      </c>
      <c r="B25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328</v>
      </c>
      <c r="C25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330.66666666666669</v>
      </c>
      <c r="D256">
        <f>ToplamTablo[[#This Row],[Vefat2020]]-ToplamTablo[[#This Row],[Referans]]</f>
        <v>-2.6666666666666856</v>
      </c>
      <c r="E256">
        <f t="shared" si="9"/>
        <v>387.85714285714283</v>
      </c>
      <c r="F256">
        <f t="shared" si="10"/>
        <v>319.35714285714283</v>
      </c>
      <c r="G256">
        <f t="shared" si="11"/>
        <v>68.499999999999986</v>
      </c>
      <c r="H256">
        <v>57</v>
      </c>
      <c r="I256" s="1">
        <v>1527</v>
      </c>
    </row>
    <row r="257" spans="1:9" x14ac:dyDescent="0.35">
      <c r="A257" t="s">
        <v>0</v>
      </c>
      <c r="B25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347</v>
      </c>
      <c r="C25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324.33333333333331</v>
      </c>
      <c r="D257">
        <f>ToplamTablo[[#This Row],[Vefat2020]]-ToplamTablo[[#This Row],[Referans]]</f>
        <v>22.666666666666686</v>
      </c>
      <c r="E257">
        <f t="shared" si="9"/>
        <v>380.42857142857144</v>
      </c>
      <c r="F257">
        <f t="shared" si="10"/>
        <v>320.42857142857144</v>
      </c>
      <c r="G257">
        <f t="shared" si="11"/>
        <v>60</v>
      </c>
      <c r="H257">
        <v>63</v>
      </c>
      <c r="I257" s="1">
        <v>1716</v>
      </c>
    </row>
    <row r="258" spans="1:9" x14ac:dyDescent="0.35">
      <c r="B258" s="1"/>
      <c r="C258" s="1"/>
      <c r="D258" s="1"/>
      <c r="I258" s="4"/>
    </row>
    <row r="259" spans="1:9" x14ac:dyDescent="0.35">
      <c r="B259" s="1"/>
      <c r="C259" s="1"/>
      <c r="D259" s="1"/>
      <c r="I259" s="4"/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6F84-4B47-47AF-9478-FDBF42D932FF}">
  <sheetPr codeName="Sheet2"/>
  <dimension ref="A1:N257"/>
  <sheetViews>
    <sheetView topLeftCell="K1" zoomScale="85" zoomScaleNormal="85" workbookViewId="0">
      <selection activeCell="R12" sqref="R12"/>
    </sheetView>
  </sheetViews>
  <sheetFormatPr defaultRowHeight="14.5" x14ac:dyDescent="0.35"/>
  <cols>
    <col min="2" max="7" width="11.7265625" customWidth="1"/>
    <col min="8" max="11" width="14.1796875" customWidth="1"/>
    <col min="12" max="12" width="14.0898437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228</v>
      </c>
      <c r="C2">
        <v>262</v>
      </c>
      <c r="D2">
        <v>208</v>
      </c>
      <c r="E2">
        <v>286</v>
      </c>
      <c r="F2">
        <f>AVERAGEIF(IstanbulTablo[[#This Row],[Vefat2019]:[Vefat2017]], "&gt;0")</f>
        <v>252</v>
      </c>
      <c r="G2">
        <f>IF(AND(IstanbulTablo[[#This Row],[Vefat2020]]&gt;-1,IstanbulTablo[[#This Row],[Referans]]&gt;-1), IstanbulTablo[[#This Row],[Vefat2020]]-IstanbulTablo[[#This Row],[Referans]], 0)</f>
        <v>-24</v>
      </c>
    </row>
    <row r="3" spans="1:12" x14ac:dyDescent="0.35">
      <c r="A3" t="s">
        <v>254</v>
      </c>
      <c r="B3">
        <v>210</v>
      </c>
      <c r="C3">
        <v>237</v>
      </c>
      <c r="D3">
        <v>243</v>
      </c>
      <c r="E3">
        <v>296</v>
      </c>
      <c r="F3">
        <f>AVERAGEIF(IstanbulTablo[[#This Row],[Vefat2019]:[Vefat2017]], "&gt;0")</f>
        <v>258.66666666666669</v>
      </c>
      <c r="G3">
        <f>IF(AND(IstanbulTablo[[#This Row],[Vefat2020]]&gt;-1,IstanbulTablo[[#This Row],[Referans]]&gt;-1), IstanbulTablo[[#This Row],[Vefat2020]]-IstanbulTablo[[#This Row],[Referans]], 0)</f>
        <v>-48.666666666666686</v>
      </c>
    </row>
    <row r="4" spans="1:12" x14ac:dyDescent="0.35">
      <c r="A4" t="s">
        <v>253</v>
      </c>
      <c r="B4">
        <v>262</v>
      </c>
      <c r="C4">
        <v>235</v>
      </c>
      <c r="D4">
        <v>215</v>
      </c>
      <c r="E4">
        <v>273</v>
      </c>
      <c r="F4">
        <f>AVERAGEIF(IstanbulTablo[[#This Row],[Vefat2019]:[Vefat2017]], "&gt;0")</f>
        <v>241</v>
      </c>
      <c r="G4">
        <f>IF(AND(IstanbulTablo[[#This Row],[Vefat2020]]&gt;-1,IstanbulTablo[[#This Row],[Referans]]&gt;-1), IstanbulTablo[[#This Row],[Vefat2020]]-IstanbulTablo[[#This Row],[Referans]], 0)</f>
        <v>21</v>
      </c>
    </row>
    <row r="5" spans="1:12" x14ac:dyDescent="0.35">
      <c r="A5" t="s">
        <v>252</v>
      </c>
      <c r="B5">
        <v>257</v>
      </c>
      <c r="C5">
        <v>246</v>
      </c>
      <c r="D5">
        <v>231</v>
      </c>
      <c r="E5">
        <v>278</v>
      </c>
      <c r="F5">
        <f>AVERAGEIF(IstanbulTablo[[#This Row],[Vefat2019]:[Vefat2017]], "&gt;0")</f>
        <v>251.66666666666666</v>
      </c>
      <c r="G5">
        <f>IF(AND(IstanbulTablo[[#This Row],[Vefat2020]]&gt;-1,IstanbulTablo[[#This Row],[Referans]]&gt;-1), IstanbulTablo[[#This Row],[Vefat2020]]-IstanbulTablo[[#This Row],[Referans]], 0)</f>
        <v>5.3333333333333428</v>
      </c>
    </row>
    <row r="6" spans="1:12" x14ac:dyDescent="0.35">
      <c r="A6" t="s">
        <v>251</v>
      </c>
      <c r="B6">
        <v>245</v>
      </c>
      <c r="C6">
        <v>258</v>
      </c>
      <c r="D6">
        <v>226</v>
      </c>
      <c r="E6">
        <v>273</v>
      </c>
      <c r="F6">
        <f>AVERAGEIF(IstanbulTablo[[#This Row],[Vefat2019]:[Vefat2017]], "&gt;0")</f>
        <v>252.33333333333334</v>
      </c>
      <c r="G6">
        <f>IF(AND(IstanbulTablo[[#This Row],[Vefat2020]]&gt;-1,IstanbulTablo[[#This Row],[Referans]]&gt;-1), IstanbulTablo[[#This Row],[Vefat2020]]-IstanbulTablo[[#This Row],[Referans]], 0)</f>
        <v>-7.3333333333333428</v>
      </c>
    </row>
    <row r="7" spans="1:12" x14ac:dyDescent="0.35">
      <c r="A7" t="s">
        <v>250</v>
      </c>
      <c r="B7">
        <v>264</v>
      </c>
      <c r="C7">
        <v>276</v>
      </c>
      <c r="D7">
        <v>221</v>
      </c>
      <c r="E7">
        <v>277</v>
      </c>
      <c r="F7">
        <f>AVERAGEIF(IstanbulTablo[[#This Row],[Vefat2019]:[Vefat2017]], "&gt;0")</f>
        <v>258</v>
      </c>
      <c r="G7">
        <f>IF(AND(IstanbulTablo[[#This Row],[Vefat2020]]&gt;-1,IstanbulTablo[[#This Row],[Referans]]&gt;-1), IstanbulTablo[[#This Row],[Vefat2020]]-IstanbulTablo[[#This Row],[Referans]], 0)</f>
        <v>6</v>
      </c>
    </row>
    <row r="8" spans="1:12" x14ac:dyDescent="0.35">
      <c r="A8" t="s">
        <v>249</v>
      </c>
      <c r="B8">
        <v>234</v>
      </c>
      <c r="C8">
        <v>282</v>
      </c>
      <c r="D8">
        <v>208</v>
      </c>
      <c r="E8">
        <v>269</v>
      </c>
      <c r="F8">
        <f>AVERAGEIF(IstanbulTablo[[#This Row],[Vefat2019]:[Vefat2017]], "&gt;0")</f>
        <v>253</v>
      </c>
      <c r="G8">
        <f>IF(AND(IstanbulTablo[[#This Row],[Vefat2020]]&gt;-1,IstanbulTablo[[#This Row],[Referans]]&gt;-1), IstanbulTablo[[#This Row],[Vefat2020]]-IstanbulTablo[[#This Row],[Referans]], 0)</f>
        <v>-19</v>
      </c>
      <c r="H8">
        <f>AVERAGE(B2:B8)</f>
        <v>242.85714285714286</v>
      </c>
      <c r="I8">
        <f t="shared" ref="I8:K8" si="0">AVERAGE(C2:C8)</f>
        <v>256.57142857142856</v>
      </c>
      <c r="J8">
        <f t="shared" si="0"/>
        <v>221.71428571428572</v>
      </c>
      <c r="K8">
        <f t="shared" si="0"/>
        <v>278.85714285714283</v>
      </c>
      <c r="L8">
        <f>AVERAGE(F2:F8)</f>
        <v>252.38095238095238</v>
      </c>
    </row>
    <row r="9" spans="1:12" x14ac:dyDescent="0.35">
      <c r="A9" t="s">
        <v>248</v>
      </c>
      <c r="B9">
        <v>260</v>
      </c>
      <c r="C9">
        <v>285</v>
      </c>
      <c r="D9">
        <v>205</v>
      </c>
      <c r="E9">
        <v>274</v>
      </c>
      <c r="F9">
        <f>AVERAGEIF(IstanbulTablo[[#This Row],[Vefat2019]:[Vefat2017]], "&gt;0")</f>
        <v>254.66666666666666</v>
      </c>
      <c r="G9">
        <f>IF(AND(IstanbulTablo[[#This Row],[Vefat2020]]&gt;-1,IstanbulTablo[[#This Row],[Referans]]&gt;-1), IstanbulTablo[[#This Row],[Vefat2020]]-IstanbulTablo[[#This Row],[Referans]], 0)</f>
        <v>5.3333333333333428</v>
      </c>
      <c r="H9">
        <f t="shared" ref="H9:H72" si="1">AVERAGE(B3:B9)</f>
        <v>247.42857142857142</v>
      </c>
      <c r="I9">
        <f t="shared" ref="I9:I72" si="2">AVERAGE(C3:C9)</f>
        <v>259.85714285714283</v>
      </c>
      <c r="J9">
        <f t="shared" ref="J9:J72" si="3">AVERAGE(D3:D9)</f>
        <v>221.28571428571428</v>
      </c>
      <c r="K9">
        <f t="shared" ref="K9:K72" si="4">AVERAGE(E3:E9)</f>
        <v>277.14285714285717</v>
      </c>
      <c r="L9">
        <f t="shared" ref="L9:L72" si="5">AVERAGE(F3:F9)</f>
        <v>252.76190476190479</v>
      </c>
    </row>
    <row r="10" spans="1:12" x14ac:dyDescent="0.35">
      <c r="A10" t="s">
        <v>247</v>
      </c>
      <c r="B10">
        <v>245</v>
      </c>
      <c r="C10">
        <v>295</v>
      </c>
      <c r="D10">
        <v>218</v>
      </c>
      <c r="E10">
        <v>294</v>
      </c>
      <c r="F10">
        <f>AVERAGEIF(IstanbulTablo[[#This Row],[Vefat2019]:[Vefat2017]], "&gt;0")</f>
        <v>269</v>
      </c>
      <c r="G10">
        <f>IF(AND(IstanbulTablo[[#This Row],[Vefat2020]]&gt;-1,IstanbulTablo[[#This Row],[Referans]]&gt;-1), IstanbulTablo[[#This Row],[Vefat2020]]-IstanbulTablo[[#This Row],[Referans]], 0)</f>
        <v>-24</v>
      </c>
      <c r="H10">
        <f t="shared" si="1"/>
        <v>252.42857142857142</v>
      </c>
      <c r="I10">
        <f t="shared" si="2"/>
        <v>268.14285714285717</v>
      </c>
      <c r="J10">
        <f t="shared" si="3"/>
        <v>217.71428571428572</v>
      </c>
      <c r="K10">
        <f t="shared" si="4"/>
        <v>276.85714285714283</v>
      </c>
      <c r="L10">
        <f t="shared" si="5"/>
        <v>254.23809523809524</v>
      </c>
    </row>
    <row r="11" spans="1:12" x14ac:dyDescent="0.35">
      <c r="A11" t="s">
        <v>246</v>
      </c>
      <c r="B11">
        <v>253</v>
      </c>
      <c r="C11">
        <v>268</v>
      </c>
      <c r="D11">
        <v>235</v>
      </c>
      <c r="E11">
        <v>299</v>
      </c>
      <c r="F11">
        <f>AVERAGEIF(IstanbulTablo[[#This Row],[Vefat2019]:[Vefat2017]], "&gt;0")</f>
        <v>267.33333333333331</v>
      </c>
      <c r="G11">
        <f>IF(AND(IstanbulTablo[[#This Row],[Vefat2020]]&gt;-1,IstanbulTablo[[#This Row],[Referans]]&gt;-1), IstanbulTablo[[#This Row],[Vefat2020]]-IstanbulTablo[[#This Row],[Referans]], 0)</f>
        <v>-14.333333333333314</v>
      </c>
      <c r="H11">
        <f t="shared" si="1"/>
        <v>251.14285714285714</v>
      </c>
      <c r="I11">
        <f t="shared" si="2"/>
        <v>272.85714285714283</v>
      </c>
      <c r="J11">
        <f t="shared" si="3"/>
        <v>220.57142857142858</v>
      </c>
      <c r="K11">
        <f t="shared" si="4"/>
        <v>280.57142857142856</v>
      </c>
      <c r="L11">
        <f t="shared" si="5"/>
        <v>258</v>
      </c>
    </row>
    <row r="12" spans="1:12" x14ac:dyDescent="0.35">
      <c r="A12" t="s">
        <v>245</v>
      </c>
      <c r="B12">
        <v>284</v>
      </c>
      <c r="C12">
        <v>269</v>
      </c>
      <c r="D12">
        <v>229</v>
      </c>
      <c r="E12">
        <v>295</v>
      </c>
      <c r="F12">
        <f>AVERAGEIF(IstanbulTablo[[#This Row],[Vefat2019]:[Vefat2017]], "&gt;0")</f>
        <v>264.33333333333331</v>
      </c>
      <c r="G12">
        <f>IF(AND(IstanbulTablo[[#This Row],[Vefat2020]]&gt;-1,IstanbulTablo[[#This Row],[Referans]]&gt;-1), IstanbulTablo[[#This Row],[Vefat2020]]-IstanbulTablo[[#This Row],[Referans]], 0)</f>
        <v>19.666666666666686</v>
      </c>
      <c r="H12">
        <f t="shared" si="1"/>
        <v>255</v>
      </c>
      <c r="I12">
        <f t="shared" si="2"/>
        <v>276.14285714285717</v>
      </c>
      <c r="J12">
        <f t="shared" si="3"/>
        <v>220.28571428571428</v>
      </c>
      <c r="K12">
        <f t="shared" si="4"/>
        <v>283</v>
      </c>
      <c r="L12">
        <f t="shared" si="5"/>
        <v>259.8095238095238</v>
      </c>
    </row>
    <row r="13" spans="1:12" x14ac:dyDescent="0.35">
      <c r="A13" t="s">
        <v>244</v>
      </c>
      <c r="B13">
        <v>227</v>
      </c>
      <c r="C13">
        <v>272</v>
      </c>
      <c r="D13">
        <v>227</v>
      </c>
      <c r="E13">
        <v>266</v>
      </c>
      <c r="F13">
        <f>AVERAGEIF(IstanbulTablo[[#This Row],[Vefat2019]:[Vefat2017]], "&gt;0")</f>
        <v>255</v>
      </c>
      <c r="G13">
        <f>IF(AND(IstanbulTablo[[#This Row],[Vefat2020]]&gt;-1,IstanbulTablo[[#This Row],[Referans]]&gt;-1), IstanbulTablo[[#This Row],[Vefat2020]]-IstanbulTablo[[#This Row],[Referans]], 0)</f>
        <v>-28</v>
      </c>
      <c r="H13">
        <f t="shared" si="1"/>
        <v>252.42857142857142</v>
      </c>
      <c r="I13">
        <f t="shared" si="2"/>
        <v>278.14285714285717</v>
      </c>
      <c r="J13">
        <f t="shared" si="3"/>
        <v>220.42857142857142</v>
      </c>
      <c r="K13">
        <f t="shared" si="4"/>
        <v>282</v>
      </c>
      <c r="L13">
        <f t="shared" si="5"/>
        <v>260.19047619047615</v>
      </c>
    </row>
    <row r="14" spans="1:12" x14ac:dyDescent="0.35">
      <c r="A14" t="s">
        <v>243</v>
      </c>
      <c r="B14">
        <v>238</v>
      </c>
      <c r="C14">
        <v>236</v>
      </c>
      <c r="D14">
        <v>203</v>
      </c>
      <c r="E14">
        <v>282</v>
      </c>
      <c r="F14">
        <f>AVERAGEIF(IstanbulTablo[[#This Row],[Vefat2019]:[Vefat2017]], "&gt;0")</f>
        <v>240.33333333333334</v>
      </c>
      <c r="G14">
        <f>IF(AND(IstanbulTablo[[#This Row],[Vefat2020]]&gt;-1,IstanbulTablo[[#This Row],[Referans]]&gt;-1), IstanbulTablo[[#This Row],[Vefat2020]]-IstanbulTablo[[#This Row],[Referans]], 0)</f>
        <v>-2.3333333333333428</v>
      </c>
      <c r="H14">
        <f t="shared" si="1"/>
        <v>248.71428571428572</v>
      </c>
      <c r="I14">
        <f t="shared" si="2"/>
        <v>272.42857142857144</v>
      </c>
      <c r="J14">
        <f t="shared" si="3"/>
        <v>217.85714285714286</v>
      </c>
      <c r="K14">
        <f t="shared" si="4"/>
        <v>282.71428571428572</v>
      </c>
      <c r="L14">
        <f t="shared" si="5"/>
        <v>257.66666666666663</v>
      </c>
    </row>
    <row r="15" spans="1:12" x14ac:dyDescent="0.35">
      <c r="A15" t="s">
        <v>242</v>
      </c>
      <c r="B15">
        <v>272</v>
      </c>
      <c r="C15">
        <v>303</v>
      </c>
      <c r="D15">
        <v>200</v>
      </c>
      <c r="E15">
        <v>247</v>
      </c>
      <c r="F15">
        <f>AVERAGEIF(IstanbulTablo[[#This Row],[Vefat2019]:[Vefat2017]], "&gt;0")</f>
        <v>250</v>
      </c>
      <c r="G15">
        <f>IF(AND(IstanbulTablo[[#This Row],[Vefat2020]]&gt;-1,IstanbulTablo[[#This Row],[Referans]]&gt;-1), IstanbulTablo[[#This Row],[Vefat2020]]-IstanbulTablo[[#This Row],[Referans]], 0)</f>
        <v>22</v>
      </c>
      <c r="H15">
        <f t="shared" si="1"/>
        <v>254.14285714285714</v>
      </c>
      <c r="I15">
        <f t="shared" si="2"/>
        <v>275.42857142857144</v>
      </c>
      <c r="J15">
        <f t="shared" si="3"/>
        <v>216.71428571428572</v>
      </c>
      <c r="K15">
        <f t="shared" si="4"/>
        <v>279.57142857142856</v>
      </c>
      <c r="L15">
        <f t="shared" si="5"/>
        <v>257.23809523809524</v>
      </c>
    </row>
    <row r="16" spans="1:12" x14ac:dyDescent="0.35">
      <c r="A16" t="s">
        <v>241</v>
      </c>
      <c r="B16">
        <v>258</v>
      </c>
      <c r="C16">
        <v>269</v>
      </c>
      <c r="D16">
        <v>217</v>
      </c>
      <c r="E16">
        <v>254</v>
      </c>
      <c r="F16">
        <f>AVERAGEIF(IstanbulTablo[[#This Row],[Vefat2019]:[Vefat2017]], "&gt;0")</f>
        <v>246.66666666666666</v>
      </c>
      <c r="G16">
        <f>IF(AND(IstanbulTablo[[#This Row],[Vefat2020]]&gt;-1,IstanbulTablo[[#This Row],[Referans]]&gt;-1), IstanbulTablo[[#This Row],[Vefat2020]]-IstanbulTablo[[#This Row],[Referans]], 0)</f>
        <v>11.333333333333343</v>
      </c>
      <c r="H16">
        <f t="shared" si="1"/>
        <v>253.85714285714286</v>
      </c>
      <c r="I16">
        <f t="shared" si="2"/>
        <v>273.14285714285717</v>
      </c>
      <c r="J16">
        <f t="shared" si="3"/>
        <v>218.42857142857142</v>
      </c>
      <c r="K16">
        <f t="shared" si="4"/>
        <v>276.71428571428572</v>
      </c>
      <c r="L16">
        <f t="shared" si="5"/>
        <v>256.09523809523807</v>
      </c>
    </row>
    <row r="17" spans="1:14" x14ac:dyDescent="0.35">
      <c r="A17" t="s">
        <v>240</v>
      </c>
      <c r="B17">
        <v>259</v>
      </c>
      <c r="C17">
        <v>306</v>
      </c>
      <c r="D17">
        <v>224</v>
      </c>
      <c r="E17">
        <v>263</v>
      </c>
      <c r="F17">
        <f>AVERAGEIF(IstanbulTablo[[#This Row],[Vefat2019]:[Vefat2017]], "&gt;0")</f>
        <v>264.33333333333331</v>
      </c>
      <c r="G17">
        <f>IF(AND(IstanbulTablo[[#This Row],[Vefat2020]]&gt;-1,IstanbulTablo[[#This Row],[Referans]]&gt;-1), IstanbulTablo[[#This Row],[Vefat2020]]-IstanbulTablo[[#This Row],[Referans]], 0)</f>
        <v>-5.3333333333333144</v>
      </c>
      <c r="H17">
        <f t="shared" si="1"/>
        <v>255.85714285714286</v>
      </c>
      <c r="I17">
        <f t="shared" si="2"/>
        <v>274.71428571428572</v>
      </c>
      <c r="J17">
        <f t="shared" si="3"/>
        <v>219.28571428571428</v>
      </c>
      <c r="K17">
        <f t="shared" si="4"/>
        <v>272.28571428571428</v>
      </c>
      <c r="L17">
        <f t="shared" si="5"/>
        <v>255.42857142857142</v>
      </c>
    </row>
    <row r="18" spans="1:14" x14ac:dyDescent="0.35">
      <c r="A18" t="s">
        <v>239</v>
      </c>
      <c r="B18">
        <v>276</v>
      </c>
      <c r="C18">
        <v>279</v>
      </c>
      <c r="D18">
        <v>252</v>
      </c>
      <c r="E18">
        <v>282</v>
      </c>
      <c r="F18">
        <f>AVERAGEIF(IstanbulTablo[[#This Row],[Vefat2019]:[Vefat2017]], "&gt;0")</f>
        <v>271</v>
      </c>
      <c r="G18">
        <f>IF(AND(IstanbulTablo[[#This Row],[Vefat2020]]&gt;-1,IstanbulTablo[[#This Row],[Referans]]&gt;-1), IstanbulTablo[[#This Row],[Vefat2020]]-IstanbulTablo[[#This Row],[Referans]], 0)</f>
        <v>5</v>
      </c>
      <c r="H18">
        <f t="shared" si="1"/>
        <v>259.14285714285717</v>
      </c>
      <c r="I18">
        <f t="shared" si="2"/>
        <v>276.28571428571428</v>
      </c>
      <c r="J18">
        <f t="shared" si="3"/>
        <v>221.71428571428572</v>
      </c>
      <c r="K18">
        <f t="shared" si="4"/>
        <v>269.85714285714283</v>
      </c>
      <c r="L18">
        <f t="shared" si="5"/>
        <v>255.95238095238093</v>
      </c>
    </row>
    <row r="19" spans="1:14" x14ac:dyDescent="0.35">
      <c r="A19" t="s">
        <v>238</v>
      </c>
      <c r="B19">
        <v>266</v>
      </c>
      <c r="C19">
        <v>273</v>
      </c>
      <c r="D19">
        <v>239</v>
      </c>
      <c r="E19">
        <v>275</v>
      </c>
      <c r="F19">
        <f>AVERAGEIF(IstanbulTablo[[#This Row],[Vefat2019]:[Vefat2017]], "&gt;0")</f>
        <v>262.33333333333331</v>
      </c>
      <c r="G19">
        <f>IF(AND(IstanbulTablo[[#This Row],[Vefat2020]]&gt;-1,IstanbulTablo[[#This Row],[Referans]]&gt;-1), IstanbulTablo[[#This Row],[Vefat2020]]-IstanbulTablo[[#This Row],[Referans]], 0)</f>
        <v>3.6666666666666856</v>
      </c>
      <c r="H19">
        <f t="shared" si="1"/>
        <v>256.57142857142856</v>
      </c>
      <c r="I19">
        <f t="shared" si="2"/>
        <v>276.85714285714283</v>
      </c>
      <c r="J19">
        <f t="shared" si="3"/>
        <v>223.14285714285714</v>
      </c>
      <c r="K19">
        <f t="shared" si="4"/>
        <v>267</v>
      </c>
      <c r="L19">
        <f t="shared" si="5"/>
        <v>255.66666666666666</v>
      </c>
    </row>
    <row r="20" spans="1:14" x14ac:dyDescent="0.35">
      <c r="A20" t="s">
        <v>237</v>
      </c>
      <c r="B20">
        <v>246</v>
      </c>
      <c r="C20">
        <v>286</v>
      </c>
      <c r="D20">
        <v>247</v>
      </c>
      <c r="E20">
        <v>258</v>
      </c>
      <c r="F20">
        <f>AVERAGEIF(IstanbulTablo[[#This Row],[Vefat2019]:[Vefat2017]], "&gt;0")</f>
        <v>263.66666666666669</v>
      </c>
      <c r="G20">
        <f>IF(AND(IstanbulTablo[[#This Row],[Vefat2020]]&gt;-1,IstanbulTablo[[#This Row],[Referans]]&gt;-1), IstanbulTablo[[#This Row],[Vefat2020]]-IstanbulTablo[[#This Row],[Referans]], 0)</f>
        <v>-17.666666666666686</v>
      </c>
      <c r="H20">
        <f t="shared" si="1"/>
        <v>259.28571428571428</v>
      </c>
      <c r="I20">
        <f t="shared" si="2"/>
        <v>278.85714285714283</v>
      </c>
      <c r="J20">
        <f t="shared" si="3"/>
        <v>226</v>
      </c>
      <c r="K20">
        <f t="shared" si="4"/>
        <v>265.85714285714283</v>
      </c>
      <c r="L20">
        <f t="shared" si="5"/>
        <v>256.90476190476187</v>
      </c>
    </row>
    <row r="21" spans="1:14" x14ac:dyDescent="0.35">
      <c r="A21" t="s">
        <v>236</v>
      </c>
      <c r="B21">
        <v>253</v>
      </c>
      <c r="C21">
        <v>265</v>
      </c>
      <c r="D21">
        <v>221</v>
      </c>
      <c r="E21">
        <v>262</v>
      </c>
      <c r="F21">
        <f>AVERAGEIF(IstanbulTablo[[#This Row],[Vefat2019]:[Vefat2017]], "&gt;0")</f>
        <v>249.33333333333334</v>
      </c>
      <c r="G21">
        <f>IF(AND(IstanbulTablo[[#This Row],[Vefat2020]]&gt;-1,IstanbulTablo[[#This Row],[Referans]]&gt;-1), IstanbulTablo[[#This Row],[Vefat2020]]-IstanbulTablo[[#This Row],[Referans]], 0)</f>
        <v>3.6666666666666572</v>
      </c>
      <c r="H21">
        <f t="shared" si="1"/>
        <v>261.42857142857144</v>
      </c>
      <c r="I21">
        <f t="shared" si="2"/>
        <v>283</v>
      </c>
      <c r="J21">
        <f t="shared" si="3"/>
        <v>228.57142857142858</v>
      </c>
      <c r="K21">
        <f t="shared" si="4"/>
        <v>263</v>
      </c>
      <c r="L21">
        <f t="shared" si="5"/>
        <v>258.1904761904762</v>
      </c>
    </row>
    <row r="22" spans="1:14" x14ac:dyDescent="0.35">
      <c r="A22" t="s">
        <v>235</v>
      </c>
      <c r="B22">
        <v>270</v>
      </c>
      <c r="C22">
        <v>284</v>
      </c>
      <c r="D22">
        <v>243</v>
      </c>
      <c r="E22">
        <v>230</v>
      </c>
      <c r="F22">
        <f>AVERAGEIF(IstanbulTablo[[#This Row],[Vefat2019]:[Vefat2017]], "&gt;0")</f>
        <v>252.33333333333334</v>
      </c>
      <c r="G22">
        <f>IF(AND(IstanbulTablo[[#This Row],[Vefat2020]]&gt;-1,IstanbulTablo[[#This Row],[Referans]]&gt;-1), IstanbulTablo[[#This Row],[Vefat2020]]-IstanbulTablo[[#This Row],[Referans]], 0)</f>
        <v>17.666666666666657</v>
      </c>
      <c r="H22">
        <f t="shared" si="1"/>
        <v>261.14285714285717</v>
      </c>
      <c r="I22">
        <f t="shared" si="2"/>
        <v>280.28571428571428</v>
      </c>
      <c r="J22">
        <f t="shared" si="3"/>
        <v>234.71428571428572</v>
      </c>
      <c r="K22">
        <f t="shared" si="4"/>
        <v>260.57142857142856</v>
      </c>
      <c r="L22">
        <f t="shared" si="5"/>
        <v>258.52380952380952</v>
      </c>
    </row>
    <row r="23" spans="1:14" x14ac:dyDescent="0.35">
      <c r="A23" t="s">
        <v>234</v>
      </c>
      <c r="B23">
        <v>245</v>
      </c>
      <c r="C23">
        <v>262</v>
      </c>
      <c r="D23">
        <v>237</v>
      </c>
      <c r="E23">
        <v>257</v>
      </c>
      <c r="F23">
        <f>AVERAGEIF(IstanbulTablo[[#This Row],[Vefat2019]:[Vefat2017]], "&gt;0")</f>
        <v>252</v>
      </c>
      <c r="G23">
        <f>IF(AND(IstanbulTablo[[#This Row],[Vefat2020]]&gt;-1,IstanbulTablo[[#This Row],[Referans]]&gt;-1), IstanbulTablo[[#This Row],[Vefat2020]]-IstanbulTablo[[#This Row],[Referans]], 0)</f>
        <v>-7</v>
      </c>
      <c r="H23">
        <f t="shared" si="1"/>
        <v>259.28571428571428</v>
      </c>
      <c r="I23">
        <f t="shared" si="2"/>
        <v>279.28571428571428</v>
      </c>
      <c r="J23">
        <f t="shared" si="3"/>
        <v>237.57142857142858</v>
      </c>
      <c r="K23">
        <f t="shared" si="4"/>
        <v>261</v>
      </c>
      <c r="L23">
        <f t="shared" si="5"/>
        <v>259.28571428571428</v>
      </c>
    </row>
    <row r="24" spans="1:14" x14ac:dyDescent="0.35">
      <c r="A24" t="s">
        <v>233</v>
      </c>
      <c r="B24">
        <v>271</v>
      </c>
      <c r="C24">
        <v>260</v>
      </c>
      <c r="D24">
        <v>237</v>
      </c>
      <c r="E24">
        <v>268</v>
      </c>
      <c r="F24">
        <f>AVERAGEIF(IstanbulTablo[[#This Row],[Vefat2019]:[Vefat2017]], "&gt;0")</f>
        <v>255</v>
      </c>
      <c r="G24">
        <f>IF(AND(IstanbulTablo[[#This Row],[Vefat2020]]&gt;-1,IstanbulTablo[[#This Row],[Referans]]&gt;-1), IstanbulTablo[[#This Row],[Vefat2020]]-IstanbulTablo[[#This Row],[Referans]], 0)</f>
        <v>16</v>
      </c>
      <c r="H24">
        <f t="shared" si="1"/>
        <v>261</v>
      </c>
      <c r="I24">
        <f t="shared" si="2"/>
        <v>272.71428571428572</v>
      </c>
      <c r="J24">
        <f t="shared" si="3"/>
        <v>239.42857142857142</v>
      </c>
      <c r="K24">
        <f t="shared" si="4"/>
        <v>261.71428571428572</v>
      </c>
      <c r="L24">
        <f t="shared" si="5"/>
        <v>257.95238095238091</v>
      </c>
      <c r="N24" t="s">
        <v>261</v>
      </c>
    </row>
    <row r="25" spans="1:14" x14ac:dyDescent="0.35">
      <c r="A25" t="s">
        <v>232</v>
      </c>
      <c r="B25">
        <v>244</v>
      </c>
      <c r="C25">
        <v>294</v>
      </c>
      <c r="D25">
        <v>227</v>
      </c>
      <c r="E25">
        <v>261</v>
      </c>
      <c r="F25">
        <f>AVERAGEIF(IstanbulTablo[[#This Row],[Vefat2019]:[Vefat2017]], "&gt;0")</f>
        <v>260.66666666666669</v>
      </c>
      <c r="G25">
        <f>IF(AND(IstanbulTablo[[#This Row],[Vefat2020]]&gt;-1,IstanbulTablo[[#This Row],[Referans]]&gt;-1), IstanbulTablo[[#This Row],[Vefat2020]]-IstanbulTablo[[#This Row],[Referans]], 0)</f>
        <v>-16.666666666666686</v>
      </c>
      <c r="H25">
        <f t="shared" si="1"/>
        <v>256.42857142857144</v>
      </c>
      <c r="I25">
        <f t="shared" si="2"/>
        <v>274.85714285714283</v>
      </c>
      <c r="J25">
        <f t="shared" si="3"/>
        <v>235.85714285714286</v>
      </c>
      <c r="K25">
        <f t="shared" si="4"/>
        <v>258.71428571428572</v>
      </c>
      <c r="L25">
        <f t="shared" si="5"/>
        <v>256.47619047619048</v>
      </c>
      <c r="N25">
        <f>SUM(IstanbulTablo[Fark])</f>
        <v>5423.3333333333348</v>
      </c>
    </row>
    <row r="26" spans="1:14" x14ac:dyDescent="0.35">
      <c r="A26" t="s">
        <v>231</v>
      </c>
      <c r="B26">
        <v>264</v>
      </c>
      <c r="C26">
        <v>290</v>
      </c>
      <c r="D26">
        <v>225</v>
      </c>
      <c r="E26">
        <v>270</v>
      </c>
      <c r="F26">
        <f>AVERAGEIF(IstanbulTablo[[#This Row],[Vefat2019]:[Vefat2017]], "&gt;0")</f>
        <v>261.66666666666669</v>
      </c>
      <c r="G26">
        <f>IF(AND(IstanbulTablo[[#This Row],[Vefat2020]]&gt;-1,IstanbulTablo[[#This Row],[Referans]]&gt;-1), IstanbulTablo[[#This Row],[Vefat2020]]-IstanbulTablo[[#This Row],[Referans]], 0)</f>
        <v>2.3333333333333144</v>
      </c>
      <c r="H26">
        <f t="shared" si="1"/>
        <v>256.14285714285717</v>
      </c>
      <c r="I26">
        <f t="shared" si="2"/>
        <v>277.28571428571428</v>
      </c>
      <c r="J26">
        <f t="shared" si="3"/>
        <v>233.85714285714286</v>
      </c>
      <c r="K26">
        <f t="shared" si="4"/>
        <v>258</v>
      </c>
      <c r="L26">
        <f t="shared" si="5"/>
        <v>256.38095238095241</v>
      </c>
    </row>
    <row r="27" spans="1:14" x14ac:dyDescent="0.35">
      <c r="A27" t="s">
        <v>230</v>
      </c>
      <c r="B27">
        <v>258</v>
      </c>
      <c r="C27">
        <v>288</v>
      </c>
      <c r="D27">
        <v>229</v>
      </c>
      <c r="E27">
        <v>267</v>
      </c>
      <c r="F27">
        <f>AVERAGEIF(IstanbulTablo[[#This Row],[Vefat2019]:[Vefat2017]], "&gt;0")</f>
        <v>261.33333333333331</v>
      </c>
      <c r="G27">
        <f>IF(AND(IstanbulTablo[[#This Row],[Vefat2020]]&gt;-1,IstanbulTablo[[#This Row],[Referans]]&gt;-1), IstanbulTablo[[#This Row],[Vefat2020]]-IstanbulTablo[[#This Row],[Referans]], 0)</f>
        <v>-3.3333333333333144</v>
      </c>
      <c r="H27">
        <f t="shared" si="1"/>
        <v>257.85714285714283</v>
      </c>
      <c r="I27">
        <f t="shared" si="2"/>
        <v>277.57142857142856</v>
      </c>
      <c r="J27">
        <f t="shared" si="3"/>
        <v>231.28571428571428</v>
      </c>
      <c r="K27">
        <f t="shared" si="4"/>
        <v>259.28571428571428</v>
      </c>
      <c r="L27">
        <f t="shared" si="5"/>
        <v>256.04761904761909</v>
      </c>
    </row>
    <row r="28" spans="1:14" x14ac:dyDescent="0.35">
      <c r="A28" t="s">
        <v>229</v>
      </c>
      <c r="B28">
        <v>273</v>
      </c>
      <c r="C28">
        <v>278</v>
      </c>
      <c r="D28">
        <v>245</v>
      </c>
      <c r="E28">
        <v>248</v>
      </c>
      <c r="F28">
        <f>AVERAGEIF(IstanbulTablo[[#This Row],[Vefat2019]:[Vefat2017]], "&gt;0")</f>
        <v>257</v>
      </c>
      <c r="G28">
        <f>IF(AND(IstanbulTablo[[#This Row],[Vefat2020]]&gt;-1,IstanbulTablo[[#This Row],[Referans]]&gt;-1), IstanbulTablo[[#This Row],[Vefat2020]]-IstanbulTablo[[#This Row],[Referans]], 0)</f>
        <v>16</v>
      </c>
      <c r="H28">
        <f t="shared" si="1"/>
        <v>260.71428571428572</v>
      </c>
      <c r="I28">
        <f t="shared" si="2"/>
        <v>279.42857142857144</v>
      </c>
      <c r="J28">
        <f t="shared" si="3"/>
        <v>234.71428571428572</v>
      </c>
      <c r="K28">
        <f t="shared" si="4"/>
        <v>257.28571428571428</v>
      </c>
      <c r="L28">
        <f t="shared" si="5"/>
        <v>257.14285714285717</v>
      </c>
    </row>
    <row r="29" spans="1:14" x14ac:dyDescent="0.35">
      <c r="A29" t="s">
        <v>228</v>
      </c>
      <c r="B29">
        <v>269</v>
      </c>
      <c r="C29">
        <v>282</v>
      </c>
      <c r="D29">
        <v>233</v>
      </c>
      <c r="E29">
        <v>229</v>
      </c>
      <c r="F29">
        <f>AVERAGEIF(IstanbulTablo[[#This Row],[Vefat2019]:[Vefat2017]], "&gt;0")</f>
        <v>248</v>
      </c>
      <c r="G29">
        <f>IF(AND(IstanbulTablo[[#This Row],[Vefat2020]]&gt;-1,IstanbulTablo[[#This Row],[Referans]]&gt;-1), IstanbulTablo[[#This Row],[Vefat2020]]-IstanbulTablo[[#This Row],[Referans]], 0)</f>
        <v>21</v>
      </c>
      <c r="H29">
        <f t="shared" si="1"/>
        <v>260.57142857142856</v>
      </c>
      <c r="I29">
        <f t="shared" si="2"/>
        <v>279.14285714285717</v>
      </c>
      <c r="J29">
        <f t="shared" si="3"/>
        <v>233.28571428571428</v>
      </c>
      <c r="K29">
        <f t="shared" si="4"/>
        <v>257.14285714285717</v>
      </c>
      <c r="L29">
        <f t="shared" si="5"/>
        <v>256.52380952380952</v>
      </c>
    </row>
    <row r="30" spans="1:14" x14ac:dyDescent="0.35">
      <c r="A30" t="s">
        <v>227</v>
      </c>
      <c r="B30">
        <v>249</v>
      </c>
      <c r="C30">
        <v>280</v>
      </c>
      <c r="D30">
        <v>241</v>
      </c>
      <c r="E30">
        <v>224</v>
      </c>
      <c r="F30">
        <f>AVERAGEIF(IstanbulTablo[[#This Row],[Vefat2019]:[Vefat2017]], "&gt;0")</f>
        <v>248.33333333333334</v>
      </c>
      <c r="G30">
        <f>IF(AND(IstanbulTablo[[#This Row],[Vefat2020]]&gt;-1,IstanbulTablo[[#This Row],[Referans]]&gt;-1), IstanbulTablo[[#This Row],[Vefat2020]]-IstanbulTablo[[#This Row],[Referans]], 0)</f>
        <v>0.66666666666665719</v>
      </c>
      <c r="H30">
        <f t="shared" si="1"/>
        <v>261.14285714285717</v>
      </c>
      <c r="I30">
        <f t="shared" si="2"/>
        <v>281.71428571428572</v>
      </c>
      <c r="J30">
        <f t="shared" si="3"/>
        <v>233.85714285714286</v>
      </c>
      <c r="K30">
        <f t="shared" si="4"/>
        <v>252.42857142857142</v>
      </c>
      <c r="L30">
        <f t="shared" si="5"/>
        <v>256</v>
      </c>
    </row>
    <row r="31" spans="1:14" x14ac:dyDescent="0.35">
      <c r="A31" t="s">
        <v>226</v>
      </c>
      <c r="B31">
        <v>226</v>
      </c>
      <c r="C31">
        <v>273</v>
      </c>
      <c r="D31">
        <v>202</v>
      </c>
      <c r="E31">
        <v>215</v>
      </c>
      <c r="F31">
        <f>AVERAGEIF(IstanbulTablo[[#This Row],[Vefat2019]:[Vefat2017]], "&gt;0")</f>
        <v>230</v>
      </c>
      <c r="G31">
        <f>IF(AND(IstanbulTablo[[#This Row],[Vefat2020]]&gt;-1,IstanbulTablo[[#This Row],[Referans]]&gt;-1), IstanbulTablo[[#This Row],[Vefat2020]]-IstanbulTablo[[#This Row],[Referans]], 0)</f>
        <v>-4</v>
      </c>
      <c r="H31">
        <f t="shared" si="1"/>
        <v>254.71428571428572</v>
      </c>
      <c r="I31">
        <f t="shared" si="2"/>
        <v>283.57142857142856</v>
      </c>
      <c r="J31">
        <f t="shared" si="3"/>
        <v>228.85714285714286</v>
      </c>
      <c r="K31">
        <f t="shared" si="4"/>
        <v>244.85714285714286</v>
      </c>
      <c r="L31">
        <f t="shared" si="5"/>
        <v>252.42857142857142</v>
      </c>
    </row>
    <row r="32" spans="1:14" x14ac:dyDescent="0.35">
      <c r="A32" t="s">
        <v>225</v>
      </c>
      <c r="B32">
        <v>259</v>
      </c>
      <c r="C32">
        <v>277</v>
      </c>
      <c r="D32">
        <v>220</v>
      </c>
      <c r="E32">
        <v>244</v>
      </c>
      <c r="F32">
        <f>AVERAGEIF(IstanbulTablo[[#This Row],[Vefat2019]:[Vefat2017]], "&gt;0")</f>
        <v>247</v>
      </c>
      <c r="G32">
        <f>IF(AND(IstanbulTablo[[#This Row],[Vefat2020]]&gt;-1,IstanbulTablo[[#This Row],[Referans]]&gt;-1), IstanbulTablo[[#This Row],[Vefat2020]]-IstanbulTablo[[#This Row],[Referans]], 0)</f>
        <v>12</v>
      </c>
      <c r="H32">
        <f t="shared" si="1"/>
        <v>256.85714285714283</v>
      </c>
      <c r="I32">
        <f t="shared" si="2"/>
        <v>281.14285714285717</v>
      </c>
      <c r="J32">
        <f t="shared" si="3"/>
        <v>227.85714285714286</v>
      </c>
      <c r="K32">
        <f t="shared" si="4"/>
        <v>242.42857142857142</v>
      </c>
      <c r="L32">
        <f t="shared" si="5"/>
        <v>250.47619047619045</v>
      </c>
    </row>
    <row r="33" spans="1:12" x14ac:dyDescent="0.35">
      <c r="A33" t="s">
        <v>224</v>
      </c>
      <c r="B33">
        <v>222</v>
      </c>
      <c r="C33">
        <v>255</v>
      </c>
      <c r="D33">
        <v>248</v>
      </c>
      <c r="E33">
        <v>211</v>
      </c>
      <c r="F33">
        <f>AVERAGEIF(IstanbulTablo[[#This Row],[Vefat2019]:[Vefat2017]], "&gt;0")</f>
        <v>238</v>
      </c>
      <c r="G33">
        <f>IF(AND(IstanbulTablo[[#This Row],[Vefat2020]]&gt;-1,IstanbulTablo[[#This Row],[Referans]]&gt;-1), IstanbulTablo[[#This Row],[Vefat2020]]-IstanbulTablo[[#This Row],[Referans]], 0)</f>
        <v>-16</v>
      </c>
      <c r="H33">
        <f t="shared" si="1"/>
        <v>250.85714285714286</v>
      </c>
      <c r="I33">
        <f t="shared" si="2"/>
        <v>276.14285714285717</v>
      </c>
      <c r="J33">
        <f t="shared" si="3"/>
        <v>231.14285714285714</v>
      </c>
      <c r="K33">
        <f t="shared" si="4"/>
        <v>234</v>
      </c>
      <c r="L33">
        <f t="shared" si="5"/>
        <v>247.09523809523807</v>
      </c>
    </row>
    <row r="34" spans="1:12" x14ac:dyDescent="0.35">
      <c r="A34" t="s">
        <v>223</v>
      </c>
      <c r="B34">
        <v>243</v>
      </c>
      <c r="C34">
        <v>247</v>
      </c>
      <c r="D34">
        <v>235</v>
      </c>
      <c r="E34">
        <v>236</v>
      </c>
      <c r="F34">
        <f>AVERAGEIF(IstanbulTablo[[#This Row],[Vefat2019]:[Vefat2017]], "&gt;0")</f>
        <v>239.33333333333334</v>
      </c>
      <c r="G34">
        <f>IF(AND(IstanbulTablo[[#This Row],[Vefat2020]]&gt;-1,IstanbulTablo[[#This Row],[Referans]]&gt;-1), IstanbulTablo[[#This Row],[Vefat2020]]-IstanbulTablo[[#This Row],[Referans]], 0)</f>
        <v>3.6666666666666572</v>
      </c>
      <c r="H34">
        <f t="shared" si="1"/>
        <v>248.71428571428572</v>
      </c>
      <c r="I34">
        <f t="shared" si="2"/>
        <v>270.28571428571428</v>
      </c>
      <c r="J34">
        <f t="shared" si="3"/>
        <v>232</v>
      </c>
      <c r="K34">
        <f t="shared" si="4"/>
        <v>229.57142857142858</v>
      </c>
      <c r="L34">
        <f t="shared" si="5"/>
        <v>243.95238095238096</v>
      </c>
    </row>
    <row r="35" spans="1:12" x14ac:dyDescent="0.35">
      <c r="A35" t="s">
        <v>222</v>
      </c>
      <c r="B35">
        <v>243</v>
      </c>
      <c r="C35">
        <v>253</v>
      </c>
      <c r="D35">
        <v>241</v>
      </c>
      <c r="E35">
        <v>212</v>
      </c>
      <c r="F35">
        <f>AVERAGEIF(IstanbulTablo[[#This Row],[Vefat2019]:[Vefat2017]], "&gt;0")</f>
        <v>235.33333333333334</v>
      </c>
      <c r="G35">
        <f>IF(AND(IstanbulTablo[[#This Row],[Vefat2020]]&gt;-1,IstanbulTablo[[#This Row],[Referans]]&gt;-1), IstanbulTablo[[#This Row],[Vefat2020]]-IstanbulTablo[[#This Row],[Referans]], 0)</f>
        <v>7.6666666666666572</v>
      </c>
      <c r="H35">
        <f t="shared" si="1"/>
        <v>244.42857142857142</v>
      </c>
      <c r="I35">
        <f t="shared" si="2"/>
        <v>266.71428571428572</v>
      </c>
      <c r="J35">
        <f t="shared" si="3"/>
        <v>231.42857142857142</v>
      </c>
      <c r="K35">
        <f t="shared" si="4"/>
        <v>224.42857142857142</v>
      </c>
      <c r="L35">
        <f t="shared" si="5"/>
        <v>240.85714285714286</v>
      </c>
    </row>
    <row r="36" spans="1:12" x14ac:dyDescent="0.35">
      <c r="A36" t="s">
        <v>221</v>
      </c>
      <c r="B36">
        <v>229</v>
      </c>
      <c r="C36">
        <v>278</v>
      </c>
      <c r="D36">
        <v>231</v>
      </c>
      <c r="E36">
        <v>249</v>
      </c>
      <c r="F36">
        <f>AVERAGEIF(IstanbulTablo[[#This Row],[Vefat2019]:[Vefat2017]], "&gt;0")</f>
        <v>252.66666666666666</v>
      </c>
      <c r="G36">
        <f>IF(AND(IstanbulTablo[[#This Row],[Vefat2020]]&gt;-1,IstanbulTablo[[#This Row],[Referans]]&gt;-1), IstanbulTablo[[#This Row],[Vefat2020]]-IstanbulTablo[[#This Row],[Referans]], 0)</f>
        <v>-23.666666666666657</v>
      </c>
      <c r="H36">
        <f t="shared" si="1"/>
        <v>238.71428571428572</v>
      </c>
      <c r="I36">
        <f t="shared" si="2"/>
        <v>266.14285714285717</v>
      </c>
      <c r="J36">
        <f t="shared" si="3"/>
        <v>231.14285714285714</v>
      </c>
      <c r="K36">
        <f t="shared" si="4"/>
        <v>227.28571428571428</v>
      </c>
      <c r="L36">
        <f t="shared" si="5"/>
        <v>241.52380952380955</v>
      </c>
    </row>
    <row r="37" spans="1:12" x14ac:dyDescent="0.35">
      <c r="A37" t="s">
        <v>220</v>
      </c>
      <c r="B37">
        <v>248</v>
      </c>
      <c r="C37">
        <v>239</v>
      </c>
      <c r="D37">
        <v>229</v>
      </c>
      <c r="E37">
        <v>227</v>
      </c>
      <c r="F37">
        <f>AVERAGEIF(IstanbulTablo[[#This Row],[Vefat2019]:[Vefat2017]], "&gt;0")</f>
        <v>231.66666666666666</v>
      </c>
      <c r="G37">
        <f>IF(AND(IstanbulTablo[[#This Row],[Vefat2020]]&gt;-1,IstanbulTablo[[#This Row],[Referans]]&gt;-1), IstanbulTablo[[#This Row],[Vefat2020]]-IstanbulTablo[[#This Row],[Referans]], 0)</f>
        <v>16.333333333333343</v>
      </c>
      <c r="H37">
        <f t="shared" si="1"/>
        <v>238.57142857142858</v>
      </c>
      <c r="I37">
        <f t="shared" si="2"/>
        <v>260.28571428571428</v>
      </c>
      <c r="J37">
        <f t="shared" si="3"/>
        <v>229.42857142857142</v>
      </c>
      <c r="K37">
        <f t="shared" si="4"/>
        <v>227.71428571428572</v>
      </c>
      <c r="L37">
        <f t="shared" si="5"/>
        <v>239.14285714285717</v>
      </c>
    </row>
    <row r="38" spans="1:12" x14ac:dyDescent="0.35">
      <c r="A38" t="s">
        <v>219</v>
      </c>
      <c r="B38">
        <v>220</v>
      </c>
      <c r="C38">
        <v>245</v>
      </c>
      <c r="D38">
        <v>211</v>
      </c>
      <c r="E38">
        <v>214</v>
      </c>
      <c r="F38">
        <f>AVERAGEIF(IstanbulTablo[[#This Row],[Vefat2019]:[Vefat2017]], "&gt;0")</f>
        <v>223.33333333333334</v>
      </c>
      <c r="G38">
        <f>IF(AND(IstanbulTablo[[#This Row],[Vefat2020]]&gt;-1,IstanbulTablo[[#This Row],[Referans]]&gt;-1), IstanbulTablo[[#This Row],[Vefat2020]]-IstanbulTablo[[#This Row],[Referans]], 0)</f>
        <v>-3.3333333333333428</v>
      </c>
      <c r="H38">
        <f t="shared" si="1"/>
        <v>237.71428571428572</v>
      </c>
      <c r="I38">
        <f t="shared" si="2"/>
        <v>256.28571428571428</v>
      </c>
      <c r="J38">
        <f t="shared" si="3"/>
        <v>230.71428571428572</v>
      </c>
      <c r="K38">
        <f t="shared" si="4"/>
        <v>227.57142857142858</v>
      </c>
      <c r="L38">
        <f t="shared" si="5"/>
        <v>238.1904761904762</v>
      </c>
    </row>
    <row r="39" spans="1:12" x14ac:dyDescent="0.35">
      <c r="A39" t="s">
        <v>218</v>
      </c>
      <c r="B39">
        <v>230</v>
      </c>
      <c r="C39">
        <v>285</v>
      </c>
      <c r="D39">
        <v>229</v>
      </c>
      <c r="E39">
        <v>246</v>
      </c>
      <c r="F39">
        <f>AVERAGEIF(IstanbulTablo[[#This Row],[Vefat2019]:[Vefat2017]], "&gt;0")</f>
        <v>253.33333333333334</v>
      </c>
      <c r="G39">
        <f>IF(AND(IstanbulTablo[[#This Row],[Vefat2020]]&gt;-1,IstanbulTablo[[#This Row],[Referans]]&gt;-1), IstanbulTablo[[#This Row],[Vefat2020]]-IstanbulTablo[[#This Row],[Referans]], 0)</f>
        <v>-23.333333333333343</v>
      </c>
      <c r="H39">
        <f t="shared" si="1"/>
        <v>233.57142857142858</v>
      </c>
      <c r="I39">
        <f t="shared" si="2"/>
        <v>257.42857142857144</v>
      </c>
      <c r="J39">
        <f t="shared" si="3"/>
        <v>232</v>
      </c>
      <c r="K39">
        <f t="shared" si="4"/>
        <v>227.85714285714286</v>
      </c>
      <c r="L39">
        <f t="shared" si="5"/>
        <v>239.09523809523807</v>
      </c>
    </row>
    <row r="40" spans="1:12" x14ac:dyDescent="0.35">
      <c r="A40" t="s">
        <v>217</v>
      </c>
      <c r="B40">
        <v>228</v>
      </c>
      <c r="C40">
        <v>231</v>
      </c>
      <c r="D40">
        <v>215</v>
      </c>
      <c r="E40">
        <v>255</v>
      </c>
      <c r="F40">
        <f>AVERAGEIF(IstanbulTablo[[#This Row],[Vefat2019]:[Vefat2017]], "&gt;0")</f>
        <v>233.66666666666666</v>
      </c>
      <c r="G40">
        <f>IF(AND(IstanbulTablo[[#This Row],[Vefat2020]]&gt;-1,IstanbulTablo[[#This Row],[Referans]]&gt;-1), IstanbulTablo[[#This Row],[Vefat2020]]-IstanbulTablo[[#This Row],[Referans]], 0)</f>
        <v>-5.6666666666666572</v>
      </c>
      <c r="H40">
        <f t="shared" si="1"/>
        <v>234.42857142857142</v>
      </c>
      <c r="I40">
        <f t="shared" si="2"/>
        <v>254</v>
      </c>
      <c r="J40">
        <f t="shared" si="3"/>
        <v>227.28571428571428</v>
      </c>
      <c r="K40">
        <f t="shared" si="4"/>
        <v>234.14285714285714</v>
      </c>
      <c r="L40">
        <f t="shared" si="5"/>
        <v>238.47619047619045</v>
      </c>
    </row>
    <row r="41" spans="1:12" x14ac:dyDescent="0.35">
      <c r="A41" t="s">
        <v>216</v>
      </c>
      <c r="B41">
        <v>205</v>
      </c>
      <c r="C41">
        <v>244</v>
      </c>
      <c r="D41">
        <v>235</v>
      </c>
      <c r="E41">
        <v>224</v>
      </c>
      <c r="F41">
        <f>AVERAGEIF(IstanbulTablo[[#This Row],[Vefat2019]:[Vefat2017]], "&gt;0")</f>
        <v>234.33333333333334</v>
      </c>
      <c r="G41">
        <f>IF(AND(IstanbulTablo[[#This Row],[Vefat2020]]&gt;-1,IstanbulTablo[[#This Row],[Referans]]&gt;-1), IstanbulTablo[[#This Row],[Vefat2020]]-IstanbulTablo[[#This Row],[Referans]], 0)</f>
        <v>-29.333333333333343</v>
      </c>
      <c r="H41">
        <f t="shared" si="1"/>
        <v>229</v>
      </c>
      <c r="I41">
        <f t="shared" si="2"/>
        <v>253.57142857142858</v>
      </c>
      <c r="J41">
        <f t="shared" si="3"/>
        <v>227.28571428571428</v>
      </c>
      <c r="K41">
        <f t="shared" si="4"/>
        <v>232.42857142857142</v>
      </c>
      <c r="L41">
        <f t="shared" si="5"/>
        <v>237.76190476190476</v>
      </c>
    </row>
    <row r="42" spans="1:12" x14ac:dyDescent="0.35">
      <c r="A42" t="s">
        <v>215</v>
      </c>
      <c r="B42">
        <v>248</v>
      </c>
      <c r="C42">
        <v>209</v>
      </c>
      <c r="D42">
        <v>224</v>
      </c>
      <c r="E42">
        <v>237</v>
      </c>
      <c r="F42">
        <f>AVERAGEIF(IstanbulTablo[[#This Row],[Vefat2019]:[Vefat2017]], "&gt;0")</f>
        <v>223.33333333333334</v>
      </c>
      <c r="G42">
        <f>IF(AND(IstanbulTablo[[#This Row],[Vefat2020]]&gt;-1,IstanbulTablo[[#This Row],[Referans]]&gt;-1), IstanbulTablo[[#This Row],[Vefat2020]]-IstanbulTablo[[#This Row],[Referans]], 0)</f>
        <v>24.666666666666657</v>
      </c>
      <c r="H42">
        <f t="shared" si="1"/>
        <v>229.71428571428572</v>
      </c>
      <c r="I42">
        <f t="shared" si="2"/>
        <v>247.28571428571428</v>
      </c>
      <c r="J42">
        <f t="shared" si="3"/>
        <v>224.85714285714286</v>
      </c>
      <c r="K42">
        <f t="shared" si="4"/>
        <v>236</v>
      </c>
      <c r="L42">
        <f t="shared" si="5"/>
        <v>236.04761904761904</v>
      </c>
    </row>
    <row r="43" spans="1:12" x14ac:dyDescent="0.35">
      <c r="A43" t="s">
        <v>214</v>
      </c>
      <c r="B43">
        <v>241</v>
      </c>
      <c r="C43">
        <v>226</v>
      </c>
      <c r="D43">
        <v>196</v>
      </c>
      <c r="E43">
        <v>205</v>
      </c>
      <c r="F43">
        <f>AVERAGEIF(IstanbulTablo[[#This Row],[Vefat2019]:[Vefat2017]], "&gt;0")</f>
        <v>209</v>
      </c>
      <c r="G43">
        <f>IF(AND(IstanbulTablo[[#This Row],[Vefat2020]]&gt;-1,IstanbulTablo[[#This Row],[Referans]]&gt;-1), IstanbulTablo[[#This Row],[Vefat2020]]-IstanbulTablo[[#This Row],[Referans]], 0)</f>
        <v>32</v>
      </c>
      <c r="H43">
        <f t="shared" si="1"/>
        <v>231.42857142857142</v>
      </c>
      <c r="I43">
        <f t="shared" si="2"/>
        <v>239.85714285714286</v>
      </c>
      <c r="J43">
        <f t="shared" si="3"/>
        <v>219.85714285714286</v>
      </c>
      <c r="K43">
        <f t="shared" si="4"/>
        <v>229.71428571428572</v>
      </c>
      <c r="L43">
        <f t="shared" si="5"/>
        <v>229.8095238095238</v>
      </c>
    </row>
    <row r="44" spans="1:12" x14ac:dyDescent="0.35">
      <c r="A44" t="s">
        <v>213</v>
      </c>
      <c r="B44">
        <v>235</v>
      </c>
      <c r="C44">
        <v>225</v>
      </c>
      <c r="D44">
        <v>206</v>
      </c>
      <c r="E44">
        <v>185</v>
      </c>
      <c r="F44">
        <f>AVERAGEIF(IstanbulTablo[[#This Row],[Vefat2019]:[Vefat2017]], "&gt;0")</f>
        <v>205.33333333333334</v>
      </c>
      <c r="G44">
        <f>IF(AND(IstanbulTablo[[#This Row],[Vefat2020]]&gt;-1,IstanbulTablo[[#This Row],[Referans]]&gt;-1), IstanbulTablo[[#This Row],[Vefat2020]]-IstanbulTablo[[#This Row],[Referans]], 0)</f>
        <v>29.666666666666657</v>
      </c>
      <c r="H44">
        <f t="shared" si="1"/>
        <v>229.57142857142858</v>
      </c>
      <c r="I44">
        <f t="shared" si="2"/>
        <v>237.85714285714286</v>
      </c>
      <c r="J44">
        <f t="shared" si="3"/>
        <v>216.57142857142858</v>
      </c>
      <c r="K44">
        <f t="shared" si="4"/>
        <v>223.71428571428572</v>
      </c>
      <c r="L44">
        <f t="shared" si="5"/>
        <v>226.04761904761904</v>
      </c>
    </row>
    <row r="45" spans="1:12" x14ac:dyDescent="0.35">
      <c r="A45" t="s">
        <v>212</v>
      </c>
      <c r="B45">
        <v>223</v>
      </c>
      <c r="C45">
        <v>239</v>
      </c>
      <c r="D45">
        <v>204</v>
      </c>
      <c r="E45">
        <v>246</v>
      </c>
      <c r="F45">
        <f>AVERAGEIF(IstanbulTablo[[#This Row],[Vefat2019]:[Vefat2017]], "&gt;0")</f>
        <v>229.66666666666666</v>
      </c>
      <c r="G45">
        <f>IF(AND(IstanbulTablo[[#This Row],[Vefat2020]]&gt;-1,IstanbulTablo[[#This Row],[Referans]]&gt;-1), IstanbulTablo[[#This Row],[Vefat2020]]-IstanbulTablo[[#This Row],[Referans]], 0)</f>
        <v>-6.6666666666666572</v>
      </c>
      <c r="H45">
        <f t="shared" si="1"/>
        <v>230</v>
      </c>
      <c r="I45">
        <f t="shared" si="2"/>
        <v>237</v>
      </c>
      <c r="J45">
        <f t="shared" si="3"/>
        <v>215.57142857142858</v>
      </c>
      <c r="K45">
        <f t="shared" si="4"/>
        <v>228.28571428571428</v>
      </c>
      <c r="L45">
        <f t="shared" si="5"/>
        <v>226.95238095238096</v>
      </c>
    </row>
    <row r="46" spans="1:12" x14ac:dyDescent="0.35">
      <c r="A46" t="s">
        <v>211</v>
      </c>
      <c r="B46">
        <v>226</v>
      </c>
      <c r="C46">
        <v>226</v>
      </c>
      <c r="D46">
        <v>216</v>
      </c>
      <c r="E46">
        <v>209</v>
      </c>
      <c r="F46">
        <f>AVERAGEIF(IstanbulTablo[[#This Row],[Vefat2019]:[Vefat2017]], "&gt;0")</f>
        <v>217</v>
      </c>
      <c r="G46">
        <f>IF(AND(IstanbulTablo[[#This Row],[Vefat2020]]&gt;-1,IstanbulTablo[[#This Row],[Referans]]&gt;-1), IstanbulTablo[[#This Row],[Vefat2020]]-IstanbulTablo[[#This Row],[Referans]], 0)</f>
        <v>9</v>
      </c>
      <c r="H46">
        <f t="shared" si="1"/>
        <v>229.42857142857142</v>
      </c>
      <c r="I46">
        <f t="shared" si="2"/>
        <v>228.57142857142858</v>
      </c>
      <c r="J46">
        <f t="shared" si="3"/>
        <v>213.71428571428572</v>
      </c>
      <c r="K46">
        <f t="shared" si="4"/>
        <v>223</v>
      </c>
      <c r="L46">
        <f t="shared" si="5"/>
        <v>221.76190476190479</v>
      </c>
    </row>
    <row r="47" spans="1:12" x14ac:dyDescent="0.35">
      <c r="A47" t="s">
        <v>210</v>
      </c>
      <c r="B47">
        <v>217</v>
      </c>
      <c r="C47">
        <v>220</v>
      </c>
      <c r="D47">
        <v>202</v>
      </c>
      <c r="E47">
        <v>237</v>
      </c>
      <c r="F47">
        <f>AVERAGEIF(IstanbulTablo[[#This Row],[Vefat2019]:[Vefat2017]], "&gt;0")</f>
        <v>219.66666666666666</v>
      </c>
      <c r="G47">
        <f>IF(AND(IstanbulTablo[[#This Row],[Vefat2020]]&gt;-1,IstanbulTablo[[#This Row],[Referans]]&gt;-1), IstanbulTablo[[#This Row],[Vefat2020]]-IstanbulTablo[[#This Row],[Referans]], 0)</f>
        <v>-2.6666666666666572</v>
      </c>
      <c r="H47">
        <f t="shared" si="1"/>
        <v>227.85714285714286</v>
      </c>
      <c r="I47">
        <f t="shared" si="2"/>
        <v>227</v>
      </c>
      <c r="J47">
        <f t="shared" si="3"/>
        <v>211.85714285714286</v>
      </c>
      <c r="K47">
        <f t="shared" si="4"/>
        <v>220.42857142857142</v>
      </c>
      <c r="L47">
        <f t="shared" si="5"/>
        <v>219.76190476190479</v>
      </c>
    </row>
    <row r="48" spans="1:12" x14ac:dyDescent="0.35">
      <c r="A48" t="s">
        <v>209</v>
      </c>
      <c r="B48">
        <v>205</v>
      </c>
      <c r="C48">
        <v>219</v>
      </c>
      <c r="D48">
        <v>223</v>
      </c>
      <c r="E48">
        <v>229</v>
      </c>
      <c r="F48">
        <f>AVERAGEIF(IstanbulTablo[[#This Row],[Vefat2019]:[Vefat2017]], "&gt;0")</f>
        <v>223.66666666666666</v>
      </c>
      <c r="G48">
        <f>IF(AND(IstanbulTablo[[#This Row],[Vefat2020]]&gt;-1,IstanbulTablo[[#This Row],[Referans]]&gt;-1), IstanbulTablo[[#This Row],[Vefat2020]]-IstanbulTablo[[#This Row],[Referans]], 0)</f>
        <v>-18.666666666666657</v>
      </c>
      <c r="H48">
        <f t="shared" si="1"/>
        <v>227.85714285714286</v>
      </c>
      <c r="I48">
        <f t="shared" si="2"/>
        <v>223.42857142857142</v>
      </c>
      <c r="J48">
        <f t="shared" si="3"/>
        <v>210.14285714285714</v>
      </c>
      <c r="K48">
        <f t="shared" si="4"/>
        <v>221.14285714285714</v>
      </c>
      <c r="L48">
        <f t="shared" si="5"/>
        <v>218.23809523809527</v>
      </c>
    </row>
    <row r="49" spans="1:12" x14ac:dyDescent="0.35">
      <c r="A49" t="s">
        <v>208</v>
      </c>
      <c r="B49">
        <v>219</v>
      </c>
      <c r="C49">
        <v>214</v>
      </c>
      <c r="D49">
        <v>207</v>
      </c>
      <c r="E49">
        <v>212</v>
      </c>
      <c r="F49">
        <f>AVERAGEIF(IstanbulTablo[[#This Row],[Vefat2019]:[Vefat2017]], "&gt;0")</f>
        <v>211</v>
      </c>
      <c r="G49">
        <f>IF(AND(IstanbulTablo[[#This Row],[Vefat2020]]&gt;-1,IstanbulTablo[[#This Row],[Referans]]&gt;-1), IstanbulTablo[[#This Row],[Vefat2020]]-IstanbulTablo[[#This Row],[Referans]], 0)</f>
        <v>8</v>
      </c>
      <c r="H49">
        <f t="shared" si="1"/>
        <v>223.71428571428572</v>
      </c>
      <c r="I49">
        <f t="shared" si="2"/>
        <v>224.14285714285714</v>
      </c>
      <c r="J49">
        <f t="shared" si="3"/>
        <v>207.71428571428572</v>
      </c>
      <c r="K49">
        <f t="shared" si="4"/>
        <v>217.57142857142858</v>
      </c>
      <c r="L49">
        <f t="shared" si="5"/>
        <v>216.47619047619051</v>
      </c>
    </row>
    <row r="50" spans="1:12" x14ac:dyDescent="0.35">
      <c r="A50" t="s">
        <v>207</v>
      </c>
      <c r="B50">
        <v>211</v>
      </c>
      <c r="C50">
        <v>235</v>
      </c>
      <c r="D50">
        <v>200</v>
      </c>
      <c r="E50">
        <v>190</v>
      </c>
      <c r="F50">
        <f>AVERAGEIF(IstanbulTablo[[#This Row],[Vefat2019]:[Vefat2017]], "&gt;0")</f>
        <v>208.33333333333334</v>
      </c>
      <c r="G50">
        <f>IF(AND(IstanbulTablo[[#This Row],[Vefat2020]]&gt;-1,IstanbulTablo[[#This Row],[Referans]]&gt;-1), IstanbulTablo[[#This Row],[Vefat2020]]-IstanbulTablo[[#This Row],[Referans]], 0)</f>
        <v>2.6666666666666572</v>
      </c>
      <c r="H50">
        <f t="shared" si="1"/>
        <v>219.42857142857142</v>
      </c>
      <c r="I50">
        <f t="shared" si="2"/>
        <v>225.42857142857142</v>
      </c>
      <c r="J50">
        <f t="shared" si="3"/>
        <v>208.28571428571428</v>
      </c>
      <c r="K50">
        <f t="shared" si="4"/>
        <v>215.42857142857142</v>
      </c>
      <c r="L50">
        <f t="shared" si="5"/>
        <v>216.38095238095235</v>
      </c>
    </row>
    <row r="51" spans="1:12" x14ac:dyDescent="0.35">
      <c r="A51" t="s">
        <v>206</v>
      </c>
      <c r="B51">
        <v>235</v>
      </c>
      <c r="C51">
        <v>239</v>
      </c>
      <c r="D51">
        <v>216</v>
      </c>
      <c r="E51">
        <v>229</v>
      </c>
      <c r="F51">
        <f>AVERAGEIF(IstanbulTablo[[#This Row],[Vefat2019]:[Vefat2017]], "&gt;0")</f>
        <v>228</v>
      </c>
      <c r="G51">
        <f>IF(AND(IstanbulTablo[[#This Row],[Vefat2020]]&gt;-1,IstanbulTablo[[#This Row],[Referans]]&gt;-1), IstanbulTablo[[#This Row],[Vefat2020]]-IstanbulTablo[[#This Row],[Referans]], 0)</f>
        <v>7</v>
      </c>
      <c r="H51">
        <f t="shared" si="1"/>
        <v>219.42857142857142</v>
      </c>
      <c r="I51">
        <f t="shared" si="2"/>
        <v>227.42857142857142</v>
      </c>
      <c r="J51">
        <f t="shared" si="3"/>
        <v>209.71428571428572</v>
      </c>
      <c r="K51">
        <f t="shared" si="4"/>
        <v>221.71428571428572</v>
      </c>
      <c r="L51">
        <f t="shared" si="5"/>
        <v>219.61904761904762</v>
      </c>
    </row>
    <row r="52" spans="1:12" x14ac:dyDescent="0.35">
      <c r="A52" t="s">
        <v>205</v>
      </c>
      <c r="B52">
        <v>198</v>
      </c>
      <c r="C52">
        <v>245</v>
      </c>
      <c r="D52">
        <v>216</v>
      </c>
      <c r="E52">
        <v>220</v>
      </c>
      <c r="F52">
        <f>AVERAGEIF(IstanbulTablo[[#This Row],[Vefat2019]:[Vefat2017]], "&gt;0")</f>
        <v>227</v>
      </c>
      <c r="G52">
        <f>IF(AND(IstanbulTablo[[#This Row],[Vefat2020]]&gt;-1,IstanbulTablo[[#This Row],[Referans]]&gt;-1), IstanbulTablo[[#This Row],[Vefat2020]]-IstanbulTablo[[#This Row],[Referans]], 0)</f>
        <v>-29</v>
      </c>
      <c r="H52">
        <f t="shared" si="1"/>
        <v>215.85714285714286</v>
      </c>
      <c r="I52">
        <f t="shared" si="2"/>
        <v>228.28571428571428</v>
      </c>
      <c r="J52">
        <f t="shared" si="3"/>
        <v>211.42857142857142</v>
      </c>
      <c r="K52">
        <f t="shared" si="4"/>
        <v>218</v>
      </c>
      <c r="L52">
        <f t="shared" si="5"/>
        <v>219.23809523809521</v>
      </c>
    </row>
    <row r="53" spans="1:12" x14ac:dyDescent="0.35">
      <c r="A53" t="s">
        <v>204</v>
      </c>
      <c r="B53">
        <v>220</v>
      </c>
      <c r="C53">
        <v>235</v>
      </c>
      <c r="D53">
        <v>196</v>
      </c>
      <c r="E53">
        <v>229</v>
      </c>
      <c r="F53">
        <f>AVERAGEIF(IstanbulTablo[[#This Row],[Vefat2019]:[Vefat2017]], "&gt;0")</f>
        <v>220</v>
      </c>
      <c r="G53">
        <f>IF(AND(IstanbulTablo[[#This Row],[Vefat2020]]&gt;-1,IstanbulTablo[[#This Row],[Referans]]&gt;-1), IstanbulTablo[[#This Row],[Vefat2020]]-IstanbulTablo[[#This Row],[Referans]], 0)</f>
        <v>0</v>
      </c>
      <c r="H53">
        <f t="shared" si="1"/>
        <v>215</v>
      </c>
      <c r="I53">
        <f t="shared" si="2"/>
        <v>229.57142857142858</v>
      </c>
      <c r="J53">
        <f t="shared" si="3"/>
        <v>208.57142857142858</v>
      </c>
      <c r="K53">
        <f t="shared" si="4"/>
        <v>220.85714285714286</v>
      </c>
      <c r="L53">
        <f t="shared" si="5"/>
        <v>219.66666666666666</v>
      </c>
    </row>
    <row r="54" spans="1:12" x14ac:dyDescent="0.35">
      <c r="A54" t="s">
        <v>203</v>
      </c>
      <c r="B54">
        <v>176</v>
      </c>
      <c r="C54">
        <v>234</v>
      </c>
      <c r="D54">
        <v>242</v>
      </c>
      <c r="E54">
        <v>233</v>
      </c>
      <c r="F54">
        <f>AVERAGEIF(IstanbulTablo[[#This Row],[Vefat2019]:[Vefat2017]], "&gt;0")</f>
        <v>236.33333333333334</v>
      </c>
      <c r="G54">
        <f>IF(AND(IstanbulTablo[[#This Row],[Vefat2020]]&gt;-1,IstanbulTablo[[#This Row],[Referans]]&gt;-1), IstanbulTablo[[#This Row],[Vefat2020]]-IstanbulTablo[[#This Row],[Referans]], 0)</f>
        <v>-60.333333333333343</v>
      </c>
      <c r="H54">
        <f t="shared" si="1"/>
        <v>209.14285714285714</v>
      </c>
      <c r="I54">
        <f t="shared" si="2"/>
        <v>231.57142857142858</v>
      </c>
      <c r="J54">
        <f t="shared" si="3"/>
        <v>214.28571428571428</v>
      </c>
      <c r="K54">
        <f t="shared" si="4"/>
        <v>220.28571428571428</v>
      </c>
      <c r="L54">
        <f t="shared" si="5"/>
        <v>222.04761904761904</v>
      </c>
    </row>
    <row r="55" spans="1:12" x14ac:dyDescent="0.35">
      <c r="A55" t="s">
        <v>202</v>
      </c>
      <c r="B55">
        <v>195</v>
      </c>
      <c r="C55">
        <v>199</v>
      </c>
      <c r="D55">
        <v>205</v>
      </c>
      <c r="E55">
        <v>208</v>
      </c>
      <c r="F55">
        <f>AVERAGEIF(IstanbulTablo[[#This Row],[Vefat2019]:[Vefat2017]], "&gt;0")</f>
        <v>204</v>
      </c>
      <c r="G55">
        <f>IF(AND(IstanbulTablo[[#This Row],[Vefat2020]]&gt;-1,IstanbulTablo[[#This Row],[Referans]]&gt;-1), IstanbulTablo[[#This Row],[Vefat2020]]-IstanbulTablo[[#This Row],[Referans]], 0)</f>
        <v>-9</v>
      </c>
      <c r="H55">
        <f t="shared" si="1"/>
        <v>207.71428571428572</v>
      </c>
      <c r="I55">
        <f t="shared" si="2"/>
        <v>228.71428571428572</v>
      </c>
      <c r="J55">
        <f t="shared" si="3"/>
        <v>211.71428571428572</v>
      </c>
      <c r="K55">
        <f t="shared" si="4"/>
        <v>217.28571428571428</v>
      </c>
      <c r="L55">
        <f t="shared" si="5"/>
        <v>219.23809523809524</v>
      </c>
    </row>
    <row r="56" spans="1:12" x14ac:dyDescent="0.35">
      <c r="A56" t="s">
        <v>201</v>
      </c>
      <c r="B56">
        <v>236</v>
      </c>
      <c r="C56">
        <v>228</v>
      </c>
      <c r="D56">
        <v>228</v>
      </c>
      <c r="E56">
        <v>214</v>
      </c>
      <c r="F56">
        <f>AVERAGEIF(IstanbulTablo[[#This Row],[Vefat2019]:[Vefat2017]], "&gt;0")</f>
        <v>223.33333333333334</v>
      </c>
      <c r="G56">
        <f>IF(AND(IstanbulTablo[[#This Row],[Vefat2020]]&gt;-1,IstanbulTablo[[#This Row],[Referans]]&gt;-1), IstanbulTablo[[#This Row],[Vefat2020]]-IstanbulTablo[[#This Row],[Referans]], 0)</f>
        <v>12.666666666666657</v>
      </c>
      <c r="H56">
        <f t="shared" si="1"/>
        <v>210.14285714285714</v>
      </c>
      <c r="I56">
        <f t="shared" si="2"/>
        <v>230.71428571428572</v>
      </c>
      <c r="J56">
        <f t="shared" si="3"/>
        <v>214.71428571428572</v>
      </c>
      <c r="K56">
        <f t="shared" si="4"/>
        <v>217.57142857142858</v>
      </c>
      <c r="L56">
        <f t="shared" si="5"/>
        <v>221</v>
      </c>
    </row>
    <row r="57" spans="1:12" x14ac:dyDescent="0.35">
      <c r="A57" t="s">
        <v>200</v>
      </c>
      <c r="B57">
        <v>208</v>
      </c>
      <c r="C57">
        <v>230</v>
      </c>
      <c r="D57">
        <v>208</v>
      </c>
      <c r="E57">
        <v>203</v>
      </c>
      <c r="F57">
        <f>AVERAGEIF(IstanbulTablo[[#This Row],[Vefat2019]:[Vefat2017]], "&gt;0")</f>
        <v>213.66666666666666</v>
      </c>
      <c r="G57">
        <f>IF(AND(IstanbulTablo[[#This Row],[Vefat2020]]&gt;-1,IstanbulTablo[[#This Row],[Referans]]&gt;-1), IstanbulTablo[[#This Row],[Vefat2020]]-IstanbulTablo[[#This Row],[Referans]], 0)</f>
        <v>-5.6666666666666572</v>
      </c>
      <c r="H57">
        <f t="shared" si="1"/>
        <v>209.71428571428572</v>
      </c>
      <c r="I57">
        <f t="shared" si="2"/>
        <v>230</v>
      </c>
      <c r="J57">
        <f t="shared" si="3"/>
        <v>215.85714285714286</v>
      </c>
      <c r="K57">
        <f t="shared" si="4"/>
        <v>219.42857142857142</v>
      </c>
      <c r="L57">
        <f t="shared" si="5"/>
        <v>221.76190476190479</v>
      </c>
    </row>
    <row r="58" spans="1:12" x14ac:dyDescent="0.35">
      <c r="A58" t="s">
        <v>199</v>
      </c>
      <c r="B58">
        <v>198</v>
      </c>
      <c r="C58">
        <v>241</v>
      </c>
      <c r="D58">
        <v>233</v>
      </c>
      <c r="E58">
        <v>190</v>
      </c>
      <c r="F58">
        <f>AVERAGEIF(IstanbulTablo[[#This Row],[Vefat2019]:[Vefat2017]], "&gt;0")</f>
        <v>221.33333333333334</v>
      </c>
      <c r="G58">
        <f>IF(AND(IstanbulTablo[[#This Row],[Vefat2020]]&gt;-1,IstanbulTablo[[#This Row],[Referans]]&gt;-1), IstanbulTablo[[#This Row],[Vefat2020]]-IstanbulTablo[[#This Row],[Referans]], 0)</f>
        <v>-23.333333333333343</v>
      </c>
      <c r="H58">
        <f t="shared" si="1"/>
        <v>204.42857142857142</v>
      </c>
      <c r="I58">
        <f t="shared" si="2"/>
        <v>230.28571428571428</v>
      </c>
      <c r="J58">
        <f t="shared" si="3"/>
        <v>218.28571428571428</v>
      </c>
      <c r="K58">
        <f t="shared" si="4"/>
        <v>213.85714285714286</v>
      </c>
      <c r="L58">
        <f t="shared" si="5"/>
        <v>220.80952380952382</v>
      </c>
    </row>
    <row r="59" spans="1:12" x14ac:dyDescent="0.35">
      <c r="A59" t="s">
        <v>198</v>
      </c>
      <c r="B59">
        <v>246</v>
      </c>
      <c r="C59">
        <v>241</v>
      </c>
      <c r="D59">
        <v>221</v>
      </c>
      <c r="E59">
        <v>198</v>
      </c>
      <c r="F59">
        <f>AVERAGEIF(IstanbulTablo[[#This Row],[Vefat2019]:[Vefat2017]], "&gt;0")</f>
        <v>220</v>
      </c>
      <c r="G59">
        <f>IF(AND(IstanbulTablo[[#This Row],[Vefat2020]]&gt;-1,IstanbulTablo[[#This Row],[Referans]]&gt;-1), IstanbulTablo[[#This Row],[Vefat2020]]-IstanbulTablo[[#This Row],[Referans]], 0)</f>
        <v>26</v>
      </c>
      <c r="H59">
        <f t="shared" si="1"/>
        <v>211.28571428571428</v>
      </c>
      <c r="I59">
        <f t="shared" si="2"/>
        <v>229.71428571428572</v>
      </c>
      <c r="J59">
        <f t="shared" si="3"/>
        <v>219</v>
      </c>
      <c r="K59">
        <f t="shared" si="4"/>
        <v>210.71428571428572</v>
      </c>
      <c r="L59">
        <f t="shared" si="5"/>
        <v>219.80952380952382</v>
      </c>
    </row>
    <row r="60" spans="1:12" x14ac:dyDescent="0.35">
      <c r="A60" t="s">
        <v>197</v>
      </c>
      <c r="B60">
        <v>206</v>
      </c>
      <c r="C60">
        <v>212</v>
      </c>
      <c r="D60">
        <v>222</v>
      </c>
      <c r="E60">
        <v>240</v>
      </c>
      <c r="F60">
        <f>AVERAGEIF(IstanbulTablo[[#This Row],[Vefat2019]:[Vefat2017]], "&gt;0")</f>
        <v>224.66666666666666</v>
      </c>
      <c r="G60">
        <f>IF(AND(IstanbulTablo[[#This Row],[Vefat2020]]&gt;-1,IstanbulTablo[[#This Row],[Referans]]&gt;-1), IstanbulTablo[[#This Row],[Vefat2020]]-IstanbulTablo[[#This Row],[Referans]], 0)</f>
        <v>-18.666666666666657</v>
      </c>
      <c r="H60">
        <f t="shared" si="1"/>
        <v>209.28571428571428</v>
      </c>
      <c r="I60">
        <f t="shared" si="2"/>
        <v>226.42857142857142</v>
      </c>
      <c r="J60">
        <f t="shared" si="3"/>
        <v>222.71428571428572</v>
      </c>
      <c r="K60">
        <f t="shared" si="4"/>
        <v>212.28571428571428</v>
      </c>
      <c r="L60">
        <f t="shared" si="5"/>
        <v>220.47619047619051</v>
      </c>
    </row>
    <row r="61" spans="1:12" x14ac:dyDescent="0.35">
      <c r="A61" t="s">
        <v>196</v>
      </c>
      <c r="B61">
        <v>195</v>
      </c>
      <c r="C61">
        <v>224</v>
      </c>
      <c r="D61">
        <v>230</v>
      </c>
      <c r="E61">
        <v>203</v>
      </c>
      <c r="F61">
        <f>AVERAGEIF(IstanbulTablo[[#This Row],[Vefat2019]:[Vefat2017]], "&gt;0")</f>
        <v>219</v>
      </c>
      <c r="G61">
        <f>IF(AND(IstanbulTablo[[#This Row],[Vefat2020]]&gt;-1,IstanbulTablo[[#This Row],[Referans]]&gt;-1), IstanbulTablo[[#This Row],[Vefat2020]]-IstanbulTablo[[#This Row],[Referans]], 0)</f>
        <v>-24</v>
      </c>
      <c r="H61">
        <f t="shared" si="1"/>
        <v>212</v>
      </c>
      <c r="I61">
        <f t="shared" si="2"/>
        <v>225</v>
      </c>
      <c r="J61">
        <f t="shared" si="3"/>
        <v>221</v>
      </c>
      <c r="K61">
        <f t="shared" si="4"/>
        <v>208</v>
      </c>
      <c r="L61">
        <f t="shared" si="5"/>
        <v>218.00000000000003</v>
      </c>
    </row>
    <row r="62" spans="1:12" x14ac:dyDescent="0.35">
      <c r="A62" t="s">
        <v>195</v>
      </c>
      <c r="B62">
        <v>232</v>
      </c>
      <c r="C62">
        <v>233</v>
      </c>
      <c r="D62">
        <v>251</v>
      </c>
      <c r="E62">
        <v>232</v>
      </c>
      <c r="F62">
        <f>AVERAGEIF(IstanbulTablo[[#This Row],[Vefat2019]:[Vefat2017]], "&gt;0")</f>
        <v>238.66666666666666</v>
      </c>
      <c r="G62">
        <f>IF(AND(IstanbulTablo[[#This Row],[Vefat2020]]&gt;-1,IstanbulTablo[[#This Row],[Referans]]&gt;-1), IstanbulTablo[[#This Row],[Vefat2020]]-IstanbulTablo[[#This Row],[Referans]], 0)</f>
        <v>-6.6666666666666572</v>
      </c>
      <c r="H62">
        <f t="shared" si="1"/>
        <v>217.28571428571428</v>
      </c>
      <c r="I62">
        <f t="shared" si="2"/>
        <v>229.85714285714286</v>
      </c>
      <c r="J62">
        <f t="shared" si="3"/>
        <v>227.57142857142858</v>
      </c>
      <c r="K62">
        <f t="shared" si="4"/>
        <v>211.42857142857142</v>
      </c>
      <c r="L62">
        <f t="shared" si="5"/>
        <v>222.95238095238096</v>
      </c>
    </row>
    <row r="63" spans="1:12" x14ac:dyDescent="0.35">
      <c r="A63" t="s">
        <v>194</v>
      </c>
      <c r="B63">
        <v>209</v>
      </c>
      <c r="C63">
        <v>195</v>
      </c>
      <c r="D63">
        <v>231</v>
      </c>
      <c r="E63">
        <v>203</v>
      </c>
      <c r="F63">
        <f>AVERAGEIF(IstanbulTablo[[#This Row],[Vefat2019]:[Vefat2017]], "&gt;0")</f>
        <v>209.66666666666666</v>
      </c>
      <c r="G63">
        <f>IF(AND(IstanbulTablo[[#This Row],[Vefat2020]]&gt;-1,IstanbulTablo[[#This Row],[Referans]]&gt;-1), IstanbulTablo[[#This Row],[Vefat2020]]-IstanbulTablo[[#This Row],[Referans]], 0)</f>
        <v>-0.66666666666665719</v>
      </c>
      <c r="H63">
        <f t="shared" si="1"/>
        <v>213.42857142857142</v>
      </c>
      <c r="I63">
        <f t="shared" si="2"/>
        <v>225.14285714285714</v>
      </c>
      <c r="J63">
        <f t="shared" si="3"/>
        <v>228</v>
      </c>
      <c r="K63">
        <f t="shared" si="4"/>
        <v>209.85714285714286</v>
      </c>
      <c r="L63">
        <f t="shared" si="5"/>
        <v>221</v>
      </c>
    </row>
    <row r="64" spans="1:12" x14ac:dyDescent="0.35">
      <c r="A64" t="s">
        <v>193</v>
      </c>
      <c r="B64">
        <v>222</v>
      </c>
      <c r="C64">
        <v>227</v>
      </c>
      <c r="D64">
        <v>222</v>
      </c>
      <c r="E64">
        <v>211</v>
      </c>
      <c r="F64">
        <f>AVERAGEIF(IstanbulTablo[[#This Row],[Vefat2019]:[Vefat2017]], "&gt;0")</f>
        <v>220</v>
      </c>
      <c r="G64">
        <f>IF(AND(IstanbulTablo[[#This Row],[Vefat2020]]&gt;-1,IstanbulTablo[[#This Row],[Referans]]&gt;-1), IstanbulTablo[[#This Row],[Vefat2020]]-IstanbulTablo[[#This Row],[Referans]], 0)</f>
        <v>2</v>
      </c>
      <c r="H64">
        <f t="shared" si="1"/>
        <v>215.42857142857142</v>
      </c>
      <c r="I64">
        <f t="shared" si="2"/>
        <v>224.71428571428572</v>
      </c>
      <c r="J64">
        <f t="shared" si="3"/>
        <v>230</v>
      </c>
      <c r="K64">
        <f t="shared" si="4"/>
        <v>211</v>
      </c>
      <c r="L64">
        <f t="shared" si="5"/>
        <v>221.90476190476193</v>
      </c>
    </row>
    <row r="65" spans="1:12" x14ac:dyDescent="0.35">
      <c r="A65" t="s">
        <v>192</v>
      </c>
      <c r="B65">
        <v>204</v>
      </c>
      <c r="C65">
        <v>216</v>
      </c>
      <c r="D65">
        <v>199</v>
      </c>
      <c r="E65">
        <v>187</v>
      </c>
      <c r="F65">
        <f>AVERAGEIF(IstanbulTablo[[#This Row],[Vefat2019]:[Vefat2017]], "&gt;0")</f>
        <v>200.66666666666666</v>
      </c>
      <c r="G65">
        <f>IF(AND(IstanbulTablo[[#This Row],[Vefat2020]]&gt;-1,IstanbulTablo[[#This Row],[Referans]]&gt;-1), IstanbulTablo[[#This Row],[Vefat2020]]-IstanbulTablo[[#This Row],[Referans]], 0)</f>
        <v>3.3333333333333428</v>
      </c>
      <c r="H65">
        <f t="shared" si="1"/>
        <v>216.28571428571428</v>
      </c>
      <c r="I65">
        <f t="shared" si="2"/>
        <v>221.14285714285714</v>
      </c>
      <c r="J65">
        <f t="shared" si="3"/>
        <v>225.14285714285714</v>
      </c>
      <c r="K65">
        <f t="shared" si="4"/>
        <v>210.57142857142858</v>
      </c>
      <c r="L65">
        <f t="shared" si="5"/>
        <v>218.95238095238096</v>
      </c>
    </row>
    <row r="66" spans="1:12" x14ac:dyDescent="0.35">
      <c r="A66" t="s">
        <v>191</v>
      </c>
      <c r="B66">
        <v>206</v>
      </c>
      <c r="C66">
        <v>228</v>
      </c>
      <c r="D66">
        <v>215</v>
      </c>
      <c r="E66">
        <v>234</v>
      </c>
      <c r="F66">
        <f>AVERAGEIF(IstanbulTablo[[#This Row],[Vefat2019]:[Vefat2017]], "&gt;0")</f>
        <v>225.66666666666666</v>
      </c>
      <c r="G66">
        <f>IF(AND(IstanbulTablo[[#This Row],[Vefat2020]]&gt;-1,IstanbulTablo[[#This Row],[Referans]]&gt;-1), IstanbulTablo[[#This Row],[Vefat2020]]-IstanbulTablo[[#This Row],[Referans]], 0)</f>
        <v>-19.666666666666657</v>
      </c>
      <c r="H66">
        <f t="shared" si="1"/>
        <v>210.57142857142858</v>
      </c>
      <c r="I66">
        <f t="shared" si="2"/>
        <v>219.28571428571428</v>
      </c>
      <c r="J66">
        <f t="shared" si="3"/>
        <v>224.28571428571428</v>
      </c>
      <c r="K66">
        <f t="shared" si="4"/>
        <v>215.71428571428572</v>
      </c>
      <c r="L66">
        <f t="shared" si="5"/>
        <v>219.76190476190479</v>
      </c>
    </row>
    <row r="67" spans="1:12" x14ac:dyDescent="0.35">
      <c r="A67" t="s">
        <v>190</v>
      </c>
      <c r="B67">
        <v>193</v>
      </c>
      <c r="C67">
        <v>218</v>
      </c>
      <c r="D67">
        <v>202</v>
      </c>
      <c r="E67">
        <v>213</v>
      </c>
      <c r="F67">
        <f>AVERAGEIF(IstanbulTablo[[#This Row],[Vefat2019]:[Vefat2017]], "&gt;0")</f>
        <v>211</v>
      </c>
      <c r="G67">
        <f>IF(AND(IstanbulTablo[[#This Row],[Vefat2020]]&gt;-1,IstanbulTablo[[#This Row],[Referans]]&gt;-1), IstanbulTablo[[#This Row],[Vefat2020]]-IstanbulTablo[[#This Row],[Referans]], 0)</f>
        <v>-18</v>
      </c>
      <c r="H67">
        <f t="shared" si="1"/>
        <v>208.71428571428572</v>
      </c>
      <c r="I67">
        <f t="shared" si="2"/>
        <v>220.14285714285714</v>
      </c>
      <c r="J67">
        <f t="shared" si="3"/>
        <v>221.42857142857142</v>
      </c>
      <c r="K67">
        <f t="shared" si="4"/>
        <v>211.85714285714286</v>
      </c>
      <c r="L67">
        <f t="shared" si="5"/>
        <v>217.80952380952382</v>
      </c>
    </row>
    <row r="68" spans="1:12" x14ac:dyDescent="0.35">
      <c r="A68" t="s">
        <v>189</v>
      </c>
      <c r="B68">
        <v>230</v>
      </c>
      <c r="C68">
        <v>228</v>
      </c>
      <c r="D68">
        <v>225</v>
      </c>
      <c r="E68">
        <v>203</v>
      </c>
      <c r="F68">
        <f>AVERAGEIF(IstanbulTablo[[#This Row],[Vefat2019]:[Vefat2017]], "&gt;0")</f>
        <v>218.66666666666666</v>
      </c>
      <c r="G68">
        <f>IF(AND(IstanbulTablo[[#This Row],[Vefat2020]]&gt;-1,IstanbulTablo[[#This Row],[Referans]]&gt;-1), IstanbulTablo[[#This Row],[Vefat2020]]-IstanbulTablo[[#This Row],[Referans]], 0)</f>
        <v>11.333333333333343</v>
      </c>
      <c r="H68">
        <f t="shared" si="1"/>
        <v>213.71428571428572</v>
      </c>
      <c r="I68">
        <f t="shared" si="2"/>
        <v>220.71428571428572</v>
      </c>
      <c r="J68">
        <f t="shared" si="3"/>
        <v>220.71428571428572</v>
      </c>
      <c r="K68">
        <f t="shared" si="4"/>
        <v>211.85714285714286</v>
      </c>
      <c r="L68">
        <f t="shared" si="5"/>
        <v>217.76190476190476</v>
      </c>
    </row>
    <row r="69" spans="1:12" x14ac:dyDescent="0.35">
      <c r="A69" t="s">
        <v>188</v>
      </c>
      <c r="B69">
        <v>196</v>
      </c>
      <c r="C69">
        <v>212</v>
      </c>
      <c r="D69">
        <v>227</v>
      </c>
      <c r="E69">
        <v>213</v>
      </c>
      <c r="F69">
        <f>AVERAGEIF(IstanbulTablo[[#This Row],[Vefat2019]:[Vefat2017]], "&gt;0")</f>
        <v>217.33333333333334</v>
      </c>
      <c r="G69">
        <f>IF(AND(IstanbulTablo[[#This Row],[Vefat2020]]&gt;-1,IstanbulTablo[[#This Row],[Referans]]&gt;-1), IstanbulTablo[[#This Row],[Vefat2020]]-IstanbulTablo[[#This Row],[Referans]], 0)</f>
        <v>-21.333333333333343</v>
      </c>
      <c r="H69">
        <f t="shared" si="1"/>
        <v>208.57142857142858</v>
      </c>
      <c r="I69">
        <f t="shared" si="2"/>
        <v>217.71428571428572</v>
      </c>
      <c r="J69">
        <f t="shared" si="3"/>
        <v>217.28571428571428</v>
      </c>
      <c r="K69">
        <f t="shared" si="4"/>
        <v>209.14285714285714</v>
      </c>
      <c r="L69">
        <f t="shared" si="5"/>
        <v>214.71428571428572</v>
      </c>
    </row>
    <row r="70" spans="1:12" x14ac:dyDescent="0.35">
      <c r="A70" t="s">
        <v>187</v>
      </c>
      <c r="B70">
        <v>203</v>
      </c>
      <c r="C70">
        <v>199</v>
      </c>
      <c r="D70">
        <v>208</v>
      </c>
      <c r="E70">
        <v>227</v>
      </c>
      <c r="F70">
        <f>AVERAGEIF(IstanbulTablo[[#This Row],[Vefat2019]:[Vefat2017]], "&gt;0")</f>
        <v>211.33333333333334</v>
      </c>
      <c r="G70">
        <f>IF(AND(IstanbulTablo[[#This Row],[Vefat2020]]&gt;-1,IstanbulTablo[[#This Row],[Referans]]&gt;-1), IstanbulTablo[[#This Row],[Vefat2020]]-IstanbulTablo[[#This Row],[Referans]], 0)</f>
        <v>-8.3333333333333428</v>
      </c>
      <c r="H70">
        <f t="shared" si="1"/>
        <v>207.71428571428572</v>
      </c>
      <c r="I70">
        <f t="shared" si="2"/>
        <v>218.28571428571428</v>
      </c>
      <c r="J70">
        <f t="shared" si="3"/>
        <v>214</v>
      </c>
      <c r="K70">
        <f t="shared" si="4"/>
        <v>212.57142857142858</v>
      </c>
      <c r="L70">
        <f t="shared" si="5"/>
        <v>214.95238095238093</v>
      </c>
    </row>
    <row r="71" spans="1:12" x14ac:dyDescent="0.35">
      <c r="A71" t="s">
        <v>186</v>
      </c>
      <c r="B71">
        <v>224</v>
      </c>
      <c r="C71">
        <v>214</v>
      </c>
      <c r="D71">
        <v>217</v>
      </c>
      <c r="E71">
        <v>190</v>
      </c>
      <c r="F71">
        <f>AVERAGEIF(IstanbulTablo[[#This Row],[Vefat2019]:[Vefat2017]], "&gt;0")</f>
        <v>207</v>
      </c>
      <c r="G71">
        <f>IF(AND(IstanbulTablo[[#This Row],[Vefat2020]]&gt;-1,IstanbulTablo[[#This Row],[Referans]]&gt;-1), IstanbulTablo[[#This Row],[Vefat2020]]-IstanbulTablo[[#This Row],[Referans]], 0)</f>
        <v>17</v>
      </c>
      <c r="H71">
        <f t="shared" si="1"/>
        <v>208</v>
      </c>
      <c r="I71">
        <f t="shared" si="2"/>
        <v>216.42857142857142</v>
      </c>
      <c r="J71">
        <f t="shared" si="3"/>
        <v>213.28571428571428</v>
      </c>
      <c r="K71">
        <f t="shared" si="4"/>
        <v>209.57142857142858</v>
      </c>
      <c r="L71">
        <f t="shared" si="5"/>
        <v>213.09523809523807</v>
      </c>
    </row>
    <row r="72" spans="1:12" x14ac:dyDescent="0.35">
      <c r="A72" t="s">
        <v>185</v>
      </c>
      <c r="B72">
        <v>237</v>
      </c>
      <c r="C72">
        <v>218</v>
      </c>
      <c r="D72">
        <v>225</v>
      </c>
      <c r="E72">
        <v>189</v>
      </c>
      <c r="F72">
        <f>AVERAGEIF(IstanbulTablo[[#This Row],[Vefat2019]:[Vefat2017]], "&gt;0")</f>
        <v>210.66666666666666</v>
      </c>
      <c r="G72">
        <f>IF(AND(IstanbulTablo[[#This Row],[Vefat2020]]&gt;-1,IstanbulTablo[[#This Row],[Referans]]&gt;-1), IstanbulTablo[[#This Row],[Vefat2020]]-IstanbulTablo[[#This Row],[Referans]], 0)</f>
        <v>26.333333333333343</v>
      </c>
      <c r="H72">
        <f t="shared" si="1"/>
        <v>212.71428571428572</v>
      </c>
      <c r="I72">
        <f t="shared" si="2"/>
        <v>216.71428571428572</v>
      </c>
      <c r="J72">
        <f t="shared" si="3"/>
        <v>217</v>
      </c>
      <c r="K72">
        <f t="shared" si="4"/>
        <v>209.85714285714286</v>
      </c>
      <c r="L72">
        <f t="shared" si="5"/>
        <v>214.52380952380955</v>
      </c>
    </row>
    <row r="73" spans="1:12" x14ac:dyDescent="0.35">
      <c r="A73" t="s">
        <v>184</v>
      </c>
      <c r="B73">
        <v>218</v>
      </c>
      <c r="C73">
        <v>190</v>
      </c>
      <c r="D73">
        <v>205</v>
      </c>
      <c r="E73">
        <v>211</v>
      </c>
      <c r="F73">
        <f>AVERAGEIF(IstanbulTablo[[#This Row],[Vefat2019]:[Vefat2017]], "&gt;0")</f>
        <v>202</v>
      </c>
      <c r="G73">
        <f>IF(AND(IstanbulTablo[[#This Row],[Vefat2020]]&gt;-1,IstanbulTablo[[#This Row],[Referans]]&gt;-1), IstanbulTablo[[#This Row],[Vefat2020]]-IstanbulTablo[[#This Row],[Referans]], 0)</f>
        <v>16</v>
      </c>
      <c r="H73">
        <f t="shared" ref="H73:H136" si="6">AVERAGE(B67:B73)</f>
        <v>214.42857142857142</v>
      </c>
      <c r="I73">
        <f t="shared" ref="I73:I136" si="7">AVERAGE(C67:C73)</f>
        <v>211.28571428571428</v>
      </c>
      <c r="J73">
        <f t="shared" ref="J73:J136" si="8">AVERAGE(D67:D73)</f>
        <v>215.57142857142858</v>
      </c>
      <c r="K73">
        <f t="shared" ref="K73:K136" si="9">AVERAGE(E67:E73)</f>
        <v>206.57142857142858</v>
      </c>
      <c r="L73">
        <f t="shared" ref="L73:L136" si="10">AVERAGE(F67:F73)</f>
        <v>211.14285714285717</v>
      </c>
    </row>
    <row r="74" spans="1:12" x14ac:dyDescent="0.35">
      <c r="A74" t="s">
        <v>183</v>
      </c>
      <c r="B74">
        <v>204</v>
      </c>
      <c r="C74">
        <v>224</v>
      </c>
      <c r="D74">
        <v>213</v>
      </c>
      <c r="E74">
        <v>202</v>
      </c>
      <c r="F74">
        <f>AVERAGEIF(IstanbulTablo[[#This Row],[Vefat2019]:[Vefat2017]], "&gt;0")</f>
        <v>213</v>
      </c>
      <c r="G74">
        <f>IF(AND(IstanbulTablo[[#This Row],[Vefat2020]]&gt;-1,IstanbulTablo[[#This Row],[Referans]]&gt;-1), IstanbulTablo[[#This Row],[Vefat2020]]-IstanbulTablo[[#This Row],[Referans]], 0)</f>
        <v>-9</v>
      </c>
      <c r="H74">
        <f t="shared" si="6"/>
        <v>216</v>
      </c>
      <c r="I74">
        <f t="shared" si="7"/>
        <v>212.14285714285714</v>
      </c>
      <c r="J74">
        <f t="shared" si="8"/>
        <v>217.14285714285714</v>
      </c>
      <c r="K74">
        <f t="shared" si="9"/>
        <v>205</v>
      </c>
      <c r="L74">
        <f t="shared" si="10"/>
        <v>211.42857142857142</v>
      </c>
    </row>
    <row r="75" spans="1:12" x14ac:dyDescent="0.35">
      <c r="A75" t="s">
        <v>182</v>
      </c>
      <c r="B75">
        <v>207</v>
      </c>
      <c r="C75">
        <v>192</v>
      </c>
      <c r="D75">
        <v>194</v>
      </c>
      <c r="E75">
        <v>216</v>
      </c>
      <c r="F75">
        <f>AVERAGEIF(IstanbulTablo[[#This Row],[Vefat2019]:[Vefat2017]], "&gt;0")</f>
        <v>200.66666666666666</v>
      </c>
      <c r="G75">
        <f>IF(AND(IstanbulTablo[[#This Row],[Vefat2020]]&gt;-1,IstanbulTablo[[#This Row],[Referans]]&gt;-1), IstanbulTablo[[#This Row],[Vefat2020]]-IstanbulTablo[[#This Row],[Referans]], 0)</f>
        <v>6.3333333333333428</v>
      </c>
      <c r="H75">
        <f t="shared" si="6"/>
        <v>212.71428571428572</v>
      </c>
      <c r="I75">
        <f t="shared" si="7"/>
        <v>207</v>
      </c>
      <c r="J75">
        <f t="shared" si="8"/>
        <v>212.71428571428572</v>
      </c>
      <c r="K75">
        <f t="shared" si="9"/>
        <v>206.85714285714286</v>
      </c>
      <c r="L75">
        <f t="shared" si="10"/>
        <v>208.85714285714289</v>
      </c>
    </row>
    <row r="76" spans="1:12" x14ac:dyDescent="0.35">
      <c r="A76" t="s">
        <v>181</v>
      </c>
      <c r="B76">
        <v>254</v>
      </c>
      <c r="C76">
        <v>205</v>
      </c>
      <c r="D76">
        <v>215</v>
      </c>
      <c r="E76">
        <v>197</v>
      </c>
      <c r="F76">
        <f>AVERAGEIF(IstanbulTablo[[#This Row],[Vefat2019]:[Vefat2017]], "&gt;0")</f>
        <v>205.66666666666666</v>
      </c>
      <c r="G76">
        <f>IF(AND(IstanbulTablo[[#This Row],[Vefat2020]]&gt;-1,IstanbulTablo[[#This Row],[Referans]]&gt;-1), IstanbulTablo[[#This Row],[Vefat2020]]-IstanbulTablo[[#This Row],[Referans]], 0)</f>
        <v>48.333333333333343</v>
      </c>
      <c r="H76">
        <f t="shared" si="6"/>
        <v>221</v>
      </c>
      <c r="I76">
        <f t="shared" si="7"/>
        <v>206</v>
      </c>
      <c r="J76">
        <f t="shared" si="8"/>
        <v>211</v>
      </c>
      <c r="K76">
        <f t="shared" si="9"/>
        <v>204.57142857142858</v>
      </c>
      <c r="L76">
        <f t="shared" si="10"/>
        <v>207.1904761904762</v>
      </c>
    </row>
    <row r="77" spans="1:12" x14ac:dyDescent="0.35">
      <c r="A77" t="s">
        <v>180</v>
      </c>
      <c r="B77">
        <v>215</v>
      </c>
      <c r="C77">
        <v>211</v>
      </c>
      <c r="D77">
        <v>210</v>
      </c>
      <c r="E77">
        <v>236</v>
      </c>
      <c r="F77">
        <f>AVERAGEIF(IstanbulTablo[[#This Row],[Vefat2019]:[Vefat2017]], "&gt;0")</f>
        <v>219</v>
      </c>
      <c r="G77">
        <f>IF(AND(IstanbulTablo[[#This Row],[Vefat2020]]&gt;-1,IstanbulTablo[[#This Row],[Referans]]&gt;-1), IstanbulTablo[[#This Row],[Vefat2020]]-IstanbulTablo[[#This Row],[Referans]], 0)</f>
        <v>-4</v>
      </c>
      <c r="H77">
        <f t="shared" si="6"/>
        <v>222.71428571428572</v>
      </c>
      <c r="I77">
        <f t="shared" si="7"/>
        <v>207.71428571428572</v>
      </c>
      <c r="J77">
        <f t="shared" si="8"/>
        <v>211.28571428571428</v>
      </c>
      <c r="K77">
        <f t="shared" si="9"/>
        <v>205.85714285714286</v>
      </c>
      <c r="L77">
        <f t="shared" si="10"/>
        <v>208.28571428571428</v>
      </c>
    </row>
    <row r="78" spans="1:12" x14ac:dyDescent="0.35">
      <c r="A78" t="s">
        <v>179</v>
      </c>
      <c r="B78">
        <v>272</v>
      </c>
      <c r="C78">
        <v>225</v>
      </c>
      <c r="D78">
        <v>192</v>
      </c>
      <c r="E78">
        <v>204</v>
      </c>
      <c r="F78">
        <f>AVERAGEIF(IstanbulTablo[[#This Row],[Vefat2019]:[Vefat2017]], "&gt;0")</f>
        <v>207</v>
      </c>
      <c r="G78">
        <f>IF(AND(IstanbulTablo[[#This Row],[Vefat2020]]&gt;-1,IstanbulTablo[[#This Row],[Referans]]&gt;-1), IstanbulTablo[[#This Row],[Vefat2020]]-IstanbulTablo[[#This Row],[Referans]], 0)</f>
        <v>65</v>
      </c>
      <c r="H78">
        <f t="shared" si="6"/>
        <v>229.57142857142858</v>
      </c>
      <c r="I78">
        <f t="shared" si="7"/>
        <v>209.28571428571428</v>
      </c>
      <c r="J78">
        <f t="shared" si="8"/>
        <v>207.71428571428572</v>
      </c>
      <c r="K78">
        <f t="shared" si="9"/>
        <v>207.85714285714286</v>
      </c>
      <c r="L78">
        <f t="shared" si="10"/>
        <v>208.28571428571428</v>
      </c>
    </row>
    <row r="79" spans="1:12" x14ac:dyDescent="0.35">
      <c r="A79" t="s">
        <v>178</v>
      </c>
      <c r="B79">
        <v>266</v>
      </c>
      <c r="C79">
        <v>233</v>
      </c>
      <c r="D79">
        <v>220</v>
      </c>
      <c r="E79">
        <v>194</v>
      </c>
      <c r="F79">
        <f>AVERAGEIF(IstanbulTablo[[#This Row],[Vefat2019]:[Vefat2017]], "&gt;0")</f>
        <v>215.66666666666666</v>
      </c>
      <c r="G79">
        <f>IF(AND(IstanbulTablo[[#This Row],[Vefat2020]]&gt;-1,IstanbulTablo[[#This Row],[Referans]]&gt;-1), IstanbulTablo[[#This Row],[Vefat2020]]-IstanbulTablo[[#This Row],[Referans]], 0)</f>
        <v>50.333333333333343</v>
      </c>
      <c r="H79">
        <f t="shared" si="6"/>
        <v>233.71428571428572</v>
      </c>
      <c r="I79">
        <f t="shared" si="7"/>
        <v>211.42857142857142</v>
      </c>
      <c r="J79">
        <f t="shared" si="8"/>
        <v>207</v>
      </c>
      <c r="K79">
        <f t="shared" si="9"/>
        <v>208.57142857142858</v>
      </c>
      <c r="L79">
        <f t="shared" si="10"/>
        <v>209</v>
      </c>
    </row>
    <row r="80" spans="1:12" x14ac:dyDescent="0.35">
      <c r="A80" t="s">
        <v>177</v>
      </c>
      <c r="B80">
        <v>281</v>
      </c>
      <c r="C80">
        <v>224</v>
      </c>
      <c r="D80">
        <v>190</v>
      </c>
      <c r="E80">
        <v>241</v>
      </c>
      <c r="F80">
        <f>AVERAGEIF(IstanbulTablo[[#This Row],[Vefat2019]:[Vefat2017]], "&gt;0")</f>
        <v>218.33333333333334</v>
      </c>
      <c r="G80">
        <f>IF(AND(IstanbulTablo[[#This Row],[Vefat2020]]&gt;-1,IstanbulTablo[[#This Row],[Referans]]&gt;-1), IstanbulTablo[[#This Row],[Vefat2020]]-IstanbulTablo[[#This Row],[Referans]], 0)</f>
        <v>62.666666666666657</v>
      </c>
      <c r="H80">
        <f t="shared" si="6"/>
        <v>242.71428571428572</v>
      </c>
      <c r="I80">
        <f t="shared" si="7"/>
        <v>216.28571428571428</v>
      </c>
      <c r="J80">
        <f t="shared" si="8"/>
        <v>204.85714285714286</v>
      </c>
      <c r="K80">
        <f t="shared" si="9"/>
        <v>212.85714285714286</v>
      </c>
      <c r="L80">
        <f t="shared" si="10"/>
        <v>211.33333333333331</v>
      </c>
    </row>
    <row r="81" spans="1:12" x14ac:dyDescent="0.35">
      <c r="A81" t="s">
        <v>176</v>
      </c>
      <c r="B81">
        <v>217</v>
      </c>
      <c r="C81">
        <v>201</v>
      </c>
      <c r="D81">
        <v>220</v>
      </c>
      <c r="E81">
        <v>230</v>
      </c>
      <c r="F81">
        <f>AVERAGEIF(IstanbulTablo[[#This Row],[Vefat2019]:[Vefat2017]], "&gt;0")</f>
        <v>217</v>
      </c>
      <c r="G81">
        <f>IF(AND(IstanbulTablo[[#This Row],[Vefat2020]]&gt;-1,IstanbulTablo[[#This Row],[Referans]]&gt;-1), IstanbulTablo[[#This Row],[Vefat2020]]-IstanbulTablo[[#This Row],[Referans]], 0)</f>
        <v>0</v>
      </c>
      <c r="H81">
        <f t="shared" si="6"/>
        <v>244.57142857142858</v>
      </c>
      <c r="I81">
        <f t="shared" si="7"/>
        <v>213</v>
      </c>
      <c r="J81">
        <f t="shared" si="8"/>
        <v>205.85714285714286</v>
      </c>
      <c r="K81">
        <f t="shared" si="9"/>
        <v>216.85714285714286</v>
      </c>
      <c r="L81">
        <f t="shared" si="10"/>
        <v>211.9047619047619</v>
      </c>
    </row>
    <row r="82" spans="1:12" x14ac:dyDescent="0.35">
      <c r="A82" t="s">
        <v>175</v>
      </c>
      <c r="B82">
        <v>250</v>
      </c>
      <c r="C82">
        <v>213</v>
      </c>
      <c r="D82">
        <v>236</v>
      </c>
      <c r="E82">
        <v>203</v>
      </c>
      <c r="F82">
        <f>AVERAGEIF(IstanbulTablo[[#This Row],[Vefat2019]:[Vefat2017]], "&gt;0")</f>
        <v>217.33333333333334</v>
      </c>
      <c r="G82">
        <f>IF(AND(IstanbulTablo[[#This Row],[Vefat2020]]&gt;-1,IstanbulTablo[[#This Row],[Referans]]&gt;-1), IstanbulTablo[[#This Row],[Vefat2020]]-IstanbulTablo[[#This Row],[Referans]], 0)</f>
        <v>32.666666666666657</v>
      </c>
      <c r="H82">
        <f t="shared" si="6"/>
        <v>250.71428571428572</v>
      </c>
      <c r="I82">
        <f t="shared" si="7"/>
        <v>216</v>
      </c>
      <c r="J82">
        <f t="shared" si="8"/>
        <v>211.85714285714286</v>
      </c>
      <c r="K82">
        <f t="shared" si="9"/>
        <v>215</v>
      </c>
      <c r="L82">
        <f t="shared" si="10"/>
        <v>214.28571428571425</v>
      </c>
    </row>
    <row r="83" spans="1:12" x14ac:dyDescent="0.35">
      <c r="A83" t="s">
        <v>174</v>
      </c>
      <c r="B83">
        <v>250</v>
      </c>
      <c r="C83">
        <v>189</v>
      </c>
      <c r="D83">
        <v>190</v>
      </c>
      <c r="E83">
        <v>207</v>
      </c>
      <c r="F83">
        <f>AVERAGEIF(IstanbulTablo[[#This Row],[Vefat2019]:[Vefat2017]], "&gt;0")</f>
        <v>195.33333333333334</v>
      </c>
      <c r="G83">
        <f>IF(AND(IstanbulTablo[[#This Row],[Vefat2020]]&gt;-1,IstanbulTablo[[#This Row],[Referans]]&gt;-1), IstanbulTablo[[#This Row],[Vefat2020]]-IstanbulTablo[[#This Row],[Referans]], 0)</f>
        <v>54.666666666666657</v>
      </c>
      <c r="H83">
        <f t="shared" si="6"/>
        <v>250.14285714285714</v>
      </c>
      <c r="I83">
        <f t="shared" si="7"/>
        <v>213.71428571428572</v>
      </c>
      <c r="J83">
        <f t="shared" si="8"/>
        <v>208.28571428571428</v>
      </c>
      <c r="K83">
        <f t="shared" si="9"/>
        <v>216.42857142857142</v>
      </c>
      <c r="L83">
        <f t="shared" si="10"/>
        <v>212.8095238095238</v>
      </c>
    </row>
    <row r="84" spans="1:12" x14ac:dyDescent="0.35">
      <c r="A84" t="s">
        <v>173</v>
      </c>
      <c r="B84">
        <v>236</v>
      </c>
      <c r="C84">
        <v>215</v>
      </c>
      <c r="D84">
        <v>214</v>
      </c>
      <c r="E84">
        <v>212</v>
      </c>
      <c r="F84">
        <f>AVERAGEIF(IstanbulTablo[[#This Row],[Vefat2019]:[Vefat2017]], "&gt;0")</f>
        <v>213.66666666666666</v>
      </c>
      <c r="G84">
        <f>IF(AND(IstanbulTablo[[#This Row],[Vefat2020]]&gt;-1,IstanbulTablo[[#This Row],[Referans]]&gt;-1), IstanbulTablo[[#This Row],[Vefat2020]]-IstanbulTablo[[#This Row],[Referans]], 0)</f>
        <v>22.333333333333343</v>
      </c>
      <c r="H84">
        <f t="shared" si="6"/>
        <v>253.14285714285714</v>
      </c>
      <c r="I84">
        <f t="shared" si="7"/>
        <v>214.28571428571428</v>
      </c>
      <c r="J84">
        <f t="shared" si="8"/>
        <v>208.85714285714286</v>
      </c>
      <c r="K84">
        <f t="shared" si="9"/>
        <v>213</v>
      </c>
      <c r="L84">
        <f t="shared" si="10"/>
        <v>212.04761904761904</v>
      </c>
    </row>
    <row r="85" spans="1:12" x14ac:dyDescent="0.35">
      <c r="A85" t="s">
        <v>172</v>
      </c>
      <c r="B85">
        <v>233</v>
      </c>
      <c r="C85">
        <v>198</v>
      </c>
      <c r="D85">
        <v>197</v>
      </c>
      <c r="E85">
        <v>210</v>
      </c>
      <c r="F85">
        <f>AVERAGEIF(IstanbulTablo[[#This Row],[Vefat2019]:[Vefat2017]], "&gt;0")</f>
        <v>201.66666666666666</v>
      </c>
      <c r="G85">
        <f>IF(AND(IstanbulTablo[[#This Row],[Vefat2020]]&gt;-1,IstanbulTablo[[#This Row],[Referans]]&gt;-1), IstanbulTablo[[#This Row],[Vefat2020]]-IstanbulTablo[[#This Row],[Referans]], 0)</f>
        <v>31.333333333333343</v>
      </c>
      <c r="H85">
        <f t="shared" si="6"/>
        <v>247.57142857142858</v>
      </c>
      <c r="I85">
        <f t="shared" si="7"/>
        <v>210.42857142857142</v>
      </c>
      <c r="J85">
        <f t="shared" si="8"/>
        <v>209.57142857142858</v>
      </c>
      <c r="K85">
        <f t="shared" si="9"/>
        <v>213.85714285714286</v>
      </c>
      <c r="L85">
        <f t="shared" si="10"/>
        <v>211.28571428571431</v>
      </c>
    </row>
    <row r="86" spans="1:12" x14ac:dyDescent="0.35">
      <c r="A86" t="s">
        <v>171</v>
      </c>
      <c r="B86">
        <v>243</v>
      </c>
      <c r="C86">
        <v>226</v>
      </c>
      <c r="D86">
        <v>228</v>
      </c>
      <c r="E86">
        <v>185</v>
      </c>
      <c r="F86">
        <f>AVERAGEIF(IstanbulTablo[[#This Row],[Vefat2019]:[Vefat2017]], "&gt;0")</f>
        <v>213</v>
      </c>
      <c r="G86">
        <f>IF(AND(IstanbulTablo[[#This Row],[Vefat2020]]&gt;-1,IstanbulTablo[[#This Row],[Referans]]&gt;-1), IstanbulTablo[[#This Row],[Vefat2020]]-IstanbulTablo[[#This Row],[Referans]], 0)</f>
        <v>30</v>
      </c>
      <c r="H86">
        <f t="shared" si="6"/>
        <v>244.28571428571428</v>
      </c>
      <c r="I86">
        <f t="shared" si="7"/>
        <v>209.42857142857142</v>
      </c>
      <c r="J86">
        <f t="shared" si="8"/>
        <v>210.71428571428572</v>
      </c>
      <c r="K86">
        <f t="shared" si="9"/>
        <v>212.57142857142858</v>
      </c>
      <c r="L86">
        <f t="shared" si="10"/>
        <v>210.90476190476193</v>
      </c>
    </row>
    <row r="87" spans="1:12" x14ac:dyDescent="0.35">
      <c r="A87" t="s">
        <v>170</v>
      </c>
      <c r="B87">
        <v>274</v>
      </c>
      <c r="C87">
        <v>217</v>
      </c>
      <c r="D87">
        <v>203</v>
      </c>
      <c r="E87">
        <v>219</v>
      </c>
      <c r="F87">
        <f>AVERAGEIF(IstanbulTablo[[#This Row],[Vefat2019]:[Vefat2017]], "&gt;0")</f>
        <v>213</v>
      </c>
      <c r="G87">
        <f>IF(AND(IstanbulTablo[[#This Row],[Vefat2020]]&gt;-1,IstanbulTablo[[#This Row],[Referans]]&gt;-1), IstanbulTablo[[#This Row],[Vefat2020]]-IstanbulTablo[[#This Row],[Referans]], 0)</f>
        <v>61</v>
      </c>
      <c r="H87">
        <f t="shared" si="6"/>
        <v>243.28571428571428</v>
      </c>
      <c r="I87">
        <f t="shared" si="7"/>
        <v>208.42857142857142</v>
      </c>
      <c r="J87">
        <f t="shared" si="8"/>
        <v>212.57142857142858</v>
      </c>
      <c r="K87">
        <f t="shared" si="9"/>
        <v>209.42857142857142</v>
      </c>
      <c r="L87">
        <f t="shared" si="10"/>
        <v>210.14285714285714</v>
      </c>
    </row>
    <row r="88" spans="1:12" x14ac:dyDescent="0.35">
      <c r="A88" t="s">
        <v>169</v>
      </c>
      <c r="B88">
        <v>269</v>
      </c>
      <c r="C88">
        <v>217</v>
      </c>
      <c r="D88">
        <v>213</v>
      </c>
      <c r="E88">
        <v>192</v>
      </c>
      <c r="F88">
        <f>AVERAGEIF(IstanbulTablo[[#This Row],[Vefat2019]:[Vefat2017]], "&gt;0")</f>
        <v>207.33333333333334</v>
      </c>
      <c r="G88">
        <f>IF(AND(IstanbulTablo[[#This Row],[Vefat2020]]&gt;-1,IstanbulTablo[[#This Row],[Referans]]&gt;-1), IstanbulTablo[[#This Row],[Vefat2020]]-IstanbulTablo[[#This Row],[Referans]], 0)</f>
        <v>61.666666666666657</v>
      </c>
      <c r="H88">
        <f t="shared" si="6"/>
        <v>250.71428571428572</v>
      </c>
      <c r="I88">
        <f t="shared" si="7"/>
        <v>210.71428571428572</v>
      </c>
      <c r="J88">
        <f t="shared" si="8"/>
        <v>211.57142857142858</v>
      </c>
      <c r="K88">
        <f t="shared" si="9"/>
        <v>204</v>
      </c>
      <c r="L88">
        <f t="shared" si="10"/>
        <v>208.76190476190476</v>
      </c>
    </row>
    <row r="89" spans="1:12" x14ac:dyDescent="0.35">
      <c r="A89" t="s">
        <v>168</v>
      </c>
      <c r="B89">
        <v>287</v>
      </c>
      <c r="C89">
        <v>242</v>
      </c>
      <c r="D89">
        <v>211</v>
      </c>
      <c r="E89">
        <v>211</v>
      </c>
      <c r="F89">
        <f>AVERAGEIF(IstanbulTablo[[#This Row],[Vefat2019]:[Vefat2017]], "&gt;0")</f>
        <v>221.33333333333334</v>
      </c>
      <c r="G89">
        <f>IF(AND(IstanbulTablo[[#This Row],[Vefat2020]]&gt;-1,IstanbulTablo[[#This Row],[Referans]]&gt;-1), IstanbulTablo[[#This Row],[Vefat2020]]-IstanbulTablo[[#This Row],[Referans]], 0)</f>
        <v>65.666666666666657</v>
      </c>
      <c r="H89">
        <f t="shared" si="6"/>
        <v>256</v>
      </c>
      <c r="I89">
        <f t="shared" si="7"/>
        <v>214.85714285714286</v>
      </c>
      <c r="J89">
        <f t="shared" si="8"/>
        <v>208</v>
      </c>
      <c r="K89">
        <f t="shared" si="9"/>
        <v>205.14285714285714</v>
      </c>
      <c r="L89">
        <f t="shared" si="10"/>
        <v>209.33333333333329</v>
      </c>
    </row>
    <row r="90" spans="1:12" x14ac:dyDescent="0.35">
      <c r="A90" t="s">
        <v>167</v>
      </c>
      <c r="B90">
        <v>298</v>
      </c>
      <c r="C90">
        <v>218</v>
      </c>
      <c r="D90">
        <v>195</v>
      </c>
      <c r="E90">
        <v>193</v>
      </c>
      <c r="F90">
        <f>AVERAGEIF(IstanbulTablo[[#This Row],[Vefat2019]:[Vefat2017]], "&gt;0")</f>
        <v>202</v>
      </c>
      <c r="G90">
        <f>IF(AND(IstanbulTablo[[#This Row],[Vefat2020]]&gt;-1,IstanbulTablo[[#This Row],[Referans]]&gt;-1), IstanbulTablo[[#This Row],[Vefat2020]]-IstanbulTablo[[#This Row],[Referans]], 0)</f>
        <v>96</v>
      </c>
      <c r="H90">
        <f t="shared" si="6"/>
        <v>262.85714285714283</v>
      </c>
      <c r="I90">
        <f t="shared" si="7"/>
        <v>219</v>
      </c>
      <c r="J90">
        <f t="shared" si="8"/>
        <v>208.71428571428572</v>
      </c>
      <c r="K90">
        <f t="shared" si="9"/>
        <v>203.14285714285714</v>
      </c>
      <c r="L90">
        <f t="shared" si="10"/>
        <v>210.28571428571425</v>
      </c>
    </row>
    <row r="91" spans="1:12" x14ac:dyDescent="0.35">
      <c r="A91" t="s">
        <v>166</v>
      </c>
      <c r="B91">
        <v>294</v>
      </c>
      <c r="C91">
        <v>183</v>
      </c>
      <c r="D91">
        <v>161</v>
      </c>
      <c r="E91">
        <v>212</v>
      </c>
      <c r="F91">
        <f>AVERAGEIF(IstanbulTablo[[#This Row],[Vefat2019]:[Vefat2017]], "&gt;0")</f>
        <v>185.33333333333334</v>
      </c>
      <c r="G91">
        <f>IF(AND(IstanbulTablo[[#This Row],[Vefat2020]]&gt;-1,IstanbulTablo[[#This Row],[Referans]]&gt;-1), IstanbulTablo[[#This Row],[Vefat2020]]-IstanbulTablo[[#This Row],[Referans]], 0)</f>
        <v>108.66666666666666</v>
      </c>
      <c r="H91">
        <f t="shared" si="6"/>
        <v>271.14285714285717</v>
      </c>
      <c r="I91">
        <f t="shared" si="7"/>
        <v>214.42857142857142</v>
      </c>
      <c r="J91">
        <f t="shared" si="8"/>
        <v>201.14285714285714</v>
      </c>
      <c r="K91">
        <f t="shared" si="9"/>
        <v>203.14285714285714</v>
      </c>
      <c r="L91">
        <f t="shared" si="10"/>
        <v>206.23809523809521</v>
      </c>
    </row>
    <row r="92" spans="1:12" x14ac:dyDescent="0.35">
      <c r="A92" t="s">
        <v>165</v>
      </c>
      <c r="B92">
        <v>312</v>
      </c>
      <c r="C92">
        <v>223</v>
      </c>
      <c r="D92">
        <v>193</v>
      </c>
      <c r="E92">
        <v>173</v>
      </c>
      <c r="F92">
        <f>AVERAGEIF(IstanbulTablo[[#This Row],[Vefat2019]:[Vefat2017]], "&gt;0")</f>
        <v>196.33333333333334</v>
      </c>
      <c r="G92">
        <f>IF(AND(IstanbulTablo[[#This Row],[Vefat2020]]&gt;-1,IstanbulTablo[[#This Row],[Referans]]&gt;-1), IstanbulTablo[[#This Row],[Vefat2020]]-IstanbulTablo[[#This Row],[Referans]], 0)</f>
        <v>115.66666666666666</v>
      </c>
      <c r="H92">
        <f t="shared" si="6"/>
        <v>282.42857142857144</v>
      </c>
      <c r="I92">
        <f t="shared" si="7"/>
        <v>218</v>
      </c>
      <c r="J92">
        <f t="shared" si="8"/>
        <v>200.57142857142858</v>
      </c>
      <c r="K92">
        <f t="shared" si="9"/>
        <v>197.85714285714286</v>
      </c>
      <c r="L92">
        <f t="shared" si="10"/>
        <v>205.47619047619045</v>
      </c>
    </row>
    <row r="93" spans="1:12" x14ac:dyDescent="0.35">
      <c r="A93" t="s">
        <v>164</v>
      </c>
      <c r="B93">
        <v>314</v>
      </c>
      <c r="C93">
        <v>198</v>
      </c>
      <c r="D93">
        <v>248</v>
      </c>
      <c r="E93">
        <v>231</v>
      </c>
      <c r="F93">
        <f>AVERAGEIF(IstanbulTablo[[#This Row],[Vefat2019]:[Vefat2017]], "&gt;0")</f>
        <v>225.66666666666666</v>
      </c>
      <c r="G93">
        <f>IF(AND(IstanbulTablo[[#This Row],[Vefat2020]]&gt;-1,IstanbulTablo[[#This Row],[Referans]]&gt;-1), IstanbulTablo[[#This Row],[Vefat2020]]-IstanbulTablo[[#This Row],[Referans]], 0)</f>
        <v>88.333333333333343</v>
      </c>
      <c r="H93">
        <f t="shared" si="6"/>
        <v>292.57142857142856</v>
      </c>
      <c r="I93">
        <f t="shared" si="7"/>
        <v>214</v>
      </c>
      <c r="J93">
        <f t="shared" si="8"/>
        <v>203.42857142857142</v>
      </c>
      <c r="K93">
        <f t="shared" si="9"/>
        <v>204.42857142857142</v>
      </c>
      <c r="L93">
        <f t="shared" si="10"/>
        <v>207.28571428571428</v>
      </c>
    </row>
    <row r="94" spans="1:12" x14ac:dyDescent="0.35">
      <c r="A94" t="s">
        <v>163</v>
      </c>
      <c r="B94">
        <v>329</v>
      </c>
      <c r="C94">
        <v>218</v>
      </c>
      <c r="D94">
        <v>191</v>
      </c>
      <c r="E94">
        <v>217</v>
      </c>
      <c r="F94">
        <f>AVERAGEIF(IstanbulTablo[[#This Row],[Vefat2019]:[Vefat2017]], "&gt;0")</f>
        <v>208.66666666666666</v>
      </c>
      <c r="G94">
        <f>IF(AND(IstanbulTablo[[#This Row],[Vefat2020]]&gt;-1,IstanbulTablo[[#This Row],[Referans]]&gt;-1), IstanbulTablo[[#This Row],[Vefat2020]]-IstanbulTablo[[#This Row],[Referans]], 0)</f>
        <v>120.33333333333334</v>
      </c>
      <c r="H94">
        <f t="shared" si="6"/>
        <v>300.42857142857144</v>
      </c>
      <c r="I94">
        <f t="shared" si="7"/>
        <v>214.14285714285714</v>
      </c>
      <c r="J94">
        <f t="shared" si="8"/>
        <v>201.71428571428572</v>
      </c>
      <c r="K94">
        <f t="shared" si="9"/>
        <v>204.14285714285714</v>
      </c>
      <c r="L94">
        <f t="shared" si="10"/>
        <v>206.66666666666671</v>
      </c>
    </row>
    <row r="95" spans="1:12" x14ac:dyDescent="0.35">
      <c r="A95" t="s">
        <v>162</v>
      </c>
      <c r="B95">
        <v>327</v>
      </c>
      <c r="C95">
        <v>202</v>
      </c>
      <c r="D95">
        <v>213</v>
      </c>
      <c r="E95">
        <v>210</v>
      </c>
      <c r="F95">
        <f>AVERAGEIF(IstanbulTablo[[#This Row],[Vefat2019]:[Vefat2017]], "&gt;0")</f>
        <v>208.33333333333334</v>
      </c>
      <c r="G95">
        <f>IF(AND(IstanbulTablo[[#This Row],[Vefat2020]]&gt;-1,IstanbulTablo[[#This Row],[Referans]]&gt;-1), IstanbulTablo[[#This Row],[Vefat2020]]-IstanbulTablo[[#This Row],[Referans]], 0)</f>
        <v>118.66666666666666</v>
      </c>
      <c r="H95">
        <f t="shared" si="6"/>
        <v>308.71428571428572</v>
      </c>
      <c r="I95">
        <f t="shared" si="7"/>
        <v>212</v>
      </c>
      <c r="J95">
        <f t="shared" si="8"/>
        <v>201.71428571428572</v>
      </c>
      <c r="K95">
        <f t="shared" si="9"/>
        <v>206.71428571428572</v>
      </c>
      <c r="L95">
        <f t="shared" si="10"/>
        <v>206.80952380952382</v>
      </c>
    </row>
    <row r="96" spans="1:12" x14ac:dyDescent="0.35">
      <c r="A96" t="s">
        <v>161</v>
      </c>
      <c r="B96">
        <v>346</v>
      </c>
      <c r="C96">
        <v>193</v>
      </c>
      <c r="D96">
        <v>216</v>
      </c>
      <c r="E96">
        <v>182</v>
      </c>
      <c r="F96">
        <f>AVERAGEIF(IstanbulTablo[[#This Row],[Vefat2019]:[Vefat2017]], "&gt;0")</f>
        <v>197</v>
      </c>
      <c r="G96">
        <f>IF(AND(IstanbulTablo[[#This Row],[Vefat2020]]&gt;-1,IstanbulTablo[[#This Row],[Referans]]&gt;-1), IstanbulTablo[[#This Row],[Vefat2020]]-IstanbulTablo[[#This Row],[Referans]], 0)</f>
        <v>149</v>
      </c>
      <c r="H96">
        <f t="shared" si="6"/>
        <v>317.14285714285717</v>
      </c>
      <c r="I96">
        <f t="shared" si="7"/>
        <v>205</v>
      </c>
      <c r="J96">
        <f t="shared" si="8"/>
        <v>202.42857142857142</v>
      </c>
      <c r="K96">
        <f t="shared" si="9"/>
        <v>202.57142857142858</v>
      </c>
      <c r="L96">
        <f t="shared" si="10"/>
        <v>203.33333333333331</v>
      </c>
    </row>
    <row r="97" spans="1:12" x14ac:dyDescent="0.35">
      <c r="A97" t="s">
        <v>160</v>
      </c>
      <c r="B97">
        <v>316</v>
      </c>
      <c r="C97">
        <v>191</v>
      </c>
      <c r="D97">
        <v>210</v>
      </c>
      <c r="E97">
        <v>209</v>
      </c>
      <c r="F97">
        <f>AVERAGEIF(IstanbulTablo[[#This Row],[Vefat2019]:[Vefat2017]], "&gt;0")</f>
        <v>203.33333333333334</v>
      </c>
      <c r="G97">
        <f>IF(AND(IstanbulTablo[[#This Row],[Vefat2020]]&gt;-1,IstanbulTablo[[#This Row],[Referans]]&gt;-1), IstanbulTablo[[#This Row],[Vefat2020]]-IstanbulTablo[[#This Row],[Referans]], 0)</f>
        <v>112.66666666666666</v>
      </c>
      <c r="H97">
        <f t="shared" si="6"/>
        <v>319.71428571428572</v>
      </c>
      <c r="I97">
        <f t="shared" si="7"/>
        <v>201.14285714285714</v>
      </c>
      <c r="J97">
        <f t="shared" si="8"/>
        <v>204.57142857142858</v>
      </c>
      <c r="K97">
        <f t="shared" si="9"/>
        <v>204.85714285714286</v>
      </c>
      <c r="L97">
        <f t="shared" si="10"/>
        <v>203.52380952380949</v>
      </c>
    </row>
    <row r="98" spans="1:12" x14ac:dyDescent="0.35">
      <c r="A98" t="s">
        <v>159</v>
      </c>
      <c r="B98">
        <v>332</v>
      </c>
      <c r="C98">
        <v>207</v>
      </c>
      <c r="D98">
        <v>194</v>
      </c>
      <c r="E98">
        <v>183</v>
      </c>
      <c r="F98">
        <f>AVERAGEIF(IstanbulTablo[[#This Row],[Vefat2019]:[Vefat2017]], "&gt;0")</f>
        <v>194.66666666666666</v>
      </c>
      <c r="G98">
        <f>IF(AND(IstanbulTablo[[#This Row],[Vefat2020]]&gt;-1,IstanbulTablo[[#This Row],[Referans]]&gt;-1), IstanbulTablo[[#This Row],[Vefat2020]]-IstanbulTablo[[#This Row],[Referans]], 0)</f>
        <v>137.33333333333334</v>
      </c>
      <c r="H98">
        <f t="shared" si="6"/>
        <v>325.14285714285717</v>
      </c>
      <c r="I98">
        <f t="shared" si="7"/>
        <v>204.57142857142858</v>
      </c>
      <c r="J98">
        <f t="shared" si="8"/>
        <v>209.28571428571428</v>
      </c>
      <c r="K98">
        <f t="shared" si="9"/>
        <v>200.71428571428572</v>
      </c>
      <c r="L98">
        <f t="shared" si="10"/>
        <v>204.85714285714286</v>
      </c>
    </row>
    <row r="99" spans="1:12" x14ac:dyDescent="0.35">
      <c r="A99" t="s">
        <v>158</v>
      </c>
      <c r="B99">
        <v>341</v>
      </c>
      <c r="C99">
        <v>205</v>
      </c>
      <c r="D99">
        <v>200</v>
      </c>
      <c r="E99">
        <v>212</v>
      </c>
      <c r="F99">
        <f>AVERAGEIF(IstanbulTablo[[#This Row],[Vefat2019]:[Vefat2017]], "&gt;0")</f>
        <v>205.66666666666666</v>
      </c>
      <c r="G99">
        <f>IF(AND(IstanbulTablo[[#This Row],[Vefat2020]]&gt;-1,IstanbulTablo[[#This Row],[Referans]]&gt;-1), IstanbulTablo[[#This Row],[Vefat2020]]-IstanbulTablo[[#This Row],[Referans]], 0)</f>
        <v>135.33333333333334</v>
      </c>
      <c r="H99">
        <f t="shared" si="6"/>
        <v>329.28571428571428</v>
      </c>
      <c r="I99">
        <f t="shared" si="7"/>
        <v>202</v>
      </c>
      <c r="J99">
        <f t="shared" si="8"/>
        <v>210.28571428571428</v>
      </c>
      <c r="K99">
        <f t="shared" si="9"/>
        <v>206.28571428571428</v>
      </c>
      <c r="L99">
        <f t="shared" si="10"/>
        <v>206.1904761904762</v>
      </c>
    </row>
    <row r="100" spans="1:12" x14ac:dyDescent="0.35">
      <c r="A100" t="s">
        <v>157</v>
      </c>
      <c r="B100">
        <v>323</v>
      </c>
      <c r="C100">
        <v>222</v>
      </c>
      <c r="D100">
        <v>219</v>
      </c>
      <c r="E100">
        <v>205</v>
      </c>
      <c r="F100">
        <f>AVERAGEIF(IstanbulTablo[[#This Row],[Vefat2019]:[Vefat2017]], "&gt;0")</f>
        <v>215.33333333333334</v>
      </c>
      <c r="G100">
        <f>IF(AND(IstanbulTablo[[#This Row],[Vefat2020]]&gt;-1,IstanbulTablo[[#This Row],[Referans]]&gt;-1), IstanbulTablo[[#This Row],[Vefat2020]]-IstanbulTablo[[#This Row],[Referans]], 0)</f>
        <v>107.66666666666666</v>
      </c>
      <c r="H100">
        <f t="shared" si="6"/>
        <v>330.57142857142856</v>
      </c>
      <c r="I100">
        <f t="shared" si="7"/>
        <v>205.42857142857142</v>
      </c>
      <c r="J100">
        <f t="shared" si="8"/>
        <v>206.14285714285714</v>
      </c>
      <c r="K100">
        <f t="shared" si="9"/>
        <v>202.57142857142858</v>
      </c>
      <c r="L100">
        <f t="shared" si="10"/>
        <v>204.71428571428572</v>
      </c>
    </row>
    <row r="101" spans="1:12" x14ac:dyDescent="0.35">
      <c r="A101" t="s">
        <v>156</v>
      </c>
      <c r="B101">
        <v>334</v>
      </c>
      <c r="C101">
        <v>196</v>
      </c>
      <c r="D101">
        <v>220</v>
      </c>
      <c r="E101">
        <v>243</v>
      </c>
      <c r="F101">
        <f>AVERAGEIF(IstanbulTablo[[#This Row],[Vefat2019]:[Vefat2017]], "&gt;0")</f>
        <v>219.66666666666666</v>
      </c>
      <c r="G101">
        <f>IF(AND(IstanbulTablo[[#This Row],[Vefat2020]]&gt;-1,IstanbulTablo[[#This Row],[Referans]]&gt;-1), IstanbulTablo[[#This Row],[Vefat2020]]-IstanbulTablo[[#This Row],[Referans]], 0)</f>
        <v>114.33333333333334</v>
      </c>
      <c r="H101">
        <f t="shared" si="6"/>
        <v>331.28571428571428</v>
      </c>
      <c r="I101">
        <f t="shared" si="7"/>
        <v>202.28571428571428</v>
      </c>
      <c r="J101">
        <f t="shared" si="8"/>
        <v>210.28571428571428</v>
      </c>
      <c r="K101">
        <f t="shared" si="9"/>
        <v>206.28571428571428</v>
      </c>
      <c r="L101">
        <f t="shared" si="10"/>
        <v>206.28571428571428</v>
      </c>
    </row>
    <row r="102" spans="1:12" x14ac:dyDescent="0.35">
      <c r="A102" t="s">
        <v>155</v>
      </c>
      <c r="B102">
        <v>320</v>
      </c>
      <c r="C102">
        <v>192</v>
      </c>
      <c r="D102">
        <v>192</v>
      </c>
      <c r="E102">
        <v>209</v>
      </c>
      <c r="F102">
        <f>AVERAGEIF(IstanbulTablo[[#This Row],[Vefat2019]:[Vefat2017]], "&gt;0")</f>
        <v>197.66666666666666</v>
      </c>
      <c r="G102">
        <f>IF(AND(IstanbulTablo[[#This Row],[Vefat2020]]&gt;-1,IstanbulTablo[[#This Row],[Referans]]&gt;-1), IstanbulTablo[[#This Row],[Vefat2020]]-IstanbulTablo[[#This Row],[Referans]], 0)</f>
        <v>122.33333333333334</v>
      </c>
      <c r="H102">
        <f t="shared" si="6"/>
        <v>330.28571428571428</v>
      </c>
      <c r="I102">
        <f t="shared" si="7"/>
        <v>200.85714285714286</v>
      </c>
      <c r="J102">
        <f t="shared" si="8"/>
        <v>207.28571428571428</v>
      </c>
      <c r="K102">
        <f t="shared" si="9"/>
        <v>206.14285714285714</v>
      </c>
      <c r="L102">
        <f t="shared" si="10"/>
        <v>204.76190476190479</v>
      </c>
    </row>
    <row r="103" spans="1:12" x14ac:dyDescent="0.35">
      <c r="A103" t="s">
        <v>154</v>
      </c>
      <c r="B103">
        <v>291</v>
      </c>
      <c r="C103">
        <v>202</v>
      </c>
      <c r="D103">
        <v>223</v>
      </c>
      <c r="E103">
        <v>213</v>
      </c>
      <c r="F103">
        <f>AVERAGEIF(IstanbulTablo[[#This Row],[Vefat2019]:[Vefat2017]], "&gt;0")</f>
        <v>212.66666666666666</v>
      </c>
      <c r="G103">
        <f>IF(AND(IstanbulTablo[[#This Row],[Vefat2020]]&gt;-1,IstanbulTablo[[#This Row],[Referans]]&gt;-1), IstanbulTablo[[#This Row],[Vefat2020]]-IstanbulTablo[[#This Row],[Referans]], 0)</f>
        <v>78.333333333333343</v>
      </c>
      <c r="H103">
        <f t="shared" si="6"/>
        <v>322.42857142857144</v>
      </c>
      <c r="I103">
        <f t="shared" si="7"/>
        <v>202.14285714285714</v>
      </c>
      <c r="J103">
        <f t="shared" si="8"/>
        <v>208.28571428571428</v>
      </c>
      <c r="K103">
        <f t="shared" si="9"/>
        <v>210.57142857142858</v>
      </c>
      <c r="L103">
        <f t="shared" si="10"/>
        <v>207.00000000000003</v>
      </c>
    </row>
    <row r="104" spans="1:12" x14ac:dyDescent="0.35">
      <c r="A104" t="s">
        <v>153</v>
      </c>
      <c r="B104">
        <v>314</v>
      </c>
      <c r="C104">
        <v>201</v>
      </c>
      <c r="D104">
        <v>212</v>
      </c>
      <c r="E104">
        <v>199</v>
      </c>
      <c r="F104">
        <f>AVERAGEIF(IstanbulTablo[[#This Row],[Vefat2019]:[Vefat2017]], "&gt;0")</f>
        <v>204</v>
      </c>
      <c r="G104">
        <f>IF(AND(IstanbulTablo[[#This Row],[Vefat2020]]&gt;-1,IstanbulTablo[[#This Row],[Referans]]&gt;-1), IstanbulTablo[[#This Row],[Vefat2020]]-IstanbulTablo[[#This Row],[Referans]], 0)</f>
        <v>110</v>
      </c>
      <c r="H104">
        <f t="shared" si="6"/>
        <v>322.14285714285717</v>
      </c>
      <c r="I104">
        <f t="shared" si="7"/>
        <v>203.57142857142858</v>
      </c>
      <c r="J104">
        <f t="shared" si="8"/>
        <v>208.57142857142858</v>
      </c>
      <c r="K104">
        <f t="shared" si="9"/>
        <v>209.14285714285714</v>
      </c>
      <c r="L104">
        <f t="shared" si="10"/>
        <v>207.0952380952381</v>
      </c>
    </row>
    <row r="105" spans="1:12" x14ac:dyDescent="0.35">
      <c r="A105" t="s">
        <v>152</v>
      </c>
      <c r="B105">
        <v>338</v>
      </c>
      <c r="C105">
        <v>198</v>
      </c>
      <c r="D105">
        <v>197</v>
      </c>
      <c r="E105">
        <v>226</v>
      </c>
      <c r="F105">
        <f>AVERAGEIF(IstanbulTablo[[#This Row],[Vefat2019]:[Vefat2017]], "&gt;0")</f>
        <v>207</v>
      </c>
      <c r="G105">
        <f>IF(AND(IstanbulTablo[[#This Row],[Vefat2020]]&gt;-1,IstanbulTablo[[#This Row],[Referans]]&gt;-1), IstanbulTablo[[#This Row],[Vefat2020]]-IstanbulTablo[[#This Row],[Referans]], 0)</f>
        <v>131</v>
      </c>
      <c r="H105">
        <f t="shared" si="6"/>
        <v>323</v>
      </c>
      <c r="I105">
        <f t="shared" si="7"/>
        <v>202.28571428571428</v>
      </c>
      <c r="J105">
        <f t="shared" si="8"/>
        <v>209</v>
      </c>
      <c r="K105">
        <f t="shared" si="9"/>
        <v>215.28571428571428</v>
      </c>
      <c r="L105">
        <f t="shared" si="10"/>
        <v>208.85714285714286</v>
      </c>
    </row>
    <row r="106" spans="1:12" x14ac:dyDescent="0.35">
      <c r="A106" t="s">
        <v>151</v>
      </c>
      <c r="B106">
        <v>304</v>
      </c>
      <c r="C106">
        <v>193</v>
      </c>
      <c r="D106">
        <v>179</v>
      </c>
      <c r="E106">
        <v>204</v>
      </c>
      <c r="F106">
        <f>AVERAGEIF(IstanbulTablo[[#This Row],[Vefat2019]:[Vefat2017]], "&gt;0")</f>
        <v>192</v>
      </c>
      <c r="G106">
        <f>IF(AND(IstanbulTablo[[#This Row],[Vefat2020]]&gt;-1,IstanbulTablo[[#This Row],[Referans]]&gt;-1), IstanbulTablo[[#This Row],[Vefat2020]]-IstanbulTablo[[#This Row],[Referans]], 0)</f>
        <v>112</v>
      </c>
      <c r="H106">
        <f t="shared" si="6"/>
        <v>317.71428571428572</v>
      </c>
      <c r="I106">
        <f t="shared" si="7"/>
        <v>200.57142857142858</v>
      </c>
      <c r="J106">
        <f t="shared" si="8"/>
        <v>206</v>
      </c>
      <c r="K106">
        <f t="shared" si="9"/>
        <v>214.14285714285714</v>
      </c>
      <c r="L106">
        <f t="shared" si="10"/>
        <v>206.9047619047619</v>
      </c>
    </row>
    <row r="107" spans="1:12" x14ac:dyDescent="0.35">
      <c r="A107" t="s">
        <v>150</v>
      </c>
      <c r="B107">
        <v>293</v>
      </c>
      <c r="C107">
        <v>199</v>
      </c>
      <c r="D107">
        <v>198</v>
      </c>
      <c r="E107">
        <v>195</v>
      </c>
      <c r="F107">
        <f>AVERAGEIF(IstanbulTablo[[#This Row],[Vefat2019]:[Vefat2017]], "&gt;0")</f>
        <v>197.33333333333334</v>
      </c>
      <c r="G107">
        <f>IF(AND(IstanbulTablo[[#This Row],[Vefat2020]]&gt;-1,IstanbulTablo[[#This Row],[Referans]]&gt;-1), IstanbulTablo[[#This Row],[Vefat2020]]-IstanbulTablo[[#This Row],[Referans]], 0)</f>
        <v>95.666666666666657</v>
      </c>
      <c r="H107">
        <f t="shared" si="6"/>
        <v>313.42857142857144</v>
      </c>
      <c r="I107">
        <f t="shared" si="7"/>
        <v>197.28571428571428</v>
      </c>
      <c r="J107">
        <f t="shared" si="8"/>
        <v>203</v>
      </c>
      <c r="K107">
        <f t="shared" si="9"/>
        <v>212.71428571428572</v>
      </c>
      <c r="L107">
        <f t="shared" si="10"/>
        <v>204.33333333333331</v>
      </c>
    </row>
    <row r="108" spans="1:12" x14ac:dyDescent="0.35">
      <c r="A108" t="s">
        <v>149</v>
      </c>
      <c r="B108">
        <v>291</v>
      </c>
      <c r="C108">
        <v>215</v>
      </c>
      <c r="D108">
        <v>233</v>
      </c>
      <c r="E108">
        <v>232</v>
      </c>
      <c r="F108">
        <f>AVERAGEIF(IstanbulTablo[[#This Row],[Vefat2019]:[Vefat2017]], "&gt;0")</f>
        <v>226.66666666666666</v>
      </c>
      <c r="G108">
        <f>IF(AND(IstanbulTablo[[#This Row],[Vefat2020]]&gt;-1,IstanbulTablo[[#This Row],[Referans]]&gt;-1), IstanbulTablo[[#This Row],[Vefat2020]]-IstanbulTablo[[#This Row],[Referans]], 0)</f>
        <v>64.333333333333343</v>
      </c>
      <c r="H108">
        <f t="shared" si="6"/>
        <v>307.28571428571428</v>
      </c>
      <c r="I108">
        <f t="shared" si="7"/>
        <v>200</v>
      </c>
      <c r="J108">
        <f t="shared" si="8"/>
        <v>204.85714285714286</v>
      </c>
      <c r="K108">
        <f t="shared" si="9"/>
        <v>211.14285714285714</v>
      </c>
      <c r="L108">
        <f t="shared" si="10"/>
        <v>205.33333333333331</v>
      </c>
    </row>
    <row r="109" spans="1:12" x14ac:dyDescent="0.35">
      <c r="A109" t="s">
        <v>148</v>
      </c>
      <c r="B109">
        <v>286</v>
      </c>
      <c r="C109">
        <v>195</v>
      </c>
      <c r="D109">
        <v>193</v>
      </c>
      <c r="E109">
        <v>188</v>
      </c>
      <c r="F109">
        <f>AVERAGEIF(IstanbulTablo[[#This Row],[Vefat2019]:[Vefat2017]], "&gt;0")</f>
        <v>192</v>
      </c>
      <c r="G109">
        <f>IF(AND(IstanbulTablo[[#This Row],[Vefat2020]]&gt;-1,IstanbulTablo[[#This Row],[Referans]]&gt;-1), IstanbulTablo[[#This Row],[Vefat2020]]-IstanbulTablo[[#This Row],[Referans]], 0)</f>
        <v>94</v>
      </c>
      <c r="H109">
        <f t="shared" si="6"/>
        <v>302.42857142857144</v>
      </c>
      <c r="I109">
        <f t="shared" si="7"/>
        <v>200.42857142857142</v>
      </c>
      <c r="J109">
        <f t="shared" si="8"/>
        <v>205</v>
      </c>
      <c r="K109">
        <f t="shared" si="9"/>
        <v>208.14285714285714</v>
      </c>
      <c r="L109">
        <f t="shared" si="10"/>
        <v>204.52380952380955</v>
      </c>
    </row>
    <row r="110" spans="1:12" x14ac:dyDescent="0.35">
      <c r="A110" t="s">
        <v>147</v>
      </c>
      <c r="B110">
        <v>295</v>
      </c>
      <c r="C110">
        <v>206</v>
      </c>
      <c r="D110">
        <v>185</v>
      </c>
      <c r="E110">
        <v>204</v>
      </c>
      <c r="F110">
        <f>AVERAGEIF(IstanbulTablo[[#This Row],[Vefat2019]:[Vefat2017]], "&gt;0")</f>
        <v>198.33333333333334</v>
      </c>
      <c r="G110">
        <f>IF(AND(IstanbulTablo[[#This Row],[Vefat2020]]&gt;-1,IstanbulTablo[[#This Row],[Referans]]&gt;-1), IstanbulTablo[[#This Row],[Vefat2020]]-IstanbulTablo[[#This Row],[Referans]], 0)</f>
        <v>96.666666666666657</v>
      </c>
      <c r="H110">
        <f t="shared" si="6"/>
        <v>303</v>
      </c>
      <c r="I110">
        <f t="shared" si="7"/>
        <v>201</v>
      </c>
      <c r="J110">
        <f t="shared" si="8"/>
        <v>199.57142857142858</v>
      </c>
      <c r="K110">
        <f t="shared" si="9"/>
        <v>206.85714285714286</v>
      </c>
      <c r="L110">
        <f t="shared" si="10"/>
        <v>202.47619047619045</v>
      </c>
    </row>
    <row r="111" spans="1:12" x14ac:dyDescent="0.35">
      <c r="A111" t="s">
        <v>146</v>
      </c>
      <c r="B111">
        <v>296</v>
      </c>
      <c r="C111">
        <v>194</v>
      </c>
      <c r="D111">
        <v>204</v>
      </c>
      <c r="E111">
        <v>195</v>
      </c>
      <c r="F111">
        <f>AVERAGEIF(IstanbulTablo[[#This Row],[Vefat2019]:[Vefat2017]], "&gt;0")</f>
        <v>197.66666666666666</v>
      </c>
      <c r="G111">
        <f>IF(AND(IstanbulTablo[[#This Row],[Vefat2020]]&gt;-1,IstanbulTablo[[#This Row],[Referans]]&gt;-1), IstanbulTablo[[#This Row],[Vefat2020]]-IstanbulTablo[[#This Row],[Referans]], 0)</f>
        <v>98.333333333333343</v>
      </c>
      <c r="H111">
        <f t="shared" si="6"/>
        <v>300.42857142857144</v>
      </c>
      <c r="I111">
        <f t="shared" si="7"/>
        <v>200</v>
      </c>
      <c r="J111">
        <f t="shared" si="8"/>
        <v>198.42857142857142</v>
      </c>
      <c r="K111">
        <f t="shared" si="9"/>
        <v>206.28571428571428</v>
      </c>
      <c r="L111">
        <f t="shared" si="10"/>
        <v>201.57142857142858</v>
      </c>
    </row>
    <row r="112" spans="1:12" x14ac:dyDescent="0.35">
      <c r="A112" t="s">
        <v>145</v>
      </c>
      <c r="B112">
        <v>277</v>
      </c>
      <c r="C112">
        <v>196</v>
      </c>
      <c r="D112">
        <v>206</v>
      </c>
      <c r="E112">
        <v>191</v>
      </c>
      <c r="F112">
        <f>AVERAGEIF(IstanbulTablo[[#This Row],[Vefat2019]:[Vefat2017]], "&gt;0")</f>
        <v>197.66666666666666</v>
      </c>
      <c r="G112">
        <f>IF(AND(IstanbulTablo[[#This Row],[Vefat2020]]&gt;-1,IstanbulTablo[[#This Row],[Referans]]&gt;-1), IstanbulTablo[[#This Row],[Vefat2020]]-IstanbulTablo[[#This Row],[Referans]], 0)</f>
        <v>79.333333333333343</v>
      </c>
      <c r="H112">
        <f t="shared" si="6"/>
        <v>291.71428571428572</v>
      </c>
      <c r="I112">
        <f t="shared" si="7"/>
        <v>199.71428571428572</v>
      </c>
      <c r="J112">
        <f t="shared" si="8"/>
        <v>199.71428571428572</v>
      </c>
      <c r="K112">
        <f t="shared" si="9"/>
        <v>201.28571428571428</v>
      </c>
      <c r="L112">
        <f t="shared" si="10"/>
        <v>200.23809523809524</v>
      </c>
    </row>
    <row r="113" spans="1:12" x14ac:dyDescent="0.35">
      <c r="A113" t="s">
        <v>144</v>
      </c>
      <c r="B113">
        <v>294</v>
      </c>
      <c r="C113">
        <v>205</v>
      </c>
      <c r="D113">
        <v>198</v>
      </c>
      <c r="E113">
        <v>201</v>
      </c>
      <c r="F113">
        <f>AVERAGEIF(IstanbulTablo[[#This Row],[Vefat2019]:[Vefat2017]], "&gt;0")</f>
        <v>201.33333333333334</v>
      </c>
      <c r="G113">
        <f>IF(AND(IstanbulTablo[[#This Row],[Vefat2020]]&gt;-1,IstanbulTablo[[#This Row],[Referans]]&gt;-1), IstanbulTablo[[#This Row],[Vefat2020]]-IstanbulTablo[[#This Row],[Referans]], 0)</f>
        <v>92.666666666666657</v>
      </c>
      <c r="H113">
        <f t="shared" si="6"/>
        <v>290.28571428571428</v>
      </c>
      <c r="I113">
        <f t="shared" si="7"/>
        <v>201.42857142857142</v>
      </c>
      <c r="J113">
        <f t="shared" si="8"/>
        <v>202.42857142857142</v>
      </c>
      <c r="K113">
        <f t="shared" si="9"/>
        <v>200.85714285714286</v>
      </c>
      <c r="L113">
        <f t="shared" si="10"/>
        <v>201.57142857142858</v>
      </c>
    </row>
    <row r="114" spans="1:12" x14ac:dyDescent="0.35">
      <c r="A114" t="s">
        <v>143</v>
      </c>
      <c r="B114">
        <v>259</v>
      </c>
      <c r="C114">
        <v>195</v>
      </c>
      <c r="D114">
        <v>211</v>
      </c>
      <c r="E114">
        <v>188</v>
      </c>
      <c r="F114">
        <f>AVERAGEIF(IstanbulTablo[[#This Row],[Vefat2019]:[Vefat2017]], "&gt;0")</f>
        <v>198</v>
      </c>
      <c r="G114">
        <f>IF(AND(IstanbulTablo[[#This Row],[Vefat2020]]&gt;-1,IstanbulTablo[[#This Row],[Referans]]&gt;-1), IstanbulTablo[[#This Row],[Vefat2020]]-IstanbulTablo[[#This Row],[Referans]], 0)</f>
        <v>61</v>
      </c>
      <c r="H114">
        <f t="shared" si="6"/>
        <v>285.42857142857144</v>
      </c>
      <c r="I114">
        <f t="shared" si="7"/>
        <v>200.85714285714286</v>
      </c>
      <c r="J114">
        <f t="shared" si="8"/>
        <v>204.28571428571428</v>
      </c>
      <c r="K114">
        <f t="shared" si="9"/>
        <v>199.85714285714286</v>
      </c>
      <c r="L114">
        <f t="shared" si="10"/>
        <v>201.66666666666666</v>
      </c>
    </row>
    <row r="115" spans="1:12" x14ac:dyDescent="0.35">
      <c r="A115" t="s">
        <v>142</v>
      </c>
      <c r="B115">
        <v>308</v>
      </c>
      <c r="C115">
        <v>194</v>
      </c>
      <c r="D115">
        <v>215</v>
      </c>
      <c r="E115">
        <v>201</v>
      </c>
      <c r="F115">
        <f>AVERAGEIF(IstanbulTablo[[#This Row],[Vefat2019]:[Vefat2017]], "&gt;0")</f>
        <v>203.33333333333334</v>
      </c>
      <c r="G115">
        <f>IF(AND(IstanbulTablo[[#This Row],[Vefat2020]]&gt;-1,IstanbulTablo[[#This Row],[Referans]]&gt;-1), IstanbulTablo[[#This Row],[Vefat2020]]-IstanbulTablo[[#This Row],[Referans]], 0)</f>
        <v>104.66666666666666</v>
      </c>
      <c r="H115">
        <f t="shared" si="6"/>
        <v>287.85714285714283</v>
      </c>
      <c r="I115">
        <f t="shared" si="7"/>
        <v>197.85714285714286</v>
      </c>
      <c r="J115">
        <f t="shared" si="8"/>
        <v>201.71428571428572</v>
      </c>
      <c r="K115">
        <f t="shared" si="9"/>
        <v>195.42857142857142</v>
      </c>
      <c r="L115">
        <f t="shared" si="10"/>
        <v>198.33333333333331</v>
      </c>
    </row>
    <row r="116" spans="1:12" x14ac:dyDescent="0.35">
      <c r="A116" t="s">
        <v>141</v>
      </c>
      <c r="B116">
        <v>291</v>
      </c>
      <c r="C116">
        <v>214</v>
      </c>
      <c r="D116">
        <v>231</v>
      </c>
      <c r="E116">
        <v>216</v>
      </c>
      <c r="F116">
        <f>AVERAGEIF(IstanbulTablo[[#This Row],[Vefat2019]:[Vefat2017]], "&gt;0")</f>
        <v>220.33333333333334</v>
      </c>
      <c r="G116">
        <f>IF(AND(IstanbulTablo[[#This Row],[Vefat2020]]&gt;-1,IstanbulTablo[[#This Row],[Referans]]&gt;-1), IstanbulTablo[[#This Row],[Vefat2020]]-IstanbulTablo[[#This Row],[Referans]], 0)</f>
        <v>70.666666666666657</v>
      </c>
      <c r="H116">
        <f t="shared" si="6"/>
        <v>288.57142857142856</v>
      </c>
      <c r="I116">
        <f t="shared" si="7"/>
        <v>200.57142857142858</v>
      </c>
      <c r="J116">
        <f t="shared" si="8"/>
        <v>207.14285714285714</v>
      </c>
      <c r="K116">
        <f t="shared" si="9"/>
        <v>199.42857142857142</v>
      </c>
      <c r="L116">
        <f t="shared" si="10"/>
        <v>202.38095238095235</v>
      </c>
    </row>
    <row r="117" spans="1:12" x14ac:dyDescent="0.35">
      <c r="A117" t="s">
        <v>140</v>
      </c>
      <c r="B117">
        <v>237</v>
      </c>
      <c r="C117">
        <v>198</v>
      </c>
      <c r="D117">
        <v>217</v>
      </c>
      <c r="E117">
        <v>180</v>
      </c>
      <c r="F117">
        <f>AVERAGEIF(IstanbulTablo[[#This Row],[Vefat2019]:[Vefat2017]], "&gt;0")</f>
        <v>198.33333333333334</v>
      </c>
      <c r="G117">
        <f>IF(AND(IstanbulTablo[[#This Row],[Vefat2020]]&gt;-1,IstanbulTablo[[#This Row],[Referans]]&gt;-1), IstanbulTablo[[#This Row],[Vefat2020]]-IstanbulTablo[[#This Row],[Referans]], 0)</f>
        <v>38.666666666666657</v>
      </c>
      <c r="H117">
        <f t="shared" si="6"/>
        <v>280.28571428571428</v>
      </c>
      <c r="I117">
        <f t="shared" si="7"/>
        <v>199.42857142857142</v>
      </c>
      <c r="J117">
        <f t="shared" si="8"/>
        <v>211.71428571428572</v>
      </c>
      <c r="K117">
        <f t="shared" si="9"/>
        <v>196</v>
      </c>
      <c r="L117">
        <f t="shared" si="10"/>
        <v>202.38095238095235</v>
      </c>
    </row>
    <row r="118" spans="1:12" x14ac:dyDescent="0.35">
      <c r="A118" t="s">
        <v>139</v>
      </c>
      <c r="B118">
        <v>269</v>
      </c>
      <c r="C118">
        <v>217</v>
      </c>
      <c r="D118">
        <v>216</v>
      </c>
      <c r="E118">
        <v>218</v>
      </c>
      <c r="F118">
        <f>AVERAGEIF(IstanbulTablo[[#This Row],[Vefat2019]:[Vefat2017]], "&gt;0")</f>
        <v>217</v>
      </c>
      <c r="G118">
        <f>IF(AND(IstanbulTablo[[#This Row],[Vefat2020]]&gt;-1,IstanbulTablo[[#This Row],[Referans]]&gt;-1), IstanbulTablo[[#This Row],[Vefat2020]]-IstanbulTablo[[#This Row],[Referans]], 0)</f>
        <v>52</v>
      </c>
      <c r="H118">
        <f t="shared" si="6"/>
        <v>276.42857142857144</v>
      </c>
      <c r="I118">
        <f t="shared" si="7"/>
        <v>202.71428571428572</v>
      </c>
      <c r="J118">
        <f t="shared" si="8"/>
        <v>213.42857142857142</v>
      </c>
      <c r="K118">
        <f t="shared" si="9"/>
        <v>199.28571428571428</v>
      </c>
      <c r="L118">
        <f t="shared" si="10"/>
        <v>205.14285714285714</v>
      </c>
    </row>
    <row r="119" spans="1:12" x14ac:dyDescent="0.35">
      <c r="A119" t="s">
        <v>138</v>
      </c>
      <c r="B119">
        <v>273</v>
      </c>
      <c r="C119">
        <v>188</v>
      </c>
      <c r="D119">
        <v>180</v>
      </c>
      <c r="E119">
        <v>215</v>
      </c>
      <c r="F119">
        <f>AVERAGEIF(IstanbulTablo[[#This Row],[Vefat2019]:[Vefat2017]], "&gt;0")</f>
        <v>194.33333333333334</v>
      </c>
      <c r="G119">
        <f>IF(AND(IstanbulTablo[[#This Row],[Vefat2020]]&gt;-1,IstanbulTablo[[#This Row],[Referans]]&gt;-1), IstanbulTablo[[#This Row],[Vefat2020]]-IstanbulTablo[[#This Row],[Referans]], 0)</f>
        <v>78.666666666666657</v>
      </c>
      <c r="H119">
        <f t="shared" si="6"/>
        <v>275.85714285714283</v>
      </c>
      <c r="I119">
        <f t="shared" si="7"/>
        <v>201.57142857142858</v>
      </c>
      <c r="J119">
        <f t="shared" si="8"/>
        <v>209.71428571428572</v>
      </c>
      <c r="K119">
        <f t="shared" si="9"/>
        <v>202.71428571428572</v>
      </c>
      <c r="L119">
        <f t="shared" si="10"/>
        <v>204.66666666666669</v>
      </c>
    </row>
    <row r="120" spans="1:12" x14ac:dyDescent="0.35">
      <c r="A120" t="s">
        <v>137</v>
      </c>
      <c r="B120">
        <v>298</v>
      </c>
      <c r="C120">
        <v>220</v>
      </c>
      <c r="D120">
        <v>192</v>
      </c>
      <c r="E120">
        <v>190</v>
      </c>
      <c r="F120">
        <f>AVERAGEIF(IstanbulTablo[[#This Row],[Vefat2019]:[Vefat2017]], "&gt;0")</f>
        <v>200.66666666666666</v>
      </c>
      <c r="G120">
        <f>IF(AND(IstanbulTablo[[#This Row],[Vefat2020]]&gt;-1,IstanbulTablo[[#This Row],[Referans]]&gt;-1), IstanbulTablo[[#This Row],[Vefat2020]]-IstanbulTablo[[#This Row],[Referans]], 0)</f>
        <v>97.333333333333343</v>
      </c>
      <c r="H120">
        <f t="shared" si="6"/>
        <v>276.42857142857144</v>
      </c>
      <c r="I120">
        <f t="shared" si="7"/>
        <v>203.71428571428572</v>
      </c>
      <c r="J120">
        <f t="shared" si="8"/>
        <v>208.85714285714286</v>
      </c>
      <c r="K120">
        <f t="shared" si="9"/>
        <v>201.14285714285714</v>
      </c>
      <c r="L120">
        <f t="shared" si="10"/>
        <v>204.57142857142858</v>
      </c>
    </row>
    <row r="121" spans="1:12" x14ac:dyDescent="0.35">
      <c r="A121" t="s">
        <v>136</v>
      </c>
      <c r="B121">
        <v>261</v>
      </c>
      <c r="C121">
        <v>230</v>
      </c>
      <c r="D121">
        <v>191</v>
      </c>
      <c r="E121">
        <v>209</v>
      </c>
      <c r="F121">
        <f>AVERAGEIF(IstanbulTablo[[#This Row],[Vefat2019]:[Vefat2017]], "&gt;0")</f>
        <v>210</v>
      </c>
      <c r="G121">
        <f>IF(AND(IstanbulTablo[[#This Row],[Vefat2020]]&gt;-1,IstanbulTablo[[#This Row],[Referans]]&gt;-1), IstanbulTablo[[#This Row],[Vefat2020]]-IstanbulTablo[[#This Row],[Referans]], 0)</f>
        <v>51</v>
      </c>
      <c r="H121">
        <f t="shared" si="6"/>
        <v>276.71428571428572</v>
      </c>
      <c r="I121">
        <f t="shared" si="7"/>
        <v>208.71428571428572</v>
      </c>
      <c r="J121">
        <f t="shared" si="8"/>
        <v>206</v>
      </c>
      <c r="K121">
        <f t="shared" si="9"/>
        <v>204.14285714285714</v>
      </c>
      <c r="L121">
        <f t="shared" si="10"/>
        <v>206.28571428571428</v>
      </c>
    </row>
    <row r="122" spans="1:12" x14ac:dyDescent="0.35">
      <c r="A122" t="s">
        <v>135</v>
      </c>
      <c r="B122">
        <v>278</v>
      </c>
      <c r="C122">
        <v>217</v>
      </c>
      <c r="D122">
        <v>202</v>
      </c>
      <c r="E122">
        <v>187</v>
      </c>
      <c r="F122">
        <f>AVERAGEIF(IstanbulTablo[[#This Row],[Vefat2019]:[Vefat2017]], "&gt;0")</f>
        <v>202</v>
      </c>
      <c r="G122">
        <f>IF(AND(IstanbulTablo[[#This Row],[Vefat2020]]&gt;-1,IstanbulTablo[[#This Row],[Referans]]&gt;-1), IstanbulTablo[[#This Row],[Vefat2020]]-IstanbulTablo[[#This Row],[Referans]], 0)</f>
        <v>76</v>
      </c>
      <c r="H122">
        <f t="shared" si="6"/>
        <v>272.42857142857144</v>
      </c>
      <c r="I122">
        <f t="shared" si="7"/>
        <v>212</v>
      </c>
      <c r="J122">
        <f t="shared" si="8"/>
        <v>204.14285714285714</v>
      </c>
      <c r="K122">
        <f t="shared" si="9"/>
        <v>202.14285714285714</v>
      </c>
      <c r="L122">
        <f t="shared" si="10"/>
        <v>206.0952380952381</v>
      </c>
    </row>
    <row r="123" spans="1:12" x14ac:dyDescent="0.35">
      <c r="A123" t="s">
        <v>134</v>
      </c>
      <c r="B123">
        <v>233</v>
      </c>
      <c r="C123">
        <v>197</v>
      </c>
      <c r="D123">
        <v>183</v>
      </c>
      <c r="E123">
        <v>220</v>
      </c>
      <c r="F123">
        <f>AVERAGEIF(IstanbulTablo[[#This Row],[Vefat2019]:[Vefat2017]], "&gt;0")</f>
        <v>200</v>
      </c>
      <c r="G123">
        <f>IF(AND(IstanbulTablo[[#This Row],[Vefat2020]]&gt;-1,IstanbulTablo[[#This Row],[Referans]]&gt;-1), IstanbulTablo[[#This Row],[Vefat2020]]-IstanbulTablo[[#This Row],[Referans]], 0)</f>
        <v>33</v>
      </c>
      <c r="H123">
        <f t="shared" si="6"/>
        <v>264.14285714285717</v>
      </c>
      <c r="I123">
        <f t="shared" si="7"/>
        <v>209.57142857142858</v>
      </c>
      <c r="J123">
        <f t="shared" si="8"/>
        <v>197.28571428571428</v>
      </c>
      <c r="K123">
        <f t="shared" si="9"/>
        <v>202.71428571428572</v>
      </c>
      <c r="L123">
        <f t="shared" si="10"/>
        <v>203.1904761904762</v>
      </c>
    </row>
    <row r="124" spans="1:12" x14ac:dyDescent="0.35">
      <c r="A124" t="s">
        <v>133</v>
      </c>
      <c r="B124">
        <v>217</v>
      </c>
      <c r="C124">
        <v>217</v>
      </c>
      <c r="D124">
        <v>202</v>
      </c>
      <c r="E124">
        <v>179</v>
      </c>
      <c r="F124">
        <f>AVERAGEIF(IstanbulTablo[[#This Row],[Vefat2019]:[Vefat2017]], "&gt;0")</f>
        <v>199.33333333333334</v>
      </c>
      <c r="G124">
        <f>IF(AND(IstanbulTablo[[#This Row],[Vefat2020]]&gt;-1,IstanbulTablo[[#This Row],[Referans]]&gt;-1), IstanbulTablo[[#This Row],[Vefat2020]]-IstanbulTablo[[#This Row],[Referans]], 0)</f>
        <v>17.666666666666657</v>
      </c>
      <c r="H124">
        <f t="shared" si="6"/>
        <v>261.28571428571428</v>
      </c>
      <c r="I124">
        <f t="shared" si="7"/>
        <v>212.28571428571428</v>
      </c>
      <c r="J124">
        <f t="shared" si="8"/>
        <v>195.14285714285714</v>
      </c>
      <c r="K124">
        <f t="shared" si="9"/>
        <v>202.57142857142858</v>
      </c>
      <c r="L124">
        <f t="shared" si="10"/>
        <v>203.33333333333331</v>
      </c>
    </row>
    <row r="125" spans="1:12" x14ac:dyDescent="0.35">
      <c r="A125" t="s">
        <v>132</v>
      </c>
      <c r="B125">
        <v>250</v>
      </c>
      <c r="C125">
        <v>214</v>
      </c>
      <c r="D125">
        <v>206</v>
      </c>
      <c r="E125">
        <v>188</v>
      </c>
      <c r="F125">
        <f>AVERAGEIF(IstanbulTablo[[#This Row],[Vefat2019]:[Vefat2017]], "&gt;0")</f>
        <v>202.66666666666666</v>
      </c>
      <c r="G125">
        <f>IF(AND(IstanbulTablo[[#This Row],[Vefat2020]]&gt;-1,IstanbulTablo[[#This Row],[Referans]]&gt;-1), IstanbulTablo[[#This Row],[Vefat2020]]-IstanbulTablo[[#This Row],[Referans]], 0)</f>
        <v>47.333333333333343</v>
      </c>
      <c r="H125">
        <f t="shared" si="6"/>
        <v>258.57142857142856</v>
      </c>
      <c r="I125">
        <f t="shared" si="7"/>
        <v>211.85714285714286</v>
      </c>
      <c r="J125">
        <f t="shared" si="8"/>
        <v>193.71428571428572</v>
      </c>
      <c r="K125">
        <f t="shared" si="9"/>
        <v>198.28571428571428</v>
      </c>
      <c r="L125">
        <f t="shared" si="10"/>
        <v>201.28571428571428</v>
      </c>
    </row>
    <row r="126" spans="1:12" x14ac:dyDescent="0.35">
      <c r="A126" t="s">
        <v>131</v>
      </c>
      <c r="B126">
        <v>243</v>
      </c>
      <c r="C126">
        <v>193</v>
      </c>
      <c r="D126">
        <v>175</v>
      </c>
      <c r="E126">
        <v>182</v>
      </c>
      <c r="F126">
        <f>AVERAGEIF(IstanbulTablo[[#This Row],[Vefat2019]:[Vefat2017]], "&gt;0")</f>
        <v>183.33333333333334</v>
      </c>
      <c r="G126">
        <f>IF(AND(IstanbulTablo[[#This Row],[Vefat2020]]&gt;-1,IstanbulTablo[[#This Row],[Referans]]&gt;-1), IstanbulTablo[[#This Row],[Vefat2020]]-IstanbulTablo[[#This Row],[Referans]], 0)</f>
        <v>59.666666666666657</v>
      </c>
      <c r="H126">
        <f t="shared" si="6"/>
        <v>254.28571428571428</v>
      </c>
      <c r="I126">
        <f t="shared" si="7"/>
        <v>212.57142857142858</v>
      </c>
      <c r="J126">
        <f t="shared" si="8"/>
        <v>193</v>
      </c>
      <c r="K126">
        <f t="shared" si="9"/>
        <v>193.57142857142858</v>
      </c>
      <c r="L126">
        <f t="shared" si="10"/>
        <v>199.71428571428572</v>
      </c>
    </row>
    <row r="127" spans="1:12" x14ac:dyDescent="0.35">
      <c r="A127" t="s">
        <v>130</v>
      </c>
      <c r="B127">
        <v>259</v>
      </c>
      <c r="C127">
        <v>233</v>
      </c>
      <c r="D127">
        <v>215</v>
      </c>
      <c r="E127">
        <v>185</v>
      </c>
      <c r="F127">
        <f>AVERAGEIF(IstanbulTablo[[#This Row],[Vefat2019]:[Vefat2017]], "&gt;0")</f>
        <v>211</v>
      </c>
      <c r="G127">
        <f>IF(AND(IstanbulTablo[[#This Row],[Vefat2020]]&gt;-1,IstanbulTablo[[#This Row],[Referans]]&gt;-1), IstanbulTablo[[#This Row],[Vefat2020]]-IstanbulTablo[[#This Row],[Referans]], 0)</f>
        <v>48</v>
      </c>
      <c r="H127">
        <f t="shared" si="6"/>
        <v>248.71428571428572</v>
      </c>
      <c r="I127">
        <f t="shared" si="7"/>
        <v>214.42857142857142</v>
      </c>
      <c r="J127">
        <f t="shared" si="8"/>
        <v>196.28571428571428</v>
      </c>
      <c r="K127">
        <f t="shared" si="9"/>
        <v>192.85714285714286</v>
      </c>
      <c r="L127">
        <f t="shared" si="10"/>
        <v>201.19047619047618</v>
      </c>
    </row>
    <row r="128" spans="1:12" x14ac:dyDescent="0.35">
      <c r="A128" t="s">
        <v>129</v>
      </c>
      <c r="B128">
        <v>228</v>
      </c>
      <c r="C128">
        <v>198</v>
      </c>
      <c r="D128">
        <v>215</v>
      </c>
      <c r="E128">
        <v>219</v>
      </c>
      <c r="F128">
        <f>AVERAGEIF(IstanbulTablo[[#This Row],[Vefat2019]:[Vefat2017]], "&gt;0")</f>
        <v>210.66666666666666</v>
      </c>
      <c r="G128">
        <f>IF(AND(IstanbulTablo[[#This Row],[Vefat2020]]&gt;-1,IstanbulTablo[[#This Row],[Referans]]&gt;-1), IstanbulTablo[[#This Row],[Vefat2020]]-IstanbulTablo[[#This Row],[Referans]], 0)</f>
        <v>17.333333333333343</v>
      </c>
      <c r="H128">
        <f t="shared" si="6"/>
        <v>244</v>
      </c>
      <c r="I128">
        <f t="shared" si="7"/>
        <v>209.85714285714286</v>
      </c>
      <c r="J128">
        <f t="shared" si="8"/>
        <v>199.71428571428572</v>
      </c>
      <c r="K128">
        <f t="shared" si="9"/>
        <v>194.28571428571428</v>
      </c>
      <c r="L128">
        <f t="shared" si="10"/>
        <v>201.28571428571431</v>
      </c>
    </row>
    <row r="129" spans="1:12" x14ac:dyDescent="0.35">
      <c r="A129" t="s">
        <v>128</v>
      </c>
      <c r="B129">
        <v>269</v>
      </c>
      <c r="C129">
        <v>175</v>
      </c>
      <c r="D129">
        <v>189</v>
      </c>
      <c r="E129">
        <v>189</v>
      </c>
      <c r="F129">
        <f>AVERAGEIF(IstanbulTablo[[#This Row],[Vefat2019]:[Vefat2017]], "&gt;0")</f>
        <v>184.33333333333334</v>
      </c>
      <c r="G129">
        <f>IF(AND(IstanbulTablo[[#This Row],[Vefat2020]]&gt;-1,IstanbulTablo[[#This Row],[Referans]]&gt;-1), IstanbulTablo[[#This Row],[Vefat2020]]-IstanbulTablo[[#This Row],[Referans]], 0)</f>
        <v>84.666666666666657</v>
      </c>
      <c r="H129">
        <f t="shared" si="6"/>
        <v>242.71428571428572</v>
      </c>
      <c r="I129">
        <f t="shared" si="7"/>
        <v>203.85714285714286</v>
      </c>
      <c r="J129">
        <f t="shared" si="8"/>
        <v>197.85714285714286</v>
      </c>
      <c r="K129">
        <f t="shared" si="9"/>
        <v>194.57142857142858</v>
      </c>
      <c r="L129">
        <f t="shared" si="10"/>
        <v>198.76190476190476</v>
      </c>
    </row>
    <row r="130" spans="1:12" x14ac:dyDescent="0.35">
      <c r="A130" t="s">
        <v>127</v>
      </c>
      <c r="B130">
        <v>221</v>
      </c>
      <c r="C130">
        <v>207</v>
      </c>
      <c r="D130">
        <v>210</v>
      </c>
      <c r="E130">
        <v>214</v>
      </c>
      <c r="F130">
        <f>AVERAGEIF(IstanbulTablo[[#This Row],[Vefat2019]:[Vefat2017]], "&gt;0")</f>
        <v>210.33333333333334</v>
      </c>
      <c r="G130">
        <f>IF(AND(IstanbulTablo[[#This Row],[Vefat2020]]&gt;-1,IstanbulTablo[[#This Row],[Referans]]&gt;-1), IstanbulTablo[[#This Row],[Vefat2020]]-IstanbulTablo[[#This Row],[Referans]], 0)</f>
        <v>10.666666666666657</v>
      </c>
      <c r="H130">
        <f t="shared" si="6"/>
        <v>241</v>
      </c>
      <c r="I130">
        <f t="shared" si="7"/>
        <v>205.28571428571428</v>
      </c>
      <c r="J130">
        <f t="shared" si="8"/>
        <v>201.71428571428572</v>
      </c>
      <c r="K130">
        <f t="shared" si="9"/>
        <v>193.71428571428572</v>
      </c>
      <c r="L130">
        <f t="shared" si="10"/>
        <v>200.23809523809521</v>
      </c>
    </row>
    <row r="131" spans="1:12" x14ac:dyDescent="0.35">
      <c r="A131" t="s">
        <v>126</v>
      </c>
      <c r="B131">
        <v>224</v>
      </c>
      <c r="C131">
        <v>220</v>
      </c>
      <c r="D131">
        <v>189</v>
      </c>
      <c r="E131">
        <v>182</v>
      </c>
      <c r="F131">
        <f>AVERAGEIF(IstanbulTablo[[#This Row],[Vefat2019]:[Vefat2017]], "&gt;0")</f>
        <v>197</v>
      </c>
      <c r="G131">
        <f>IF(AND(IstanbulTablo[[#This Row],[Vefat2020]]&gt;-1,IstanbulTablo[[#This Row],[Referans]]&gt;-1), IstanbulTablo[[#This Row],[Vefat2020]]-IstanbulTablo[[#This Row],[Referans]], 0)</f>
        <v>27</v>
      </c>
      <c r="H131">
        <f t="shared" si="6"/>
        <v>242</v>
      </c>
      <c r="I131">
        <f t="shared" si="7"/>
        <v>205.71428571428572</v>
      </c>
      <c r="J131">
        <f t="shared" si="8"/>
        <v>199.85714285714286</v>
      </c>
      <c r="K131">
        <f t="shared" si="9"/>
        <v>194.14285714285714</v>
      </c>
      <c r="L131">
        <f t="shared" si="10"/>
        <v>199.9047619047619</v>
      </c>
    </row>
    <row r="132" spans="1:12" x14ac:dyDescent="0.35">
      <c r="A132" t="s">
        <v>125</v>
      </c>
      <c r="B132">
        <v>265</v>
      </c>
      <c r="C132">
        <v>169</v>
      </c>
      <c r="D132">
        <v>217</v>
      </c>
      <c r="E132">
        <v>161</v>
      </c>
      <c r="F132">
        <f>AVERAGEIF(IstanbulTablo[[#This Row],[Vefat2019]:[Vefat2017]], "&gt;0")</f>
        <v>182.33333333333334</v>
      </c>
      <c r="G132">
        <f>IF(AND(IstanbulTablo[[#This Row],[Vefat2020]]&gt;-1,IstanbulTablo[[#This Row],[Referans]]&gt;-1), IstanbulTablo[[#This Row],[Vefat2020]]-IstanbulTablo[[#This Row],[Referans]], 0)</f>
        <v>82.666666666666657</v>
      </c>
      <c r="H132">
        <f t="shared" si="6"/>
        <v>244.14285714285714</v>
      </c>
      <c r="I132">
        <f t="shared" si="7"/>
        <v>199.28571428571428</v>
      </c>
      <c r="J132">
        <f t="shared" si="8"/>
        <v>201.42857142857142</v>
      </c>
      <c r="K132">
        <f t="shared" si="9"/>
        <v>190.28571428571428</v>
      </c>
      <c r="L132">
        <f t="shared" si="10"/>
        <v>197</v>
      </c>
    </row>
    <row r="133" spans="1:12" x14ac:dyDescent="0.35">
      <c r="A133" t="s">
        <v>124</v>
      </c>
      <c r="B133">
        <v>247</v>
      </c>
      <c r="C133">
        <v>214</v>
      </c>
      <c r="D133">
        <v>206</v>
      </c>
      <c r="E133">
        <v>207</v>
      </c>
      <c r="F133">
        <f>AVERAGEIF(IstanbulTablo[[#This Row],[Vefat2019]:[Vefat2017]], "&gt;0")</f>
        <v>209</v>
      </c>
      <c r="G133">
        <f>IF(AND(IstanbulTablo[[#This Row],[Vefat2020]]&gt;-1,IstanbulTablo[[#This Row],[Referans]]&gt;-1), IstanbulTablo[[#This Row],[Vefat2020]]-IstanbulTablo[[#This Row],[Referans]], 0)</f>
        <v>38</v>
      </c>
      <c r="H133">
        <f t="shared" si="6"/>
        <v>244.71428571428572</v>
      </c>
      <c r="I133">
        <f t="shared" si="7"/>
        <v>202.28571428571428</v>
      </c>
      <c r="J133">
        <f t="shared" si="8"/>
        <v>205.85714285714286</v>
      </c>
      <c r="K133">
        <f t="shared" si="9"/>
        <v>193.85714285714286</v>
      </c>
      <c r="L133">
        <f t="shared" si="10"/>
        <v>200.66666666666669</v>
      </c>
    </row>
    <row r="134" spans="1:12" x14ac:dyDescent="0.35">
      <c r="A134" t="s">
        <v>123</v>
      </c>
      <c r="B134">
        <v>249</v>
      </c>
      <c r="C134">
        <v>205</v>
      </c>
      <c r="D134">
        <v>177</v>
      </c>
      <c r="E134">
        <v>201</v>
      </c>
      <c r="F134">
        <f>AVERAGEIF(IstanbulTablo[[#This Row],[Vefat2019]:[Vefat2017]], "&gt;0")</f>
        <v>194.33333333333334</v>
      </c>
      <c r="G134">
        <f>IF(AND(IstanbulTablo[[#This Row],[Vefat2020]]&gt;-1,IstanbulTablo[[#This Row],[Referans]]&gt;-1), IstanbulTablo[[#This Row],[Vefat2020]]-IstanbulTablo[[#This Row],[Referans]], 0)</f>
        <v>54.666666666666657</v>
      </c>
      <c r="H134">
        <f t="shared" si="6"/>
        <v>243.28571428571428</v>
      </c>
      <c r="I134">
        <f t="shared" si="7"/>
        <v>198.28571428571428</v>
      </c>
      <c r="J134">
        <f t="shared" si="8"/>
        <v>200.42857142857142</v>
      </c>
      <c r="K134">
        <f t="shared" si="9"/>
        <v>196.14285714285714</v>
      </c>
      <c r="L134">
        <f t="shared" si="10"/>
        <v>198.28571428571428</v>
      </c>
    </row>
    <row r="135" spans="1:12" x14ac:dyDescent="0.35">
      <c r="A135" t="s">
        <v>122</v>
      </c>
      <c r="B135">
        <v>201</v>
      </c>
      <c r="C135">
        <v>213</v>
      </c>
      <c r="D135">
        <v>202</v>
      </c>
      <c r="E135">
        <v>187</v>
      </c>
      <c r="F135">
        <f>AVERAGEIF(IstanbulTablo[[#This Row],[Vefat2019]:[Vefat2017]], "&gt;0")</f>
        <v>200.66666666666666</v>
      </c>
      <c r="G135">
        <f>IF(AND(IstanbulTablo[[#This Row],[Vefat2020]]&gt;-1,IstanbulTablo[[#This Row],[Referans]]&gt;-1), IstanbulTablo[[#This Row],[Vefat2020]]-IstanbulTablo[[#This Row],[Referans]], 0)</f>
        <v>0.33333333333334281</v>
      </c>
      <c r="H135">
        <f t="shared" si="6"/>
        <v>239.42857142857142</v>
      </c>
      <c r="I135">
        <f t="shared" si="7"/>
        <v>200.42857142857142</v>
      </c>
      <c r="J135">
        <f t="shared" si="8"/>
        <v>198.57142857142858</v>
      </c>
      <c r="K135">
        <f t="shared" si="9"/>
        <v>191.57142857142858</v>
      </c>
      <c r="L135">
        <f t="shared" si="10"/>
        <v>196.85714285714289</v>
      </c>
    </row>
    <row r="136" spans="1:12" x14ac:dyDescent="0.35">
      <c r="A136" t="s">
        <v>121</v>
      </c>
      <c r="B136">
        <v>210</v>
      </c>
      <c r="C136">
        <v>192</v>
      </c>
      <c r="D136">
        <v>188</v>
      </c>
      <c r="E136">
        <v>220</v>
      </c>
      <c r="F136">
        <f>AVERAGEIF(IstanbulTablo[[#This Row],[Vefat2019]:[Vefat2017]], "&gt;0")</f>
        <v>200</v>
      </c>
      <c r="G136">
        <f>IF(AND(IstanbulTablo[[#This Row],[Vefat2020]]&gt;-1,IstanbulTablo[[#This Row],[Referans]]&gt;-1), IstanbulTablo[[#This Row],[Vefat2020]]-IstanbulTablo[[#This Row],[Referans]], 0)</f>
        <v>10</v>
      </c>
      <c r="H136">
        <f t="shared" si="6"/>
        <v>231</v>
      </c>
      <c r="I136">
        <f t="shared" si="7"/>
        <v>202.85714285714286</v>
      </c>
      <c r="J136">
        <f t="shared" si="8"/>
        <v>198.42857142857142</v>
      </c>
      <c r="K136">
        <f t="shared" si="9"/>
        <v>196</v>
      </c>
      <c r="L136">
        <f t="shared" si="10"/>
        <v>199.0952380952381</v>
      </c>
    </row>
    <row r="137" spans="1:12" x14ac:dyDescent="0.35">
      <c r="A137" t="s">
        <v>120</v>
      </c>
      <c r="B137">
        <v>202</v>
      </c>
      <c r="C137">
        <v>202</v>
      </c>
      <c r="D137">
        <v>232</v>
      </c>
      <c r="E137">
        <v>190</v>
      </c>
      <c r="F137">
        <f>AVERAGEIF(IstanbulTablo[[#This Row],[Vefat2019]:[Vefat2017]], "&gt;0")</f>
        <v>208</v>
      </c>
      <c r="G137">
        <f>IF(AND(IstanbulTablo[[#This Row],[Vefat2020]]&gt;-1,IstanbulTablo[[#This Row],[Referans]]&gt;-1), IstanbulTablo[[#This Row],[Vefat2020]]-IstanbulTablo[[#This Row],[Referans]], 0)</f>
        <v>-6</v>
      </c>
      <c r="H137">
        <f t="shared" ref="H137:H200" si="11">AVERAGE(B131:B137)</f>
        <v>228.28571428571428</v>
      </c>
      <c r="I137">
        <f t="shared" ref="I137:I200" si="12">AVERAGE(C131:C137)</f>
        <v>202.14285714285714</v>
      </c>
      <c r="J137">
        <f t="shared" ref="J137:J200" si="13">AVERAGE(D131:D137)</f>
        <v>201.57142857142858</v>
      </c>
      <c r="K137">
        <f t="shared" ref="K137:K200" si="14">AVERAGE(E131:E137)</f>
        <v>192.57142857142858</v>
      </c>
      <c r="L137">
        <f t="shared" ref="L137:L200" si="15">AVERAGE(F131:F137)</f>
        <v>198.76190476190479</v>
      </c>
    </row>
    <row r="138" spans="1:12" x14ac:dyDescent="0.35">
      <c r="A138" t="s">
        <v>119</v>
      </c>
      <c r="B138">
        <v>205</v>
      </c>
      <c r="C138">
        <v>210</v>
      </c>
      <c r="D138">
        <v>190</v>
      </c>
      <c r="E138">
        <v>186</v>
      </c>
      <c r="F138">
        <f>AVERAGEIF(IstanbulTablo[[#This Row],[Vefat2019]:[Vefat2017]], "&gt;0")</f>
        <v>195.33333333333334</v>
      </c>
      <c r="G138">
        <f>IF(AND(IstanbulTablo[[#This Row],[Vefat2020]]&gt;-1,IstanbulTablo[[#This Row],[Referans]]&gt;-1), IstanbulTablo[[#This Row],[Vefat2020]]-IstanbulTablo[[#This Row],[Referans]], 0)</f>
        <v>9.6666666666666572</v>
      </c>
      <c r="H138">
        <f t="shared" si="11"/>
        <v>225.57142857142858</v>
      </c>
      <c r="I138">
        <f t="shared" si="12"/>
        <v>200.71428571428572</v>
      </c>
      <c r="J138">
        <f t="shared" si="13"/>
        <v>201.71428571428572</v>
      </c>
      <c r="K138">
        <f t="shared" si="14"/>
        <v>193.14285714285714</v>
      </c>
      <c r="L138">
        <f t="shared" si="15"/>
        <v>198.52380952380955</v>
      </c>
    </row>
    <row r="139" spans="1:12" x14ac:dyDescent="0.35">
      <c r="A139" t="s">
        <v>118</v>
      </c>
      <c r="B139">
        <v>231</v>
      </c>
      <c r="C139">
        <v>188</v>
      </c>
      <c r="D139">
        <v>196</v>
      </c>
      <c r="E139">
        <v>180</v>
      </c>
      <c r="F139">
        <f>AVERAGEIF(IstanbulTablo[[#This Row],[Vefat2019]:[Vefat2017]], "&gt;0")</f>
        <v>188</v>
      </c>
      <c r="G139">
        <f>IF(AND(IstanbulTablo[[#This Row],[Vefat2020]]&gt;-1,IstanbulTablo[[#This Row],[Referans]]&gt;-1), IstanbulTablo[[#This Row],[Vefat2020]]-IstanbulTablo[[#This Row],[Referans]], 0)</f>
        <v>43</v>
      </c>
      <c r="H139">
        <f t="shared" si="11"/>
        <v>220.71428571428572</v>
      </c>
      <c r="I139">
        <f t="shared" si="12"/>
        <v>203.42857142857142</v>
      </c>
      <c r="J139">
        <f t="shared" si="13"/>
        <v>198.71428571428572</v>
      </c>
      <c r="K139">
        <f t="shared" si="14"/>
        <v>195.85714285714286</v>
      </c>
      <c r="L139">
        <f t="shared" si="15"/>
        <v>199.33333333333331</v>
      </c>
    </row>
    <row r="140" spans="1:12" x14ac:dyDescent="0.35">
      <c r="A140" t="s">
        <v>117</v>
      </c>
      <c r="B140">
        <v>194</v>
      </c>
      <c r="C140">
        <v>181</v>
      </c>
      <c r="D140">
        <v>194</v>
      </c>
      <c r="E140">
        <v>182</v>
      </c>
      <c r="F140">
        <f>AVERAGEIF(IstanbulTablo[[#This Row],[Vefat2019]:[Vefat2017]], "&gt;0")</f>
        <v>185.66666666666666</v>
      </c>
      <c r="G140">
        <f>IF(AND(IstanbulTablo[[#This Row],[Vefat2020]]&gt;-1,IstanbulTablo[[#This Row],[Referans]]&gt;-1), IstanbulTablo[[#This Row],[Vefat2020]]-IstanbulTablo[[#This Row],[Referans]], 0)</f>
        <v>8.3333333333333428</v>
      </c>
      <c r="H140">
        <f t="shared" si="11"/>
        <v>213.14285714285714</v>
      </c>
      <c r="I140">
        <f t="shared" si="12"/>
        <v>198.71428571428572</v>
      </c>
      <c r="J140">
        <f t="shared" si="13"/>
        <v>197</v>
      </c>
      <c r="K140">
        <f t="shared" si="14"/>
        <v>192.28571428571428</v>
      </c>
      <c r="L140">
        <f t="shared" si="15"/>
        <v>196.00000000000003</v>
      </c>
    </row>
    <row r="141" spans="1:12" x14ac:dyDescent="0.35">
      <c r="A141" t="s">
        <v>116</v>
      </c>
      <c r="B141">
        <v>238</v>
      </c>
      <c r="C141">
        <v>190</v>
      </c>
      <c r="D141">
        <v>196</v>
      </c>
      <c r="E141">
        <v>194</v>
      </c>
      <c r="F141">
        <f>AVERAGEIF(IstanbulTablo[[#This Row],[Vefat2019]:[Vefat2017]], "&gt;0")</f>
        <v>193.33333333333334</v>
      </c>
      <c r="G141">
        <f>IF(AND(IstanbulTablo[[#This Row],[Vefat2020]]&gt;-1,IstanbulTablo[[#This Row],[Referans]]&gt;-1), IstanbulTablo[[#This Row],[Vefat2020]]-IstanbulTablo[[#This Row],[Referans]], 0)</f>
        <v>44.666666666666657</v>
      </c>
      <c r="H141">
        <f t="shared" si="11"/>
        <v>211.57142857142858</v>
      </c>
      <c r="I141">
        <f t="shared" si="12"/>
        <v>196.57142857142858</v>
      </c>
      <c r="J141">
        <f t="shared" si="13"/>
        <v>199.71428571428572</v>
      </c>
      <c r="K141">
        <f t="shared" si="14"/>
        <v>191.28571428571428</v>
      </c>
      <c r="L141">
        <f t="shared" si="15"/>
        <v>195.85714285714286</v>
      </c>
    </row>
    <row r="142" spans="1:12" x14ac:dyDescent="0.35">
      <c r="A142" t="s">
        <v>115</v>
      </c>
      <c r="B142">
        <v>188</v>
      </c>
      <c r="C142">
        <v>223</v>
      </c>
      <c r="D142">
        <v>206</v>
      </c>
      <c r="E142">
        <v>202</v>
      </c>
      <c r="F142">
        <f>AVERAGEIF(IstanbulTablo[[#This Row],[Vefat2019]:[Vefat2017]], "&gt;0")</f>
        <v>210.33333333333334</v>
      </c>
      <c r="G142">
        <f>IF(AND(IstanbulTablo[[#This Row],[Vefat2020]]&gt;-1,IstanbulTablo[[#This Row],[Referans]]&gt;-1), IstanbulTablo[[#This Row],[Vefat2020]]-IstanbulTablo[[#This Row],[Referans]], 0)</f>
        <v>-22.333333333333343</v>
      </c>
      <c r="H142">
        <f t="shared" si="11"/>
        <v>209.71428571428572</v>
      </c>
      <c r="I142">
        <f t="shared" si="12"/>
        <v>198</v>
      </c>
      <c r="J142">
        <f t="shared" si="13"/>
        <v>200.28571428571428</v>
      </c>
      <c r="K142">
        <f t="shared" si="14"/>
        <v>193.42857142857142</v>
      </c>
      <c r="L142">
        <f t="shared" si="15"/>
        <v>197.23809523809521</v>
      </c>
    </row>
    <row r="143" spans="1:12" x14ac:dyDescent="0.35">
      <c r="A143" t="s">
        <v>114</v>
      </c>
      <c r="B143">
        <v>216</v>
      </c>
      <c r="C143">
        <v>190</v>
      </c>
      <c r="D143">
        <v>220</v>
      </c>
      <c r="E143">
        <v>208</v>
      </c>
      <c r="F143">
        <f>AVERAGEIF(IstanbulTablo[[#This Row],[Vefat2019]:[Vefat2017]], "&gt;0")</f>
        <v>206</v>
      </c>
      <c r="G143">
        <f>IF(AND(IstanbulTablo[[#This Row],[Vefat2020]]&gt;-1,IstanbulTablo[[#This Row],[Referans]]&gt;-1), IstanbulTablo[[#This Row],[Vefat2020]]-IstanbulTablo[[#This Row],[Referans]], 0)</f>
        <v>10</v>
      </c>
      <c r="H143">
        <f t="shared" si="11"/>
        <v>210.57142857142858</v>
      </c>
      <c r="I143">
        <f t="shared" si="12"/>
        <v>197.71428571428572</v>
      </c>
      <c r="J143">
        <f t="shared" si="13"/>
        <v>204.85714285714286</v>
      </c>
      <c r="K143">
        <f t="shared" si="14"/>
        <v>191.71428571428572</v>
      </c>
      <c r="L143">
        <f t="shared" si="15"/>
        <v>198.0952380952381</v>
      </c>
    </row>
    <row r="144" spans="1:12" x14ac:dyDescent="0.35">
      <c r="A144" t="s">
        <v>113</v>
      </c>
      <c r="B144">
        <v>223</v>
      </c>
      <c r="C144">
        <v>191</v>
      </c>
      <c r="D144">
        <v>209</v>
      </c>
      <c r="E144">
        <v>221</v>
      </c>
      <c r="F144">
        <f>AVERAGEIF(IstanbulTablo[[#This Row],[Vefat2019]:[Vefat2017]], "&gt;0")</f>
        <v>207</v>
      </c>
      <c r="G144">
        <f>IF(AND(IstanbulTablo[[#This Row],[Vefat2020]]&gt;-1,IstanbulTablo[[#This Row],[Referans]]&gt;-1), IstanbulTablo[[#This Row],[Vefat2020]]-IstanbulTablo[[#This Row],[Referans]], 0)</f>
        <v>16</v>
      </c>
      <c r="H144">
        <f t="shared" si="11"/>
        <v>213.57142857142858</v>
      </c>
      <c r="I144">
        <f t="shared" si="12"/>
        <v>196.14285714285714</v>
      </c>
      <c r="J144">
        <f t="shared" si="13"/>
        <v>201.57142857142858</v>
      </c>
      <c r="K144">
        <f t="shared" si="14"/>
        <v>196.14285714285714</v>
      </c>
      <c r="L144">
        <f t="shared" si="15"/>
        <v>197.95238095238096</v>
      </c>
    </row>
    <row r="145" spans="1:12" x14ac:dyDescent="0.35">
      <c r="A145" t="s">
        <v>112</v>
      </c>
      <c r="B145">
        <v>184</v>
      </c>
      <c r="C145">
        <v>220</v>
      </c>
      <c r="D145">
        <v>174</v>
      </c>
      <c r="E145">
        <v>197</v>
      </c>
      <c r="F145">
        <f>AVERAGEIF(IstanbulTablo[[#This Row],[Vefat2019]:[Vefat2017]], "&gt;0")</f>
        <v>197</v>
      </c>
      <c r="G145">
        <f>IF(AND(IstanbulTablo[[#This Row],[Vefat2020]]&gt;-1,IstanbulTablo[[#This Row],[Referans]]&gt;-1), IstanbulTablo[[#This Row],[Vefat2020]]-IstanbulTablo[[#This Row],[Referans]], 0)</f>
        <v>-13</v>
      </c>
      <c r="H145">
        <f t="shared" si="11"/>
        <v>210.57142857142858</v>
      </c>
      <c r="I145">
        <f t="shared" si="12"/>
        <v>197.57142857142858</v>
      </c>
      <c r="J145">
        <f t="shared" si="13"/>
        <v>199.28571428571428</v>
      </c>
      <c r="K145">
        <f t="shared" si="14"/>
        <v>197.71428571428572</v>
      </c>
      <c r="L145">
        <f t="shared" si="15"/>
        <v>198.1904761904762</v>
      </c>
    </row>
    <row r="146" spans="1:12" x14ac:dyDescent="0.35">
      <c r="A146" t="s">
        <v>111</v>
      </c>
      <c r="B146">
        <v>201</v>
      </c>
      <c r="C146">
        <v>193</v>
      </c>
      <c r="D146">
        <v>207</v>
      </c>
      <c r="E146">
        <v>182</v>
      </c>
      <c r="F146">
        <f>AVERAGEIF(IstanbulTablo[[#This Row],[Vefat2019]:[Vefat2017]], "&gt;0")</f>
        <v>194</v>
      </c>
      <c r="G146">
        <f>IF(AND(IstanbulTablo[[#This Row],[Vefat2020]]&gt;-1,IstanbulTablo[[#This Row],[Referans]]&gt;-1), IstanbulTablo[[#This Row],[Vefat2020]]-IstanbulTablo[[#This Row],[Referans]], 0)</f>
        <v>7</v>
      </c>
      <c r="H146">
        <f t="shared" si="11"/>
        <v>206.28571428571428</v>
      </c>
      <c r="I146">
        <f t="shared" si="12"/>
        <v>198.28571428571428</v>
      </c>
      <c r="J146">
        <f t="shared" si="13"/>
        <v>200.85714285714286</v>
      </c>
      <c r="K146">
        <f t="shared" si="14"/>
        <v>198</v>
      </c>
      <c r="L146">
        <f t="shared" si="15"/>
        <v>199.04761904761907</v>
      </c>
    </row>
    <row r="147" spans="1:12" x14ac:dyDescent="0.35">
      <c r="A147" t="s">
        <v>110</v>
      </c>
      <c r="B147">
        <v>191</v>
      </c>
      <c r="C147">
        <v>170</v>
      </c>
      <c r="D147">
        <v>205</v>
      </c>
      <c r="E147">
        <v>214</v>
      </c>
      <c r="F147">
        <f>AVERAGEIF(IstanbulTablo[[#This Row],[Vefat2019]:[Vefat2017]], "&gt;0")</f>
        <v>196.33333333333334</v>
      </c>
      <c r="G147">
        <f>IF(AND(IstanbulTablo[[#This Row],[Vefat2020]]&gt;-1,IstanbulTablo[[#This Row],[Referans]]&gt;-1), IstanbulTablo[[#This Row],[Vefat2020]]-IstanbulTablo[[#This Row],[Referans]], 0)</f>
        <v>-5.3333333333333428</v>
      </c>
      <c r="H147">
        <f t="shared" si="11"/>
        <v>205.85714285714286</v>
      </c>
      <c r="I147">
        <f t="shared" si="12"/>
        <v>196.71428571428572</v>
      </c>
      <c r="J147">
        <f t="shared" si="13"/>
        <v>202.42857142857142</v>
      </c>
      <c r="K147">
        <f t="shared" si="14"/>
        <v>202.57142857142858</v>
      </c>
      <c r="L147">
        <f t="shared" si="15"/>
        <v>200.57142857142858</v>
      </c>
    </row>
    <row r="148" spans="1:12" x14ac:dyDescent="0.35">
      <c r="A148" t="s">
        <v>109</v>
      </c>
      <c r="B148">
        <v>219</v>
      </c>
      <c r="C148">
        <v>190</v>
      </c>
      <c r="D148">
        <v>180</v>
      </c>
      <c r="E148">
        <v>193</v>
      </c>
      <c r="F148">
        <f>AVERAGEIF(IstanbulTablo[[#This Row],[Vefat2019]:[Vefat2017]], "&gt;0")</f>
        <v>187.66666666666666</v>
      </c>
      <c r="G148">
        <f>IF(AND(IstanbulTablo[[#This Row],[Vefat2020]]&gt;-1,IstanbulTablo[[#This Row],[Referans]]&gt;-1), IstanbulTablo[[#This Row],[Vefat2020]]-IstanbulTablo[[#This Row],[Referans]], 0)</f>
        <v>31.333333333333343</v>
      </c>
      <c r="H148">
        <f t="shared" si="11"/>
        <v>203.14285714285714</v>
      </c>
      <c r="I148">
        <f t="shared" si="12"/>
        <v>196.71428571428572</v>
      </c>
      <c r="J148">
        <f t="shared" si="13"/>
        <v>200.14285714285714</v>
      </c>
      <c r="K148">
        <f t="shared" si="14"/>
        <v>202.42857142857142</v>
      </c>
      <c r="L148">
        <f t="shared" si="15"/>
        <v>199.76190476190479</v>
      </c>
    </row>
    <row r="149" spans="1:12" x14ac:dyDescent="0.35">
      <c r="A149" t="s">
        <v>108</v>
      </c>
      <c r="B149">
        <v>185</v>
      </c>
      <c r="C149">
        <v>200</v>
      </c>
      <c r="D149">
        <v>188</v>
      </c>
      <c r="E149">
        <v>188</v>
      </c>
      <c r="F149">
        <f>AVERAGEIF(IstanbulTablo[[#This Row],[Vefat2019]:[Vefat2017]], "&gt;0")</f>
        <v>192</v>
      </c>
      <c r="G149">
        <f>IF(AND(IstanbulTablo[[#This Row],[Vefat2020]]&gt;-1,IstanbulTablo[[#This Row],[Referans]]&gt;-1), IstanbulTablo[[#This Row],[Vefat2020]]-IstanbulTablo[[#This Row],[Referans]], 0)</f>
        <v>-7</v>
      </c>
      <c r="H149">
        <f t="shared" si="11"/>
        <v>202.71428571428572</v>
      </c>
      <c r="I149">
        <f t="shared" si="12"/>
        <v>193.42857142857142</v>
      </c>
      <c r="J149">
        <f t="shared" si="13"/>
        <v>197.57142857142858</v>
      </c>
      <c r="K149">
        <f t="shared" si="14"/>
        <v>200.42857142857142</v>
      </c>
      <c r="L149">
        <f t="shared" si="15"/>
        <v>197.14285714285714</v>
      </c>
    </row>
    <row r="150" spans="1:12" x14ac:dyDescent="0.35">
      <c r="A150" t="s">
        <v>107</v>
      </c>
      <c r="B150">
        <v>217</v>
      </c>
      <c r="C150">
        <v>211</v>
      </c>
      <c r="D150">
        <v>201</v>
      </c>
      <c r="E150">
        <v>219</v>
      </c>
      <c r="F150">
        <f>AVERAGEIF(IstanbulTablo[[#This Row],[Vefat2019]:[Vefat2017]], "&gt;0")</f>
        <v>210.33333333333334</v>
      </c>
      <c r="G150">
        <f>IF(AND(IstanbulTablo[[#This Row],[Vefat2020]]&gt;-1,IstanbulTablo[[#This Row],[Referans]]&gt;-1), IstanbulTablo[[#This Row],[Vefat2020]]-IstanbulTablo[[#This Row],[Referans]], 0)</f>
        <v>6.6666666666666572</v>
      </c>
      <c r="H150">
        <f t="shared" si="11"/>
        <v>202.85714285714286</v>
      </c>
      <c r="I150">
        <f t="shared" si="12"/>
        <v>196.42857142857142</v>
      </c>
      <c r="J150">
        <f t="shared" si="13"/>
        <v>194.85714285714286</v>
      </c>
      <c r="K150">
        <f t="shared" si="14"/>
        <v>202</v>
      </c>
      <c r="L150">
        <f t="shared" si="15"/>
        <v>197.76190476190476</v>
      </c>
    </row>
    <row r="151" spans="1:12" x14ac:dyDescent="0.35">
      <c r="A151" t="s">
        <v>106</v>
      </c>
      <c r="B151">
        <v>174</v>
      </c>
      <c r="C151">
        <v>223</v>
      </c>
      <c r="D151">
        <v>155</v>
      </c>
      <c r="E151">
        <v>202</v>
      </c>
      <c r="F151">
        <f>AVERAGEIF(IstanbulTablo[[#This Row],[Vefat2019]:[Vefat2017]], "&gt;0")</f>
        <v>193.33333333333334</v>
      </c>
      <c r="G151">
        <f>IF(AND(IstanbulTablo[[#This Row],[Vefat2020]]&gt;-1,IstanbulTablo[[#This Row],[Referans]]&gt;-1), IstanbulTablo[[#This Row],[Vefat2020]]-IstanbulTablo[[#This Row],[Referans]], 0)</f>
        <v>-19.333333333333343</v>
      </c>
      <c r="H151">
        <f t="shared" si="11"/>
        <v>195.85714285714286</v>
      </c>
      <c r="I151">
        <f t="shared" si="12"/>
        <v>201</v>
      </c>
      <c r="J151">
        <f t="shared" si="13"/>
        <v>187.14285714285714</v>
      </c>
      <c r="K151">
        <f t="shared" si="14"/>
        <v>199.28571428571428</v>
      </c>
      <c r="L151">
        <f t="shared" si="15"/>
        <v>195.8095238095238</v>
      </c>
    </row>
    <row r="152" spans="1:12" x14ac:dyDescent="0.35">
      <c r="A152" t="s">
        <v>105</v>
      </c>
      <c r="B152">
        <v>206</v>
      </c>
      <c r="C152">
        <v>198</v>
      </c>
      <c r="D152">
        <v>169</v>
      </c>
      <c r="E152">
        <v>190</v>
      </c>
      <c r="F152">
        <f>AVERAGEIF(IstanbulTablo[[#This Row],[Vefat2019]:[Vefat2017]], "&gt;0")</f>
        <v>185.66666666666666</v>
      </c>
      <c r="G152">
        <f>IF(AND(IstanbulTablo[[#This Row],[Vefat2020]]&gt;-1,IstanbulTablo[[#This Row],[Referans]]&gt;-1), IstanbulTablo[[#This Row],[Vefat2020]]-IstanbulTablo[[#This Row],[Referans]], 0)</f>
        <v>20.333333333333343</v>
      </c>
      <c r="H152">
        <f t="shared" si="11"/>
        <v>199</v>
      </c>
      <c r="I152">
        <f t="shared" si="12"/>
        <v>197.85714285714286</v>
      </c>
      <c r="J152">
        <f t="shared" si="13"/>
        <v>186.42857142857142</v>
      </c>
      <c r="K152">
        <f t="shared" si="14"/>
        <v>198.28571428571428</v>
      </c>
      <c r="L152">
        <f t="shared" si="15"/>
        <v>194.1904761904762</v>
      </c>
    </row>
    <row r="153" spans="1:12" x14ac:dyDescent="0.35">
      <c r="A153" t="s">
        <v>104</v>
      </c>
      <c r="B153">
        <v>182</v>
      </c>
      <c r="C153">
        <v>204</v>
      </c>
      <c r="D153">
        <v>204</v>
      </c>
      <c r="E153">
        <v>179</v>
      </c>
      <c r="F153">
        <f>AVERAGEIF(IstanbulTablo[[#This Row],[Vefat2019]:[Vefat2017]], "&gt;0")</f>
        <v>195.66666666666666</v>
      </c>
      <c r="G153">
        <f>IF(AND(IstanbulTablo[[#This Row],[Vefat2020]]&gt;-1,IstanbulTablo[[#This Row],[Referans]]&gt;-1), IstanbulTablo[[#This Row],[Vefat2020]]-IstanbulTablo[[#This Row],[Referans]], 0)</f>
        <v>-13.666666666666657</v>
      </c>
      <c r="H153">
        <f t="shared" si="11"/>
        <v>196.28571428571428</v>
      </c>
      <c r="I153">
        <f t="shared" si="12"/>
        <v>199.42857142857142</v>
      </c>
      <c r="J153">
        <f t="shared" si="13"/>
        <v>186</v>
      </c>
      <c r="K153">
        <f t="shared" si="14"/>
        <v>197.85714285714286</v>
      </c>
      <c r="L153">
        <f t="shared" si="15"/>
        <v>194.42857142857147</v>
      </c>
    </row>
    <row r="154" spans="1:12" x14ac:dyDescent="0.35">
      <c r="A154" t="s">
        <v>103</v>
      </c>
      <c r="B154">
        <v>223</v>
      </c>
      <c r="C154">
        <v>194</v>
      </c>
      <c r="D154">
        <v>185</v>
      </c>
      <c r="E154">
        <v>208</v>
      </c>
      <c r="F154">
        <f>AVERAGEIF(IstanbulTablo[[#This Row],[Vefat2019]:[Vefat2017]], "&gt;0")</f>
        <v>195.66666666666666</v>
      </c>
      <c r="G154">
        <f>IF(AND(IstanbulTablo[[#This Row],[Vefat2020]]&gt;-1,IstanbulTablo[[#This Row],[Referans]]&gt;-1), IstanbulTablo[[#This Row],[Vefat2020]]-IstanbulTablo[[#This Row],[Referans]], 0)</f>
        <v>27.333333333333343</v>
      </c>
      <c r="H154">
        <f t="shared" si="11"/>
        <v>200.85714285714286</v>
      </c>
      <c r="I154">
        <f t="shared" si="12"/>
        <v>202.85714285714286</v>
      </c>
      <c r="J154">
        <f t="shared" si="13"/>
        <v>183.14285714285714</v>
      </c>
      <c r="K154">
        <f t="shared" si="14"/>
        <v>197</v>
      </c>
      <c r="L154">
        <f t="shared" si="15"/>
        <v>194.33333333333334</v>
      </c>
    </row>
    <row r="155" spans="1:12" x14ac:dyDescent="0.35">
      <c r="A155" t="s">
        <v>102</v>
      </c>
      <c r="B155">
        <v>223</v>
      </c>
      <c r="C155">
        <v>172</v>
      </c>
      <c r="D155">
        <v>165</v>
      </c>
      <c r="E155">
        <v>171</v>
      </c>
      <c r="F155">
        <f>AVERAGEIF(IstanbulTablo[[#This Row],[Vefat2019]:[Vefat2017]], "&gt;0")</f>
        <v>169.33333333333334</v>
      </c>
      <c r="G155">
        <f>IF(AND(IstanbulTablo[[#This Row],[Vefat2020]]&gt;-1,IstanbulTablo[[#This Row],[Referans]]&gt;-1), IstanbulTablo[[#This Row],[Vefat2020]]-IstanbulTablo[[#This Row],[Referans]], 0)</f>
        <v>53.666666666666657</v>
      </c>
      <c r="H155">
        <f t="shared" si="11"/>
        <v>201.42857142857142</v>
      </c>
      <c r="I155">
        <f t="shared" si="12"/>
        <v>200.28571428571428</v>
      </c>
      <c r="J155">
        <f t="shared" si="13"/>
        <v>181</v>
      </c>
      <c r="K155">
        <f t="shared" si="14"/>
        <v>193.85714285714286</v>
      </c>
      <c r="L155">
        <f t="shared" si="15"/>
        <v>191.71428571428572</v>
      </c>
    </row>
    <row r="156" spans="1:12" x14ac:dyDescent="0.35">
      <c r="A156" t="s">
        <v>101</v>
      </c>
      <c r="B156">
        <v>184</v>
      </c>
      <c r="C156">
        <v>191</v>
      </c>
      <c r="D156">
        <v>205</v>
      </c>
      <c r="E156">
        <v>183</v>
      </c>
      <c r="F156">
        <f>AVERAGEIF(IstanbulTablo[[#This Row],[Vefat2019]:[Vefat2017]], "&gt;0")</f>
        <v>193</v>
      </c>
      <c r="G156">
        <f>IF(AND(IstanbulTablo[[#This Row],[Vefat2020]]&gt;-1,IstanbulTablo[[#This Row],[Referans]]&gt;-1), IstanbulTablo[[#This Row],[Vefat2020]]-IstanbulTablo[[#This Row],[Referans]], 0)</f>
        <v>-9</v>
      </c>
      <c r="H156">
        <f t="shared" si="11"/>
        <v>201.28571428571428</v>
      </c>
      <c r="I156">
        <f t="shared" si="12"/>
        <v>199</v>
      </c>
      <c r="J156">
        <f t="shared" si="13"/>
        <v>183.42857142857142</v>
      </c>
      <c r="K156">
        <f t="shared" si="14"/>
        <v>193.14285714285714</v>
      </c>
      <c r="L156">
        <f t="shared" si="15"/>
        <v>191.85714285714286</v>
      </c>
    </row>
    <row r="157" spans="1:12" x14ac:dyDescent="0.35">
      <c r="A157" t="s">
        <v>100</v>
      </c>
      <c r="B157">
        <v>217</v>
      </c>
      <c r="C157">
        <v>219</v>
      </c>
      <c r="D157">
        <v>221</v>
      </c>
      <c r="E157">
        <v>172</v>
      </c>
      <c r="F157">
        <f>AVERAGEIF(IstanbulTablo[[#This Row],[Vefat2019]:[Vefat2017]], "&gt;0")</f>
        <v>204</v>
      </c>
      <c r="G157">
        <f>IF(AND(IstanbulTablo[[#This Row],[Vefat2020]]&gt;-1,IstanbulTablo[[#This Row],[Referans]]&gt;-1), IstanbulTablo[[#This Row],[Vefat2020]]-IstanbulTablo[[#This Row],[Referans]], 0)</f>
        <v>13</v>
      </c>
      <c r="H157">
        <f t="shared" si="11"/>
        <v>201.28571428571428</v>
      </c>
      <c r="I157">
        <f t="shared" si="12"/>
        <v>200.14285714285714</v>
      </c>
      <c r="J157">
        <f t="shared" si="13"/>
        <v>186.28571428571428</v>
      </c>
      <c r="K157">
        <f t="shared" si="14"/>
        <v>186.42857142857142</v>
      </c>
      <c r="L157">
        <f t="shared" si="15"/>
        <v>190.95238095238093</v>
      </c>
    </row>
    <row r="158" spans="1:12" x14ac:dyDescent="0.35">
      <c r="A158" t="s">
        <v>99</v>
      </c>
      <c r="B158">
        <v>191</v>
      </c>
      <c r="C158">
        <v>190</v>
      </c>
      <c r="D158">
        <v>220</v>
      </c>
      <c r="E158">
        <v>168</v>
      </c>
      <c r="F158">
        <f>AVERAGEIF(IstanbulTablo[[#This Row],[Vefat2019]:[Vefat2017]], "&gt;0")</f>
        <v>192.66666666666666</v>
      </c>
      <c r="G158">
        <f>IF(AND(IstanbulTablo[[#This Row],[Vefat2020]]&gt;-1,IstanbulTablo[[#This Row],[Referans]]&gt;-1), IstanbulTablo[[#This Row],[Vefat2020]]-IstanbulTablo[[#This Row],[Referans]], 0)</f>
        <v>-1.6666666666666572</v>
      </c>
      <c r="H158">
        <f t="shared" si="11"/>
        <v>203.71428571428572</v>
      </c>
      <c r="I158">
        <f t="shared" si="12"/>
        <v>195.42857142857142</v>
      </c>
      <c r="J158">
        <f t="shared" si="13"/>
        <v>195.57142857142858</v>
      </c>
      <c r="K158">
        <f t="shared" si="14"/>
        <v>181.57142857142858</v>
      </c>
      <c r="L158">
        <f t="shared" si="15"/>
        <v>190.85714285714289</v>
      </c>
    </row>
    <row r="159" spans="1:12" x14ac:dyDescent="0.35">
      <c r="A159" t="s">
        <v>98</v>
      </c>
      <c r="B159">
        <v>209</v>
      </c>
      <c r="C159">
        <v>183</v>
      </c>
      <c r="D159">
        <v>189</v>
      </c>
      <c r="E159">
        <v>179</v>
      </c>
      <c r="F159">
        <f>AVERAGEIF(IstanbulTablo[[#This Row],[Vefat2019]:[Vefat2017]], "&gt;0")</f>
        <v>183.66666666666666</v>
      </c>
      <c r="G159">
        <f>IF(AND(IstanbulTablo[[#This Row],[Vefat2020]]&gt;-1,IstanbulTablo[[#This Row],[Referans]]&gt;-1), IstanbulTablo[[#This Row],[Vefat2020]]-IstanbulTablo[[#This Row],[Referans]], 0)</f>
        <v>25.333333333333343</v>
      </c>
      <c r="H159">
        <f t="shared" si="11"/>
        <v>204.14285714285714</v>
      </c>
      <c r="I159">
        <f t="shared" si="12"/>
        <v>193.28571428571428</v>
      </c>
      <c r="J159">
        <f t="shared" si="13"/>
        <v>198.42857142857142</v>
      </c>
      <c r="K159">
        <f t="shared" si="14"/>
        <v>180</v>
      </c>
      <c r="L159">
        <f t="shared" si="15"/>
        <v>190.57142857142858</v>
      </c>
    </row>
    <row r="160" spans="1:12" x14ac:dyDescent="0.35">
      <c r="A160" t="s">
        <v>97</v>
      </c>
      <c r="B160">
        <v>221</v>
      </c>
      <c r="C160">
        <v>214</v>
      </c>
      <c r="D160">
        <v>200</v>
      </c>
      <c r="E160">
        <v>190</v>
      </c>
      <c r="F160">
        <f>AVERAGEIF(IstanbulTablo[[#This Row],[Vefat2019]:[Vefat2017]], "&gt;0")</f>
        <v>201.33333333333334</v>
      </c>
      <c r="G160">
        <f>IF(AND(IstanbulTablo[[#This Row],[Vefat2020]]&gt;-1,IstanbulTablo[[#This Row],[Referans]]&gt;-1), IstanbulTablo[[#This Row],[Vefat2020]]-IstanbulTablo[[#This Row],[Referans]], 0)</f>
        <v>19.666666666666657</v>
      </c>
      <c r="H160">
        <f t="shared" si="11"/>
        <v>209.71428571428572</v>
      </c>
      <c r="I160">
        <f t="shared" si="12"/>
        <v>194.71428571428572</v>
      </c>
      <c r="J160">
        <f t="shared" si="13"/>
        <v>197.85714285714286</v>
      </c>
      <c r="K160">
        <f t="shared" si="14"/>
        <v>181.57142857142858</v>
      </c>
      <c r="L160">
        <f t="shared" si="15"/>
        <v>191.38095238095235</v>
      </c>
    </row>
    <row r="161" spans="1:12" x14ac:dyDescent="0.35">
      <c r="A161" t="s">
        <v>96</v>
      </c>
      <c r="B161">
        <v>222</v>
      </c>
      <c r="C161">
        <v>182</v>
      </c>
      <c r="D161">
        <v>202</v>
      </c>
      <c r="E161">
        <v>178</v>
      </c>
      <c r="F161">
        <f>AVERAGEIF(IstanbulTablo[[#This Row],[Vefat2019]:[Vefat2017]], "&gt;0")</f>
        <v>187.33333333333334</v>
      </c>
      <c r="G161">
        <f>IF(AND(IstanbulTablo[[#This Row],[Vefat2020]]&gt;-1,IstanbulTablo[[#This Row],[Referans]]&gt;-1), IstanbulTablo[[#This Row],[Vefat2020]]-IstanbulTablo[[#This Row],[Referans]], 0)</f>
        <v>34.666666666666657</v>
      </c>
      <c r="H161">
        <f t="shared" si="11"/>
        <v>209.57142857142858</v>
      </c>
      <c r="I161">
        <f t="shared" si="12"/>
        <v>193</v>
      </c>
      <c r="J161">
        <f t="shared" si="13"/>
        <v>200.28571428571428</v>
      </c>
      <c r="K161">
        <f t="shared" si="14"/>
        <v>177.28571428571428</v>
      </c>
      <c r="L161">
        <f t="shared" si="15"/>
        <v>190.19047619047618</v>
      </c>
    </row>
    <row r="162" spans="1:12" x14ac:dyDescent="0.35">
      <c r="A162" t="s">
        <v>95</v>
      </c>
      <c r="B162">
        <v>215</v>
      </c>
      <c r="C162">
        <v>240</v>
      </c>
      <c r="D162">
        <v>175</v>
      </c>
      <c r="E162">
        <v>188</v>
      </c>
      <c r="F162">
        <f>AVERAGEIF(IstanbulTablo[[#This Row],[Vefat2019]:[Vefat2017]], "&gt;0")</f>
        <v>201</v>
      </c>
      <c r="G162">
        <f>IF(AND(IstanbulTablo[[#This Row],[Vefat2020]]&gt;-1,IstanbulTablo[[#This Row],[Referans]]&gt;-1), IstanbulTablo[[#This Row],[Vefat2020]]-IstanbulTablo[[#This Row],[Referans]], 0)</f>
        <v>14</v>
      </c>
      <c r="H162">
        <f t="shared" si="11"/>
        <v>208.42857142857142</v>
      </c>
      <c r="I162">
        <f t="shared" si="12"/>
        <v>202.71428571428572</v>
      </c>
      <c r="J162">
        <f t="shared" si="13"/>
        <v>201.71428571428572</v>
      </c>
      <c r="K162">
        <f t="shared" si="14"/>
        <v>179.71428571428572</v>
      </c>
      <c r="L162">
        <f t="shared" si="15"/>
        <v>194.71428571428572</v>
      </c>
    </row>
    <row r="163" spans="1:12" x14ac:dyDescent="0.35">
      <c r="A163" t="s">
        <v>94</v>
      </c>
      <c r="B163">
        <v>219</v>
      </c>
      <c r="C163">
        <v>193</v>
      </c>
      <c r="D163">
        <v>174</v>
      </c>
      <c r="E163">
        <v>191</v>
      </c>
      <c r="F163">
        <f>AVERAGEIF(IstanbulTablo[[#This Row],[Vefat2019]:[Vefat2017]], "&gt;0")</f>
        <v>186</v>
      </c>
      <c r="G163">
        <f>IF(AND(IstanbulTablo[[#This Row],[Vefat2020]]&gt;-1,IstanbulTablo[[#This Row],[Referans]]&gt;-1), IstanbulTablo[[#This Row],[Vefat2020]]-IstanbulTablo[[#This Row],[Referans]], 0)</f>
        <v>33</v>
      </c>
      <c r="H163">
        <f t="shared" si="11"/>
        <v>213.42857142857142</v>
      </c>
      <c r="I163">
        <f t="shared" si="12"/>
        <v>203</v>
      </c>
      <c r="J163">
        <f t="shared" si="13"/>
        <v>197.28571428571428</v>
      </c>
      <c r="K163">
        <f t="shared" si="14"/>
        <v>180.85714285714286</v>
      </c>
      <c r="L163">
        <f t="shared" si="15"/>
        <v>193.71428571428572</v>
      </c>
    </row>
    <row r="164" spans="1:12" x14ac:dyDescent="0.35">
      <c r="A164" t="s">
        <v>93</v>
      </c>
      <c r="B164">
        <v>217</v>
      </c>
      <c r="C164">
        <v>183</v>
      </c>
      <c r="D164">
        <v>179</v>
      </c>
      <c r="E164">
        <v>178</v>
      </c>
      <c r="F164">
        <f>AVERAGEIF(IstanbulTablo[[#This Row],[Vefat2019]:[Vefat2017]], "&gt;0")</f>
        <v>180</v>
      </c>
      <c r="G164">
        <f>IF(AND(IstanbulTablo[[#This Row],[Vefat2020]]&gt;-1,IstanbulTablo[[#This Row],[Referans]]&gt;-1), IstanbulTablo[[#This Row],[Vefat2020]]-IstanbulTablo[[#This Row],[Referans]], 0)</f>
        <v>37</v>
      </c>
      <c r="H164">
        <f t="shared" si="11"/>
        <v>213.42857142857142</v>
      </c>
      <c r="I164">
        <f t="shared" si="12"/>
        <v>197.85714285714286</v>
      </c>
      <c r="J164">
        <f t="shared" si="13"/>
        <v>191.28571428571428</v>
      </c>
      <c r="K164">
        <f t="shared" si="14"/>
        <v>181.71428571428572</v>
      </c>
      <c r="L164">
        <f t="shared" si="15"/>
        <v>190.28571428571428</v>
      </c>
    </row>
    <row r="165" spans="1:12" x14ac:dyDescent="0.35">
      <c r="A165" t="s">
        <v>92</v>
      </c>
      <c r="B165">
        <v>187</v>
      </c>
      <c r="C165">
        <v>177</v>
      </c>
      <c r="D165">
        <v>179</v>
      </c>
      <c r="E165">
        <v>198</v>
      </c>
      <c r="F165">
        <f>AVERAGEIF(IstanbulTablo[[#This Row],[Vefat2019]:[Vefat2017]], "&gt;0")</f>
        <v>184.66666666666666</v>
      </c>
      <c r="G165">
        <f>IF(AND(IstanbulTablo[[#This Row],[Vefat2020]]&gt;-1,IstanbulTablo[[#This Row],[Referans]]&gt;-1), IstanbulTablo[[#This Row],[Vefat2020]]-IstanbulTablo[[#This Row],[Referans]], 0)</f>
        <v>2.3333333333333428</v>
      </c>
      <c r="H165">
        <f t="shared" si="11"/>
        <v>212.85714285714286</v>
      </c>
      <c r="I165">
        <f t="shared" si="12"/>
        <v>196</v>
      </c>
      <c r="J165">
        <f t="shared" si="13"/>
        <v>185.42857142857142</v>
      </c>
      <c r="K165">
        <f t="shared" si="14"/>
        <v>186</v>
      </c>
      <c r="L165">
        <f t="shared" si="15"/>
        <v>189.14285714285717</v>
      </c>
    </row>
    <row r="166" spans="1:12" x14ac:dyDescent="0.35">
      <c r="A166" t="s">
        <v>91</v>
      </c>
      <c r="B166">
        <v>198</v>
      </c>
      <c r="C166">
        <v>219</v>
      </c>
      <c r="D166">
        <v>205</v>
      </c>
      <c r="E166">
        <v>209</v>
      </c>
      <c r="F166">
        <f>AVERAGEIF(IstanbulTablo[[#This Row],[Vefat2019]:[Vefat2017]], "&gt;0")</f>
        <v>211</v>
      </c>
      <c r="G166">
        <f>IF(AND(IstanbulTablo[[#This Row],[Vefat2020]]&gt;-1,IstanbulTablo[[#This Row],[Referans]]&gt;-1), IstanbulTablo[[#This Row],[Vefat2020]]-IstanbulTablo[[#This Row],[Referans]], 0)</f>
        <v>-13</v>
      </c>
      <c r="H166">
        <f t="shared" si="11"/>
        <v>211.28571428571428</v>
      </c>
      <c r="I166">
        <f t="shared" si="12"/>
        <v>201.14285714285714</v>
      </c>
      <c r="J166">
        <f t="shared" si="13"/>
        <v>187.71428571428572</v>
      </c>
      <c r="K166">
        <f t="shared" si="14"/>
        <v>190.28571428571428</v>
      </c>
      <c r="L166">
        <f t="shared" si="15"/>
        <v>193.04761904761907</v>
      </c>
    </row>
    <row r="167" spans="1:12" x14ac:dyDescent="0.35">
      <c r="A167" t="s">
        <v>90</v>
      </c>
      <c r="B167">
        <v>198</v>
      </c>
      <c r="C167">
        <v>165</v>
      </c>
      <c r="D167">
        <v>188</v>
      </c>
      <c r="E167">
        <v>164</v>
      </c>
      <c r="F167">
        <f>AVERAGEIF(IstanbulTablo[[#This Row],[Vefat2019]:[Vefat2017]], "&gt;0")</f>
        <v>172.33333333333334</v>
      </c>
      <c r="G167">
        <f>IF(AND(IstanbulTablo[[#This Row],[Vefat2020]]&gt;-1,IstanbulTablo[[#This Row],[Referans]]&gt;-1), IstanbulTablo[[#This Row],[Vefat2020]]-IstanbulTablo[[#This Row],[Referans]], 0)</f>
        <v>25.666666666666657</v>
      </c>
      <c r="H167">
        <f t="shared" si="11"/>
        <v>208</v>
      </c>
      <c r="I167">
        <f t="shared" si="12"/>
        <v>194.14285714285714</v>
      </c>
      <c r="J167">
        <f t="shared" si="13"/>
        <v>186</v>
      </c>
      <c r="K167">
        <f t="shared" si="14"/>
        <v>186.57142857142858</v>
      </c>
      <c r="L167">
        <f t="shared" si="15"/>
        <v>188.9047619047619</v>
      </c>
    </row>
    <row r="168" spans="1:12" x14ac:dyDescent="0.35">
      <c r="A168" t="s">
        <v>89</v>
      </c>
      <c r="B168">
        <v>226</v>
      </c>
      <c r="C168">
        <v>196</v>
      </c>
      <c r="D168">
        <v>194</v>
      </c>
      <c r="E168">
        <v>199</v>
      </c>
      <c r="F168">
        <f>AVERAGEIF(IstanbulTablo[[#This Row],[Vefat2019]:[Vefat2017]], "&gt;0")</f>
        <v>196.33333333333334</v>
      </c>
      <c r="G168">
        <f>IF(AND(IstanbulTablo[[#This Row],[Vefat2020]]&gt;-1,IstanbulTablo[[#This Row],[Referans]]&gt;-1), IstanbulTablo[[#This Row],[Vefat2020]]-IstanbulTablo[[#This Row],[Referans]], 0)</f>
        <v>29.666666666666657</v>
      </c>
      <c r="H168">
        <f t="shared" si="11"/>
        <v>208.57142857142858</v>
      </c>
      <c r="I168">
        <f t="shared" si="12"/>
        <v>196.14285714285714</v>
      </c>
      <c r="J168">
        <f t="shared" si="13"/>
        <v>184.85714285714286</v>
      </c>
      <c r="K168">
        <f t="shared" si="14"/>
        <v>189.57142857142858</v>
      </c>
      <c r="L168">
        <f t="shared" si="15"/>
        <v>190.19047619047618</v>
      </c>
    </row>
    <row r="169" spans="1:12" x14ac:dyDescent="0.35">
      <c r="A169" t="s">
        <v>88</v>
      </c>
      <c r="B169">
        <v>197</v>
      </c>
      <c r="C169">
        <v>232</v>
      </c>
      <c r="D169">
        <v>176</v>
      </c>
      <c r="E169">
        <v>177</v>
      </c>
      <c r="F169">
        <f>AVERAGEIF(IstanbulTablo[[#This Row],[Vefat2019]:[Vefat2017]], "&gt;0")</f>
        <v>195</v>
      </c>
      <c r="G169">
        <f>IF(AND(IstanbulTablo[[#This Row],[Vefat2020]]&gt;-1,IstanbulTablo[[#This Row],[Referans]]&gt;-1), IstanbulTablo[[#This Row],[Vefat2020]]-IstanbulTablo[[#This Row],[Referans]], 0)</f>
        <v>2</v>
      </c>
      <c r="H169">
        <f t="shared" si="11"/>
        <v>206</v>
      </c>
      <c r="I169">
        <f t="shared" si="12"/>
        <v>195</v>
      </c>
      <c r="J169">
        <f t="shared" si="13"/>
        <v>185</v>
      </c>
      <c r="K169">
        <f t="shared" si="14"/>
        <v>188</v>
      </c>
      <c r="L169">
        <f t="shared" si="15"/>
        <v>189.33333333333331</v>
      </c>
    </row>
    <row r="170" spans="1:12" x14ac:dyDescent="0.35">
      <c r="A170" t="s">
        <v>87</v>
      </c>
      <c r="B170">
        <v>216</v>
      </c>
      <c r="C170">
        <v>204</v>
      </c>
      <c r="D170">
        <v>230</v>
      </c>
      <c r="E170">
        <v>169</v>
      </c>
      <c r="F170">
        <f>AVERAGEIF(IstanbulTablo[[#This Row],[Vefat2019]:[Vefat2017]], "&gt;0")</f>
        <v>201</v>
      </c>
      <c r="G170">
        <f>IF(AND(IstanbulTablo[[#This Row],[Vefat2020]]&gt;-1,IstanbulTablo[[#This Row],[Referans]]&gt;-1), IstanbulTablo[[#This Row],[Vefat2020]]-IstanbulTablo[[#This Row],[Referans]], 0)</f>
        <v>15</v>
      </c>
      <c r="H170">
        <f t="shared" si="11"/>
        <v>205.57142857142858</v>
      </c>
      <c r="I170">
        <f t="shared" si="12"/>
        <v>196.57142857142858</v>
      </c>
      <c r="J170">
        <f t="shared" si="13"/>
        <v>193</v>
      </c>
      <c r="K170">
        <f t="shared" si="14"/>
        <v>184.85714285714286</v>
      </c>
      <c r="L170">
        <f t="shared" si="15"/>
        <v>191.47619047619051</v>
      </c>
    </row>
    <row r="171" spans="1:12" x14ac:dyDescent="0.35">
      <c r="A171" t="s">
        <v>86</v>
      </c>
      <c r="B171">
        <v>181</v>
      </c>
      <c r="C171">
        <v>176</v>
      </c>
      <c r="D171">
        <v>215</v>
      </c>
      <c r="E171">
        <v>178</v>
      </c>
      <c r="F171">
        <f>AVERAGEIF(IstanbulTablo[[#This Row],[Vefat2019]:[Vefat2017]], "&gt;0")</f>
        <v>189.66666666666666</v>
      </c>
      <c r="G171">
        <f>IF(AND(IstanbulTablo[[#This Row],[Vefat2020]]&gt;-1,IstanbulTablo[[#This Row],[Referans]]&gt;-1), IstanbulTablo[[#This Row],[Vefat2020]]-IstanbulTablo[[#This Row],[Referans]], 0)</f>
        <v>-8.6666666666666572</v>
      </c>
      <c r="H171">
        <f t="shared" si="11"/>
        <v>200.42857142857142</v>
      </c>
      <c r="I171">
        <f t="shared" si="12"/>
        <v>195.57142857142858</v>
      </c>
      <c r="J171">
        <f t="shared" si="13"/>
        <v>198.14285714285714</v>
      </c>
      <c r="K171">
        <f t="shared" si="14"/>
        <v>184.85714285714286</v>
      </c>
      <c r="L171">
        <f t="shared" si="15"/>
        <v>192.85714285714289</v>
      </c>
    </row>
    <row r="172" spans="1:12" x14ac:dyDescent="0.35">
      <c r="A172" t="s">
        <v>85</v>
      </c>
      <c r="B172">
        <v>204</v>
      </c>
      <c r="C172">
        <v>179</v>
      </c>
      <c r="D172">
        <v>194</v>
      </c>
      <c r="E172">
        <v>220</v>
      </c>
      <c r="F172">
        <f>AVERAGEIF(IstanbulTablo[[#This Row],[Vefat2019]:[Vefat2017]], "&gt;0")</f>
        <v>197.66666666666666</v>
      </c>
      <c r="G172">
        <f>IF(AND(IstanbulTablo[[#This Row],[Vefat2020]]&gt;-1,IstanbulTablo[[#This Row],[Referans]]&gt;-1), IstanbulTablo[[#This Row],[Vefat2020]]-IstanbulTablo[[#This Row],[Referans]], 0)</f>
        <v>6.3333333333333428</v>
      </c>
      <c r="H172">
        <f t="shared" si="11"/>
        <v>202.85714285714286</v>
      </c>
      <c r="I172">
        <f t="shared" si="12"/>
        <v>195.85714285714286</v>
      </c>
      <c r="J172">
        <f t="shared" si="13"/>
        <v>200.28571428571428</v>
      </c>
      <c r="K172">
        <f t="shared" si="14"/>
        <v>188</v>
      </c>
      <c r="L172">
        <f t="shared" si="15"/>
        <v>194.71428571428575</v>
      </c>
    </row>
    <row r="173" spans="1:12" x14ac:dyDescent="0.35">
      <c r="A173" t="s">
        <v>84</v>
      </c>
      <c r="B173">
        <v>209</v>
      </c>
      <c r="C173">
        <v>174</v>
      </c>
      <c r="D173">
        <v>199</v>
      </c>
      <c r="E173">
        <v>166</v>
      </c>
      <c r="F173">
        <f>AVERAGEIF(IstanbulTablo[[#This Row],[Vefat2019]:[Vefat2017]], "&gt;0")</f>
        <v>179.66666666666666</v>
      </c>
      <c r="G173">
        <f>IF(AND(IstanbulTablo[[#This Row],[Vefat2020]]&gt;-1,IstanbulTablo[[#This Row],[Referans]]&gt;-1), IstanbulTablo[[#This Row],[Vefat2020]]-IstanbulTablo[[#This Row],[Referans]], 0)</f>
        <v>29.333333333333343</v>
      </c>
      <c r="H173">
        <f t="shared" si="11"/>
        <v>204.42857142857142</v>
      </c>
      <c r="I173">
        <f t="shared" si="12"/>
        <v>189.42857142857142</v>
      </c>
      <c r="J173">
        <f t="shared" si="13"/>
        <v>199.42857142857142</v>
      </c>
      <c r="K173">
        <f t="shared" si="14"/>
        <v>181.85714285714286</v>
      </c>
      <c r="L173">
        <f t="shared" si="15"/>
        <v>190.23809523809524</v>
      </c>
    </row>
    <row r="174" spans="1:12" x14ac:dyDescent="0.35">
      <c r="A174" t="s">
        <v>83</v>
      </c>
      <c r="B174">
        <v>190</v>
      </c>
      <c r="C174">
        <v>217</v>
      </c>
      <c r="D174">
        <v>172</v>
      </c>
      <c r="E174">
        <v>166</v>
      </c>
      <c r="F174">
        <f>AVERAGEIF(IstanbulTablo[[#This Row],[Vefat2019]:[Vefat2017]], "&gt;0")</f>
        <v>185</v>
      </c>
      <c r="G174">
        <f>IF(AND(IstanbulTablo[[#This Row],[Vefat2020]]&gt;-1,IstanbulTablo[[#This Row],[Referans]]&gt;-1), IstanbulTablo[[#This Row],[Vefat2020]]-IstanbulTablo[[#This Row],[Referans]], 0)</f>
        <v>5</v>
      </c>
      <c r="H174">
        <f t="shared" si="11"/>
        <v>203.28571428571428</v>
      </c>
      <c r="I174">
        <f t="shared" si="12"/>
        <v>196.85714285714286</v>
      </c>
      <c r="J174">
        <f t="shared" si="13"/>
        <v>197.14285714285714</v>
      </c>
      <c r="K174">
        <f t="shared" si="14"/>
        <v>182.14285714285714</v>
      </c>
      <c r="L174">
        <f t="shared" si="15"/>
        <v>192.04761904761904</v>
      </c>
    </row>
    <row r="175" spans="1:12" x14ac:dyDescent="0.35">
      <c r="A175" t="s">
        <v>82</v>
      </c>
      <c r="B175">
        <v>215</v>
      </c>
      <c r="C175">
        <v>207</v>
      </c>
      <c r="D175">
        <v>212</v>
      </c>
      <c r="E175">
        <v>186</v>
      </c>
      <c r="F175">
        <f>AVERAGEIF(IstanbulTablo[[#This Row],[Vefat2019]:[Vefat2017]], "&gt;0")</f>
        <v>201.66666666666666</v>
      </c>
      <c r="G175">
        <f>IF(AND(IstanbulTablo[[#This Row],[Vefat2020]]&gt;-1,IstanbulTablo[[#This Row],[Referans]]&gt;-1), IstanbulTablo[[#This Row],[Vefat2020]]-IstanbulTablo[[#This Row],[Referans]], 0)</f>
        <v>13.333333333333343</v>
      </c>
      <c r="H175">
        <f t="shared" si="11"/>
        <v>201.71428571428572</v>
      </c>
      <c r="I175">
        <f t="shared" si="12"/>
        <v>198.42857142857142</v>
      </c>
      <c r="J175">
        <f t="shared" si="13"/>
        <v>199.71428571428572</v>
      </c>
      <c r="K175">
        <f t="shared" si="14"/>
        <v>180.28571428571428</v>
      </c>
      <c r="L175">
        <f t="shared" si="15"/>
        <v>192.80952380952382</v>
      </c>
    </row>
    <row r="176" spans="1:12" x14ac:dyDescent="0.35">
      <c r="A176" t="s">
        <v>81</v>
      </c>
      <c r="B176">
        <v>166</v>
      </c>
      <c r="C176">
        <v>185</v>
      </c>
      <c r="D176">
        <v>194</v>
      </c>
      <c r="E176">
        <v>205</v>
      </c>
      <c r="F176">
        <f>AVERAGEIF(IstanbulTablo[[#This Row],[Vefat2019]:[Vefat2017]], "&gt;0")</f>
        <v>194.66666666666666</v>
      </c>
      <c r="G176">
        <f>IF(AND(IstanbulTablo[[#This Row],[Vefat2020]]&gt;-1,IstanbulTablo[[#This Row],[Referans]]&gt;-1), IstanbulTablo[[#This Row],[Vefat2020]]-IstanbulTablo[[#This Row],[Referans]], 0)</f>
        <v>-28.666666666666657</v>
      </c>
      <c r="H176">
        <f t="shared" si="11"/>
        <v>197.28571428571428</v>
      </c>
      <c r="I176">
        <f t="shared" si="12"/>
        <v>191.71428571428572</v>
      </c>
      <c r="J176">
        <f t="shared" si="13"/>
        <v>202.28571428571428</v>
      </c>
      <c r="K176">
        <f t="shared" si="14"/>
        <v>184.28571428571428</v>
      </c>
      <c r="L176">
        <f t="shared" si="15"/>
        <v>192.76190476190476</v>
      </c>
    </row>
    <row r="177" spans="1:12" x14ac:dyDescent="0.35">
      <c r="A177" t="s">
        <v>80</v>
      </c>
      <c r="B177">
        <v>188</v>
      </c>
      <c r="C177">
        <v>194</v>
      </c>
      <c r="D177">
        <v>192</v>
      </c>
      <c r="E177">
        <v>203</v>
      </c>
      <c r="F177">
        <f>AVERAGEIF(IstanbulTablo[[#This Row],[Vefat2019]:[Vefat2017]], "&gt;0")</f>
        <v>196.33333333333334</v>
      </c>
      <c r="G177">
        <f>IF(AND(IstanbulTablo[[#This Row],[Vefat2020]]&gt;-1,IstanbulTablo[[#This Row],[Referans]]&gt;-1), IstanbulTablo[[#This Row],[Vefat2020]]-IstanbulTablo[[#This Row],[Referans]], 0)</f>
        <v>-8.3333333333333428</v>
      </c>
      <c r="H177">
        <f t="shared" si="11"/>
        <v>193.28571428571428</v>
      </c>
      <c r="I177">
        <f t="shared" si="12"/>
        <v>190.28571428571428</v>
      </c>
      <c r="J177">
        <f t="shared" si="13"/>
        <v>196.85714285714286</v>
      </c>
      <c r="K177">
        <f t="shared" si="14"/>
        <v>189.14285714285714</v>
      </c>
      <c r="L177">
        <f t="shared" si="15"/>
        <v>192.09523809523807</v>
      </c>
    </row>
    <row r="178" spans="1:12" x14ac:dyDescent="0.35">
      <c r="A178" t="s">
        <v>79</v>
      </c>
      <c r="B178">
        <v>197</v>
      </c>
      <c r="C178">
        <v>201</v>
      </c>
      <c r="D178">
        <v>187</v>
      </c>
      <c r="E178">
        <v>192</v>
      </c>
      <c r="F178">
        <f>AVERAGEIF(IstanbulTablo[[#This Row],[Vefat2019]:[Vefat2017]], "&gt;0")</f>
        <v>193.33333333333334</v>
      </c>
      <c r="G178">
        <f>IF(AND(IstanbulTablo[[#This Row],[Vefat2020]]&gt;-1,IstanbulTablo[[#This Row],[Referans]]&gt;-1), IstanbulTablo[[#This Row],[Vefat2020]]-IstanbulTablo[[#This Row],[Referans]], 0)</f>
        <v>3.6666666666666572</v>
      </c>
      <c r="H178">
        <f t="shared" si="11"/>
        <v>195.57142857142858</v>
      </c>
      <c r="I178">
        <f t="shared" si="12"/>
        <v>193.85714285714286</v>
      </c>
      <c r="J178">
        <f t="shared" si="13"/>
        <v>192.85714285714286</v>
      </c>
      <c r="K178">
        <f t="shared" si="14"/>
        <v>191.14285714285714</v>
      </c>
      <c r="L178">
        <f t="shared" si="15"/>
        <v>192.61904761904756</v>
      </c>
    </row>
    <row r="179" spans="1:12" x14ac:dyDescent="0.35">
      <c r="A179" t="s">
        <v>78</v>
      </c>
      <c r="B179">
        <v>212</v>
      </c>
      <c r="C179">
        <v>206</v>
      </c>
      <c r="D179">
        <v>188</v>
      </c>
      <c r="E179">
        <v>174</v>
      </c>
      <c r="F179">
        <f>AVERAGEIF(IstanbulTablo[[#This Row],[Vefat2019]:[Vefat2017]], "&gt;0")</f>
        <v>189.33333333333334</v>
      </c>
      <c r="G179">
        <f>IF(AND(IstanbulTablo[[#This Row],[Vefat2020]]&gt;-1,IstanbulTablo[[#This Row],[Referans]]&gt;-1), IstanbulTablo[[#This Row],[Vefat2020]]-IstanbulTablo[[#This Row],[Referans]], 0)</f>
        <v>22.666666666666657</v>
      </c>
      <c r="H179">
        <f t="shared" si="11"/>
        <v>196.71428571428572</v>
      </c>
      <c r="I179">
        <f t="shared" si="12"/>
        <v>197.71428571428572</v>
      </c>
      <c r="J179">
        <f t="shared" si="13"/>
        <v>192</v>
      </c>
      <c r="K179">
        <f t="shared" si="14"/>
        <v>184.57142857142858</v>
      </c>
      <c r="L179">
        <f t="shared" si="15"/>
        <v>191.42857142857139</v>
      </c>
    </row>
    <row r="180" spans="1:12" x14ac:dyDescent="0.35">
      <c r="A180" t="s">
        <v>77</v>
      </c>
      <c r="B180">
        <v>187</v>
      </c>
      <c r="C180">
        <v>194</v>
      </c>
      <c r="D180">
        <v>183</v>
      </c>
      <c r="E180">
        <v>202</v>
      </c>
      <c r="F180">
        <f>AVERAGEIF(IstanbulTablo[[#This Row],[Vefat2019]:[Vefat2017]], "&gt;0")</f>
        <v>193</v>
      </c>
      <c r="G180">
        <f>IF(AND(IstanbulTablo[[#This Row],[Vefat2020]]&gt;-1,IstanbulTablo[[#This Row],[Referans]]&gt;-1), IstanbulTablo[[#This Row],[Vefat2020]]-IstanbulTablo[[#This Row],[Referans]], 0)</f>
        <v>-6</v>
      </c>
      <c r="H180">
        <f t="shared" si="11"/>
        <v>193.57142857142858</v>
      </c>
      <c r="I180">
        <f t="shared" si="12"/>
        <v>200.57142857142858</v>
      </c>
      <c r="J180">
        <f t="shared" si="13"/>
        <v>189.71428571428572</v>
      </c>
      <c r="K180">
        <f t="shared" si="14"/>
        <v>189.71428571428572</v>
      </c>
      <c r="L180">
        <f t="shared" si="15"/>
        <v>193.33333333333331</v>
      </c>
    </row>
    <row r="181" spans="1:12" x14ac:dyDescent="0.35">
      <c r="A181" t="s">
        <v>76</v>
      </c>
      <c r="B181">
        <v>192</v>
      </c>
      <c r="C181">
        <v>203</v>
      </c>
      <c r="D181">
        <v>190</v>
      </c>
      <c r="E181">
        <v>212</v>
      </c>
      <c r="F181">
        <f>AVERAGEIF(IstanbulTablo[[#This Row],[Vefat2019]:[Vefat2017]], "&gt;0")</f>
        <v>201.66666666666666</v>
      </c>
      <c r="G181">
        <f>IF(AND(IstanbulTablo[[#This Row],[Vefat2020]]&gt;-1,IstanbulTablo[[#This Row],[Referans]]&gt;-1), IstanbulTablo[[#This Row],[Vefat2020]]-IstanbulTablo[[#This Row],[Referans]], 0)</f>
        <v>-9.6666666666666572</v>
      </c>
      <c r="H181">
        <f t="shared" si="11"/>
        <v>193.85714285714286</v>
      </c>
      <c r="I181">
        <f t="shared" si="12"/>
        <v>198.57142857142858</v>
      </c>
      <c r="J181">
        <f t="shared" si="13"/>
        <v>192.28571428571428</v>
      </c>
      <c r="K181">
        <f t="shared" si="14"/>
        <v>196.28571428571428</v>
      </c>
      <c r="L181">
        <f t="shared" si="15"/>
        <v>195.71428571428575</v>
      </c>
    </row>
    <row r="182" spans="1:12" x14ac:dyDescent="0.35">
      <c r="A182" t="s">
        <v>75</v>
      </c>
      <c r="B182">
        <v>171</v>
      </c>
      <c r="C182">
        <v>180</v>
      </c>
      <c r="D182">
        <v>199</v>
      </c>
      <c r="E182">
        <v>190</v>
      </c>
      <c r="F182">
        <f>AVERAGEIF(IstanbulTablo[[#This Row],[Vefat2019]:[Vefat2017]], "&gt;0")</f>
        <v>189.66666666666666</v>
      </c>
      <c r="G182">
        <f>IF(AND(IstanbulTablo[[#This Row],[Vefat2020]]&gt;-1,IstanbulTablo[[#This Row],[Referans]]&gt;-1), IstanbulTablo[[#This Row],[Vefat2020]]-IstanbulTablo[[#This Row],[Referans]], 0)</f>
        <v>-18.666666666666657</v>
      </c>
      <c r="H182">
        <f t="shared" si="11"/>
        <v>187.57142857142858</v>
      </c>
      <c r="I182">
        <f t="shared" si="12"/>
        <v>194.71428571428572</v>
      </c>
      <c r="J182">
        <f t="shared" si="13"/>
        <v>190.42857142857142</v>
      </c>
      <c r="K182">
        <f t="shared" si="14"/>
        <v>196.85714285714286</v>
      </c>
      <c r="L182">
        <f t="shared" si="15"/>
        <v>194.00000000000003</v>
      </c>
    </row>
    <row r="183" spans="1:12" x14ac:dyDescent="0.35">
      <c r="A183" t="s">
        <v>74</v>
      </c>
      <c r="B183">
        <v>200</v>
      </c>
      <c r="C183">
        <v>195</v>
      </c>
      <c r="D183">
        <v>175</v>
      </c>
      <c r="E183">
        <v>222</v>
      </c>
      <c r="F183">
        <f>AVERAGEIF(IstanbulTablo[[#This Row],[Vefat2019]:[Vefat2017]], "&gt;0")</f>
        <v>197.33333333333334</v>
      </c>
      <c r="G183">
        <f>IF(AND(IstanbulTablo[[#This Row],[Vefat2020]]&gt;-1,IstanbulTablo[[#This Row],[Referans]]&gt;-1), IstanbulTablo[[#This Row],[Vefat2020]]-IstanbulTablo[[#This Row],[Referans]], 0)</f>
        <v>2.6666666666666572</v>
      </c>
      <c r="H183">
        <f t="shared" si="11"/>
        <v>192.42857142857142</v>
      </c>
      <c r="I183">
        <f t="shared" si="12"/>
        <v>196.14285714285714</v>
      </c>
      <c r="J183">
        <f t="shared" si="13"/>
        <v>187.71428571428572</v>
      </c>
      <c r="K183">
        <f t="shared" si="14"/>
        <v>199.28571428571428</v>
      </c>
      <c r="L183">
        <f t="shared" si="15"/>
        <v>194.38095238095235</v>
      </c>
    </row>
    <row r="184" spans="1:12" x14ac:dyDescent="0.35">
      <c r="A184" t="s">
        <v>73</v>
      </c>
      <c r="B184">
        <v>218</v>
      </c>
      <c r="C184">
        <v>200</v>
      </c>
      <c r="D184">
        <v>178</v>
      </c>
      <c r="E184">
        <v>250</v>
      </c>
      <c r="F184">
        <f>AVERAGEIF(IstanbulTablo[[#This Row],[Vefat2019]:[Vefat2017]], "&gt;0")</f>
        <v>209.33333333333334</v>
      </c>
      <c r="G184">
        <f>IF(AND(IstanbulTablo[[#This Row],[Vefat2020]]&gt;-1,IstanbulTablo[[#This Row],[Referans]]&gt;-1), IstanbulTablo[[#This Row],[Vefat2020]]-IstanbulTablo[[#This Row],[Referans]], 0)</f>
        <v>8.6666666666666572</v>
      </c>
      <c r="H184">
        <f t="shared" si="11"/>
        <v>196.71428571428572</v>
      </c>
      <c r="I184">
        <f t="shared" si="12"/>
        <v>197</v>
      </c>
      <c r="J184">
        <f t="shared" si="13"/>
        <v>185.71428571428572</v>
      </c>
      <c r="K184">
        <f t="shared" si="14"/>
        <v>206</v>
      </c>
      <c r="L184">
        <f t="shared" si="15"/>
        <v>196.23809523809521</v>
      </c>
    </row>
    <row r="185" spans="1:12" x14ac:dyDescent="0.35">
      <c r="A185" t="s">
        <v>72</v>
      </c>
      <c r="B185">
        <v>232</v>
      </c>
      <c r="C185">
        <v>215</v>
      </c>
      <c r="D185">
        <v>200</v>
      </c>
      <c r="E185">
        <v>261</v>
      </c>
      <c r="F185">
        <f>AVERAGEIF(IstanbulTablo[[#This Row],[Vefat2019]:[Vefat2017]], "&gt;0")</f>
        <v>225.33333333333334</v>
      </c>
      <c r="G185">
        <f>IF(AND(IstanbulTablo[[#This Row],[Vefat2020]]&gt;-1,IstanbulTablo[[#This Row],[Referans]]&gt;-1), IstanbulTablo[[#This Row],[Vefat2020]]-IstanbulTablo[[#This Row],[Referans]], 0)</f>
        <v>6.6666666666666572</v>
      </c>
      <c r="H185">
        <f t="shared" si="11"/>
        <v>201.71428571428572</v>
      </c>
      <c r="I185">
        <f t="shared" si="12"/>
        <v>199</v>
      </c>
      <c r="J185">
        <f t="shared" si="13"/>
        <v>187.57142857142858</v>
      </c>
      <c r="K185">
        <f t="shared" si="14"/>
        <v>215.85714285714286</v>
      </c>
      <c r="L185">
        <f t="shared" si="15"/>
        <v>200.8095238095238</v>
      </c>
    </row>
    <row r="186" spans="1:12" x14ac:dyDescent="0.35">
      <c r="A186" t="s">
        <v>71</v>
      </c>
      <c r="B186">
        <v>187</v>
      </c>
      <c r="C186">
        <v>202</v>
      </c>
      <c r="D186">
        <v>218</v>
      </c>
      <c r="E186">
        <v>220</v>
      </c>
      <c r="F186">
        <f>AVERAGEIF(IstanbulTablo[[#This Row],[Vefat2019]:[Vefat2017]], "&gt;0")</f>
        <v>213.33333333333334</v>
      </c>
      <c r="G186">
        <f>IF(AND(IstanbulTablo[[#This Row],[Vefat2020]]&gt;-1,IstanbulTablo[[#This Row],[Referans]]&gt;-1), IstanbulTablo[[#This Row],[Vefat2020]]-IstanbulTablo[[#This Row],[Referans]], 0)</f>
        <v>-26.333333333333343</v>
      </c>
      <c r="H186">
        <f t="shared" si="11"/>
        <v>198.14285714285714</v>
      </c>
      <c r="I186">
        <f t="shared" si="12"/>
        <v>198.42857142857142</v>
      </c>
      <c r="J186">
        <f t="shared" si="13"/>
        <v>191.85714285714286</v>
      </c>
      <c r="K186">
        <f t="shared" si="14"/>
        <v>222.42857142857142</v>
      </c>
      <c r="L186">
        <f t="shared" si="15"/>
        <v>204.23809523809521</v>
      </c>
    </row>
    <row r="187" spans="1:12" x14ac:dyDescent="0.35">
      <c r="A187" t="s">
        <v>70</v>
      </c>
      <c r="B187">
        <v>201</v>
      </c>
      <c r="C187">
        <v>167</v>
      </c>
      <c r="D187">
        <v>197</v>
      </c>
      <c r="E187">
        <v>192</v>
      </c>
      <c r="F187">
        <f>AVERAGEIF(IstanbulTablo[[#This Row],[Vefat2019]:[Vefat2017]], "&gt;0")</f>
        <v>185.33333333333334</v>
      </c>
      <c r="G187">
        <f>IF(AND(IstanbulTablo[[#This Row],[Vefat2020]]&gt;-1,IstanbulTablo[[#This Row],[Referans]]&gt;-1), IstanbulTablo[[#This Row],[Vefat2020]]-IstanbulTablo[[#This Row],[Referans]], 0)</f>
        <v>15.666666666666657</v>
      </c>
      <c r="H187">
        <f t="shared" si="11"/>
        <v>200.14285714285714</v>
      </c>
      <c r="I187">
        <f t="shared" si="12"/>
        <v>194.57142857142858</v>
      </c>
      <c r="J187">
        <f t="shared" si="13"/>
        <v>193.85714285714286</v>
      </c>
      <c r="K187">
        <f t="shared" si="14"/>
        <v>221</v>
      </c>
      <c r="L187">
        <f t="shared" si="15"/>
        <v>203.14285714285714</v>
      </c>
    </row>
    <row r="188" spans="1:12" x14ac:dyDescent="0.35">
      <c r="A188" t="s">
        <v>69</v>
      </c>
      <c r="B188">
        <v>223</v>
      </c>
      <c r="C188">
        <v>191</v>
      </c>
      <c r="D188">
        <v>194</v>
      </c>
      <c r="E188">
        <v>197</v>
      </c>
      <c r="F188">
        <f>AVERAGEIF(IstanbulTablo[[#This Row],[Vefat2019]:[Vefat2017]], "&gt;0")</f>
        <v>194</v>
      </c>
      <c r="G188">
        <f>IF(AND(IstanbulTablo[[#This Row],[Vefat2020]]&gt;-1,IstanbulTablo[[#This Row],[Referans]]&gt;-1), IstanbulTablo[[#This Row],[Vefat2020]]-IstanbulTablo[[#This Row],[Referans]], 0)</f>
        <v>29</v>
      </c>
      <c r="H188">
        <f t="shared" si="11"/>
        <v>204.57142857142858</v>
      </c>
      <c r="I188">
        <f t="shared" si="12"/>
        <v>192.85714285714286</v>
      </c>
      <c r="J188">
        <f t="shared" si="13"/>
        <v>194.42857142857142</v>
      </c>
      <c r="K188">
        <f t="shared" si="14"/>
        <v>218.85714285714286</v>
      </c>
      <c r="L188">
        <f t="shared" si="15"/>
        <v>202.04761904761904</v>
      </c>
    </row>
    <row r="189" spans="1:12" x14ac:dyDescent="0.35">
      <c r="A189" t="s">
        <v>68</v>
      </c>
      <c r="B189">
        <v>242</v>
      </c>
      <c r="C189">
        <v>178</v>
      </c>
      <c r="D189">
        <v>192</v>
      </c>
      <c r="E189">
        <v>198</v>
      </c>
      <c r="F189">
        <f>AVERAGEIF(IstanbulTablo[[#This Row],[Vefat2019]:[Vefat2017]], "&gt;0")</f>
        <v>189.33333333333334</v>
      </c>
      <c r="G189">
        <f>IF(AND(IstanbulTablo[[#This Row],[Vefat2020]]&gt;-1,IstanbulTablo[[#This Row],[Referans]]&gt;-1), IstanbulTablo[[#This Row],[Vefat2020]]-IstanbulTablo[[#This Row],[Referans]], 0)</f>
        <v>52.666666666666657</v>
      </c>
      <c r="H189">
        <f t="shared" si="11"/>
        <v>214.71428571428572</v>
      </c>
      <c r="I189">
        <f t="shared" si="12"/>
        <v>192.57142857142858</v>
      </c>
      <c r="J189">
        <f t="shared" si="13"/>
        <v>193.42857142857142</v>
      </c>
      <c r="K189">
        <f t="shared" si="14"/>
        <v>220</v>
      </c>
      <c r="L189">
        <f t="shared" si="15"/>
        <v>202</v>
      </c>
    </row>
    <row r="190" spans="1:12" x14ac:dyDescent="0.35">
      <c r="A190" t="s">
        <v>67</v>
      </c>
      <c r="B190">
        <v>200</v>
      </c>
      <c r="C190">
        <v>181</v>
      </c>
      <c r="D190">
        <v>211</v>
      </c>
      <c r="E190">
        <v>182</v>
      </c>
      <c r="F190">
        <f>AVERAGEIF(IstanbulTablo[[#This Row],[Vefat2019]:[Vefat2017]], "&gt;0")</f>
        <v>191.33333333333334</v>
      </c>
      <c r="G190">
        <f>IF(AND(IstanbulTablo[[#This Row],[Vefat2020]]&gt;-1,IstanbulTablo[[#This Row],[Referans]]&gt;-1), IstanbulTablo[[#This Row],[Vefat2020]]-IstanbulTablo[[#This Row],[Referans]], 0)</f>
        <v>8.6666666666666572</v>
      </c>
      <c r="H190">
        <f t="shared" si="11"/>
        <v>214.71428571428572</v>
      </c>
      <c r="I190">
        <f t="shared" si="12"/>
        <v>190.57142857142858</v>
      </c>
      <c r="J190">
        <f t="shared" si="13"/>
        <v>198.57142857142858</v>
      </c>
      <c r="K190">
        <f t="shared" si="14"/>
        <v>214.28571428571428</v>
      </c>
      <c r="L190">
        <f t="shared" si="15"/>
        <v>201.14285714285714</v>
      </c>
    </row>
    <row r="191" spans="1:12" x14ac:dyDescent="0.35">
      <c r="A191" t="s">
        <v>66</v>
      </c>
      <c r="B191">
        <v>183</v>
      </c>
      <c r="C191">
        <v>169</v>
      </c>
      <c r="D191">
        <v>207</v>
      </c>
      <c r="E191">
        <v>186</v>
      </c>
      <c r="F191">
        <f>AVERAGEIF(IstanbulTablo[[#This Row],[Vefat2019]:[Vefat2017]], "&gt;0")</f>
        <v>187.33333333333334</v>
      </c>
      <c r="G191">
        <f>IF(AND(IstanbulTablo[[#This Row],[Vefat2020]]&gt;-1,IstanbulTablo[[#This Row],[Referans]]&gt;-1), IstanbulTablo[[#This Row],[Vefat2020]]-IstanbulTablo[[#This Row],[Referans]], 0)</f>
        <v>-4.3333333333333428</v>
      </c>
      <c r="H191">
        <f t="shared" si="11"/>
        <v>209.71428571428572</v>
      </c>
      <c r="I191">
        <f t="shared" si="12"/>
        <v>186.14285714285714</v>
      </c>
      <c r="J191">
        <f t="shared" si="13"/>
        <v>202.71428571428572</v>
      </c>
      <c r="K191">
        <f t="shared" si="14"/>
        <v>205.14285714285714</v>
      </c>
      <c r="L191">
        <f t="shared" si="15"/>
        <v>198</v>
      </c>
    </row>
    <row r="192" spans="1:12" x14ac:dyDescent="0.35">
      <c r="A192" t="s">
        <v>65</v>
      </c>
      <c r="B192">
        <v>196</v>
      </c>
      <c r="C192">
        <v>206</v>
      </c>
      <c r="D192">
        <v>194</v>
      </c>
      <c r="E192">
        <v>219</v>
      </c>
      <c r="F192">
        <f>AVERAGEIF(IstanbulTablo[[#This Row],[Vefat2019]:[Vefat2017]], "&gt;0")</f>
        <v>206.33333333333334</v>
      </c>
      <c r="G192">
        <f>IF(AND(IstanbulTablo[[#This Row],[Vefat2020]]&gt;-1,IstanbulTablo[[#This Row],[Referans]]&gt;-1), IstanbulTablo[[#This Row],[Vefat2020]]-IstanbulTablo[[#This Row],[Referans]], 0)</f>
        <v>-10.333333333333343</v>
      </c>
      <c r="H192">
        <f t="shared" si="11"/>
        <v>204.57142857142858</v>
      </c>
      <c r="I192">
        <f t="shared" si="12"/>
        <v>184.85714285714286</v>
      </c>
      <c r="J192">
        <f t="shared" si="13"/>
        <v>201.85714285714286</v>
      </c>
      <c r="K192">
        <f t="shared" si="14"/>
        <v>199.14285714285714</v>
      </c>
      <c r="L192">
        <f t="shared" si="15"/>
        <v>195.28571428571428</v>
      </c>
    </row>
    <row r="193" spans="1:12" x14ac:dyDescent="0.35">
      <c r="A193" t="s">
        <v>64</v>
      </c>
      <c r="B193">
        <v>178</v>
      </c>
      <c r="C193">
        <v>172</v>
      </c>
      <c r="D193">
        <v>189</v>
      </c>
      <c r="E193">
        <v>196</v>
      </c>
      <c r="F193">
        <f>AVERAGEIF(IstanbulTablo[[#This Row],[Vefat2019]:[Vefat2017]], "&gt;0")</f>
        <v>185.66666666666666</v>
      </c>
      <c r="G193">
        <f>IF(AND(IstanbulTablo[[#This Row],[Vefat2020]]&gt;-1,IstanbulTablo[[#This Row],[Referans]]&gt;-1), IstanbulTablo[[#This Row],[Vefat2020]]-IstanbulTablo[[#This Row],[Referans]], 0)</f>
        <v>-7.6666666666666572</v>
      </c>
      <c r="H193">
        <f t="shared" si="11"/>
        <v>203.28571428571428</v>
      </c>
      <c r="I193">
        <f t="shared" si="12"/>
        <v>180.57142857142858</v>
      </c>
      <c r="J193">
        <f t="shared" si="13"/>
        <v>197.71428571428572</v>
      </c>
      <c r="K193">
        <f t="shared" si="14"/>
        <v>195.71428571428572</v>
      </c>
      <c r="L193">
        <f t="shared" si="15"/>
        <v>191.33333333333334</v>
      </c>
    </row>
    <row r="194" spans="1:12" x14ac:dyDescent="0.35">
      <c r="A194" t="s">
        <v>63</v>
      </c>
      <c r="B194">
        <v>190</v>
      </c>
      <c r="C194">
        <v>181</v>
      </c>
      <c r="D194">
        <v>195</v>
      </c>
      <c r="E194">
        <v>183</v>
      </c>
      <c r="F194">
        <f>AVERAGEIF(IstanbulTablo[[#This Row],[Vefat2019]:[Vefat2017]], "&gt;0")</f>
        <v>186.33333333333334</v>
      </c>
      <c r="G194">
        <f>IF(AND(IstanbulTablo[[#This Row],[Vefat2020]]&gt;-1,IstanbulTablo[[#This Row],[Referans]]&gt;-1), IstanbulTablo[[#This Row],[Vefat2020]]-IstanbulTablo[[#This Row],[Referans]], 0)</f>
        <v>3.6666666666666572</v>
      </c>
      <c r="H194">
        <f t="shared" si="11"/>
        <v>201.71428571428572</v>
      </c>
      <c r="I194">
        <f t="shared" si="12"/>
        <v>182.57142857142858</v>
      </c>
      <c r="J194">
        <f t="shared" si="13"/>
        <v>197.42857142857142</v>
      </c>
      <c r="K194">
        <f t="shared" si="14"/>
        <v>194.42857142857142</v>
      </c>
      <c r="L194">
        <f t="shared" si="15"/>
        <v>191.47619047619051</v>
      </c>
    </row>
    <row r="195" spans="1:12" x14ac:dyDescent="0.35">
      <c r="A195" t="s">
        <v>62</v>
      </c>
      <c r="B195">
        <v>191</v>
      </c>
      <c r="C195">
        <v>182</v>
      </c>
      <c r="D195">
        <v>202</v>
      </c>
      <c r="E195">
        <v>194</v>
      </c>
      <c r="F195">
        <f>AVERAGEIF(IstanbulTablo[[#This Row],[Vefat2019]:[Vefat2017]], "&gt;0")</f>
        <v>192.66666666666666</v>
      </c>
      <c r="G195">
        <f>IF(AND(IstanbulTablo[[#This Row],[Vefat2020]]&gt;-1,IstanbulTablo[[#This Row],[Referans]]&gt;-1), IstanbulTablo[[#This Row],[Vefat2020]]-IstanbulTablo[[#This Row],[Referans]], 0)</f>
        <v>-1.6666666666666572</v>
      </c>
      <c r="H195">
        <f t="shared" si="11"/>
        <v>197.14285714285714</v>
      </c>
      <c r="I195">
        <f t="shared" si="12"/>
        <v>181.28571428571428</v>
      </c>
      <c r="J195">
        <f t="shared" si="13"/>
        <v>198.57142857142858</v>
      </c>
      <c r="K195">
        <f t="shared" si="14"/>
        <v>194</v>
      </c>
      <c r="L195">
        <f t="shared" si="15"/>
        <v>191.28571428571428</v>
      </c>
    </row>
    <row r="196" spans="1:12" x14ac:dyDescent="0.35">
      <c r="A196" t="s">
        <v>61</v>
      </c>
      <c r="B196">
        <v>198</v>
      </c>
      <c r="C196">
        <v>172</v>
      </c>
      <c r="D196">
        <v>205</v>
      </c>
      <c r="E196">
        <v>204</v>
      </c>
      <c r="F196">
        <f>AVERAGEIF(IstanbulTablo[[#This Row],[Vefat2019]:[Vefat2017]], "&gt;0")</f>
        <v>193.66666666666666</v>
      </c>
      <c r="G196">
        <f>IF(AND(IstanbulTablo[[#This Row],[Vefat2020]]&gt;-1,IstanbulTablo[[#This Row],[Referans]]&gt;-1), IstanbulTablo[[#This Row],[Vefat2020]]-IstanbulTablo[[#This Row],[Referans]], 0)</f>
        <v>4.3333333333333428</v>
      </c>
      <c r="H196">
        <f t="shared" si="11"/>
        <v>190.85714285714286</v>
      </c>
      <c r="I196">
        <f t="shared" si="12"/>
        <v>180.42857142857142</v>
      </c>
      <c r="J196">
        <f t="shared" si="13"/>
        <v>200.42857142857142</v>
      </c>
      <c r="K196">
        <f t="shared" si="14"/>
        <v>194.85714285714286</v>
      </c>
      <c r="L196">
        <f t="shared" si="15"/>
        <v>191.90476190476193</v>
      </c>
    </row>
    <row r="197" spans="1:12" x14ac:dyDescent="0.35">
      <c r="A197" t="s">
        <v>60</v>
      </c>
      <c r="B197">
        <v>191</v>
      </c>
      <c r="C197">
        <v>191</v>
      </c>
      <c r="D197">
        <v>175</v>
      </c>
      <c r="E197">
        <v>193</v>
      </c>
      <c r="F197">
        <f>AVERAGEIF(IstanbulTablo[[#This Row],[Vefat2019]:[Vefat2017]], "&gt;0")</f>
        <v>186.33333333333334</v>
      </c>
      <c r="G197">
        <f>IF(AND(IstanbulTablo[[#This Row],[Vefat2020]]&gt;-1,IstanbulTablo[[#This Row],[Referans]]&gt;-1), IstanbulTablo[[#This Row],[Vefat2020]]-IstanbulTablo[[#This Row],[Referans]], 0)</f>
        <v>4.6666666666666572</v>
      </c>
      <c r="H197">
        <f t="shared" si="11"/>
        <v>189.57142857142858</v>
      </c>
      <c r="I197">
        <f t="shared" si="12"/>
        <v>181.85714285714286</v>
      </c>
      <c r="J197">
        <f t="shared" si="13"/>
        <v>195.28571428571428</v>
      </c>
      <c r="K197">
        <f t="shared" si="14"/>
        <v>196.42857142857142</v>
      </c>
      <c r="L197">
        <f t="shared" si="15"/>
        <v>191.19047619047618</v>
      </c>
    </row>
    <row r="198" spans="1:12" x14ac:dyDescent="0.35">
      <c r="A198" t="s">
        <v>59</v>
      </c>
      <c r="B198">
        <v>181</v>
      </c>
      <c r="C198">
        <v>182</v>
      </c>
      <c r="D198">
        <v>199</v>
      </c>
      <c r="E198">
        <v>191</v>
      </c>
      <c r="F198">
        <f>AVERAGEIF(IstanbulTablo[[#This Row],[Vefat2019]:[Vefat2017]], "&gt;0")</f>
        <v>190.66666666666666</v>
      </c>
      <c r="G198">
        <f>IF(AND(IstanbulTablo[[#This Row],[Vefat2020]]&gt;-1,IstanbulTablo[[#This Row],[Referans]]&gt;-1), IstanbulTablo[[#This Row],[Vefat2020]]-IstanbulTablo[[#This Row],[Referans]], 0)</f>
        <v>-9.6666666666666572</v>
      </c>
      <c r="H198">
        <f t="shared" si="11"/>
        <v>189.28571428571428</v>
      </c>
      <c r="I198">
        <f t="shared" si="12"/>
        <v>183.71428571428572</v>
      </c>
      <c r="J198">
        <f t="shared" si="13"/>
        <v>194.14285714285714</v>
      </c>
      <c r="K198">
        <f t="shared" si="14"/>
        <v>197.14285714285714</v>
      </c>
      <c r="L198">
        <f t="shared" si="15"/>
        <v>191.66666666666669</v>
      </c>
    </row>
    <row r="199" spans="1:12" x14ac:dyDescent="0.35">
      <c r="A199" t="s">
        <v>58</v>
      </c>
      <c r="B199">
        <v>186</v>
      </c>
      <c r="C199">
        <v>181</v>
      </c>
      <c r="D199">
        <v>223</v>
      </c>
      <c r="E199">
        <v>144</v>
      </c>
      <c r="F199">
        <f>AVERAGEIF(IstanbulTablo[[#This Row],[Vefat2019]:[Vefat2017]], "&gt;0")</f>
        <v>182.66666666666666</v>
      </c>
      <c r="G199">
        <f>IF(AND(IstanbulTablo[[#This Row],[Vefat2020]]&gt;-1,IstanbulTablo[[#This Row],[Referans]]&gt;-1), IstanbulTablo[[#This Row],[Vefat2020]]-IstanbulTablo[[#This Row],[Referans]], 0)</f>
        <v>3.3333333333333428</v>
      </c>
      <c r="H199">
        <f t="shared" si="11"/>
        <v>187.85714285714286</v>
      </c>
      <c r="I199">
        <f t="shared" si="12"/>
        <v>180.14285714285714</v>
      </c>
      <c r="J199">
        <f t="shared" si="13"/>
        <v>198.28571428571428</v>
      </c>
      <c r="K199">
        <f t="shared" si="14"/>
        <v>186.42857142857142</v>
      </c>
      <c r="L199">
        <f t="shared" si="15"/>
        <v>188.28571428571428</v>
      </c>
    </row>
    <row r="200" spans="1:12" x14ac:dyDescent="0.35">
      <c r="A200" t="s">
        <v>57</v>
      </c>
      <c r="B200">
        <v>203</v>
      </c>
      <c r="C200">
        <v>188</v>
      </c>
      <c r="D200">
        <v>207</v>
      </c>
      <c r="E200">
        <v>190</v>
      </c>
      <c r="F200">
        <f>AVERAGEIF(IstanbulTablo[[#This Row],[Vefat2019]:[Vefat2017]], "&gt;0")</f>
        <v>195</v>
      </c>
      <c r="G200">
        <f>IF(AND(IstanbulTablo[[#This Row],[Vefat2020]]&gt;-1,IstanbulTablo[[#This Row],[Referans]]&gt;-1), IstanbulTablo[[#This Row],[Vefat2020]]-IstanbulTablo[[#This Row],[Referans]], 0)</f>
        <v>8</v>
      </c>
      <c r="H200">
        <f t="shared" si="11"/>
        <v>191.42857142857142</v>
      </c>
      <c r="I200">
        <f t="shared" si="12"/>
        <v>182.42857142857142</v>
      </c>
      <c r="J200">
        <f t="shared" si="13"/>
        <v>200.85714285714286</v>
      </c>
      <c r="K200">
        <f t="shared" si="14"/>
        <v>185.57142857142858</v>
      </c>
      <c r="L200">
        <f t="shared" si="15"/>
        <v>189.61904761904762</v>
      </c>
    </row>
    <row r="201" spans="1:12" x14ac:dyDescent="0.35">
      <c r="A201" t="s">
        <v>56</v>
      </c>
      <c r="B201">
        <v>173</v>
      </c>
      <c r="C201">
        <v>191</v>
      </c>
      <c r="D201">
        <v>192</v>
      </c>
      <c r="E201">
        <v>172</v>
      </c>
      <c r="F201">
        <f>AVERAGEIF(IstanbulTablo[[#This Row],[Vefat2019]:[Vefat2017]], "&gt;0")</f>
        <v>185</v>
      </c>
      <c r="G201">
        <f>IF(AND(IstanbulTablo[[#This Row],[Vefat2020]]&gt;-1,IstanbulTablo[[#This Row],[Referans]]&gt;-1), IstanbulTablo[[#This Row],[Vefat2020]]-IstanbulTablo[[#This Row],[Referans]], 0)</f>
        <v>-12</v>
      </c>
      <c r="H201">
        <f t="shared" ref="H201:H253" si="16">AVERAGE(B195:B201)</f>
        <v>189</v>
      </c>
      <c r="I201">
        <f t="shared" ref="I201:I254" si="17">AVERAGE(C195:C201)</f>
        <v>183.85714285714286</v>
      </c>
      <c r="J201">
        <f t="shared" ref="J201:J254" si="18">AVERAGE(D195:D201)</f>
        <v>200.42857142857142</v>
      </c>
      <c r="K201">
        <f t="shared" ref="K201:K254" si="19">AVERAGE(E195:E201)</f>
        <v>184</v>
      </c>
      <c r="L201">
        <f t="shared" ref="L201:L256" si="20">AVERAGE(F195:F201)</f>
        <v>189.42857142857142</v>
      </c>
    </row>
    <row r="202" spans="1:12" x14ac:dyDescent="0.35">
      <c r="A202" t="s">
        <v>55</v>
      </c>
      <c r="B202">
        <v>210</v>
      </c>
      <c r="C202">
        <v>184</v>
      </c>
      <c r="D202">
        <v>202</v>
      </c>
      <c r="E202">
        <v>204</v>
      </c>
      <c r="F202">
        <f>AVERAGEIF(IstanbulTablo[[#This Row],[Vefat2019]:[Vefat2017]], "&gt;0")</f>
        <v>196.66666666666666</v>
      </c>
      <c r="G202">
        <f>IF(AND(IstanbulTablo[[#This Row],[Vefat2020]]&gt;-1,IstanbulTablo[[#This Row],[Referans]]&gt;-1), IstanbulTablo[[#This Row],[Vefat2020]]-IstanbulTablo[[#This Row],[Referans]], 0)</f>
        <v>13.333333333333343</v>
      </c>
      <c r="H202">
        <f t="shared" si="16"/>
        <v>191.71428571428572</v>
      </c>
      <c r="I202">
        <f t="shared" si="17"/>
        <v>184.14285714285714</v>
      </c>
      <c r="J202">
        <f t="shared" si="18"/>
        <v>200.42857142857142</v>
      </c>
      <c r="K202">
        <f t="shared" si="19"/>
        <v>185.42857142857142</v>
      </c>
      <c r="L202">
        <f t="shared" si="20"/>
        <v>190</v>
      </c>
    </row>
    <row r="203" spans="1:12" x14ac:dyDescent="0.35">
      <c r="A203" t="s">
        <v>54</v>
      </c>
      <c r="B203">
        <v>178</v>
      </c>
      <c r="C203">
        <v>182</v>
      </c>
      <c r="D203">
        <v>191</v>
      </c>
      <c r="E203">
        <v>152</v>
      </c>
      <c r="F203">
        <f>AVERAGEIF(IstanbulTablo[[#This Row],[Vefat2019]:[Vefat2017]], "&gt;0")</f>
        <v>175</v>
      </c>
      <c r="G203">
        <f>IF(AND(IstanbulTablo[[#This Row],[Vefat2020]]&gt;-1,IstanbulTablo[[#This Row],[Referans]]&gt;-1), IstanbulTablo[[#This Row],[Vefat2020]]-IstanbulTablo[[#This Row],[Referans]], 0)</f>
        <v>3</v>
      </c>
      <c r="H203">
        <f t="shared" si="16"/>
        <v>188.85714285714286</v>
      </c>
      <c r="I203">
        <f t="shared" si="17"/>
        <v>185.57142857142858</v>
      </c>
      <c r="J203">
        <f t="shared" si="18"/>
        <v>198.42857142857142</v>
      </c>
      <c r="K203">
        <f t="shared" si="19"/>
        <v>178</v>
      </c>
      <c r="L203">
        <f t="shared" si="20"/>
        <v>187.33333333333331</v>
      </c>
    </row>
    <row r="204" spans="1:12" x14ac:dyDescent="0.35">
      <c r="A204" t="s">
        <v>53</v>
      </c>
      <c r="B204">
        <v>180</v>
      </c>
      <c r="C204">
        <v>203</v>
      </c>
      <c r="D204">
        <v>180</v>
      </c>
      <c r="E204">
        <v>172</v>
      </c>
      <c r="F204">
        <f>AVERAGEIF(IstanbulTablo[[#This Row],[Vefat2019]:[Vefat2017]], "&gt;0")</f>
        <v>185</v>
      </c>
      <c r="G204">
        <f>IF(AND(IstanbulTablo[[#This Row],[Vefat2020]]&gt;-1,IstanbulTablo[[#This Row],[Referans]]&gt;-1), IstanbulTablo[[#This Row],[Vefat2020]]-IstanbulTablo[[#This Row],[Referans]], 0)</f>
        <v>-5</v>
      </c>
      <c r="H204">
        <f t="shared" si="16"/>
        <v>187.28571428571428</v>
      </c>
      <c r="I204">
        <f t="shared" si="17"/>
        <v>187.28571428571428</v>
      </c>
      <c r="J204">
        <f t="shared" si="18"/>
        <v>199.14285714285714</v>
      </c>
      <c r="K204">
        <f t="shared" si="19"/>
        <v>175</v>
      </c>
      <c r="L204">
        <f t="shared" si="20"/>
        <v>187.14285714285714</v>
      </c>
    </row>
    <row r="205" spans="1:12" x14ac:dyDescent="0.35">
      <c r="A205" t="s">
        <v>52</v>
      </c>
      <c r="B205">
        <v>198</v>
      </c>
      <c r="C205">
        <v>215</v>
      </c>
      <c r="D205">
        <v>195</v>
      </c>
      <c r="E205">
        <v>185</v>
      </c>
      <c r="F205">
        <f>AVERAGEIF(IstanbulTablo[[#This Row],[Vefat2019]:[Vefat2017]], "&gt;0")</f>
        <v>198.33333333333334</v>
      </c>
      <c r="G205">
        <f>IF(AND(IstanbulTablo[[#This Row],[Vefat2020]]&gt;-1,IstanbulTablo[[#This Row],[Referans]]&gt;-1), IstanbulTablo[[#This Row],[Vefat2020]]-IstanbulTablo[[#This Row],[Referans]], 0)</f>
        <v>-0.33333333333334281</v>
      </c>
      <c r="H205">
        <f t="shared" si="16"/>
        <v>189.71428571428572</v>
      </c>
      <c r="I205">
        <f t="shared" si="17"/>
        <v>192</v>
      </c>
      <c r="J205">
        <f t="shared" si="18"/>
        <v>198.57142857142858</v>
      </c>
      <c r="K205">
        <f t="shared" si="19"/>
        <v>174.14285714285714</v>
      </c>
      <c r="L205">
        <f t="shared" si="20"/>
        <v>188.23809523809521</v>
      </c>
    </row>
    <row r="206" spans="1:12" x14ac:dyDescent="0.35">
      <c r="A206" t="s">
        <v>51</v>
      </c>
      <c r="B206">
        <v>205</v>
      </c>
      <c r="C206">
        <v>181</v>
      </c>
      <c r="D206">
        <v>180</v>
      </c>
      <c r="E206">
        <v>189</v>
      </c>
      <c r="F206">
        <f>AVERAGEIF(IstanbulTablo[[#This Row],[Vefat2019]:[Vefat2017]], "&gt;0")</f>
        <v>183.33333333333334</v>
      </c>
      <c r="G206">
        <f>IF(AND(IstanbulTablo[[#This Row],[Vefat2020]]&gt;-1,IstanbulTablo[[#This Row],[Referans]]&gt;-1), IstanbulTablo[[#This Row],[Vefat2020]]-IstanbulTablo[[#This Row],[Referans]], 0)</f>
        <v>21.666666666666657</v>
      </c>
      <c r="H206">
        <f t="shared" si="16"/>
        <v>192.42857142857142</v>
      </c>
      <c r="I206">
        <f t="shared" si="17"/>
        <v>192</v>
      </c>
      <c r="J206">
        <f t="shared" si="18"/>
        <v>192.42857142857142</v>
      </c>
      <c r="K206">
        <f t="shared" si="19"/>
        <v>180.57142857142858</v>
      </c>
      <c r="L206">
        <f t="shared" si="20"/>
        <v>188.33333333333331</v>
      </c>
    </row>
    <row r="207" spans="1:12" x14ac:dyDescent="0.35">
      <c r="A207" t="s">
        <v>50</v>
      </c>
      <c r="B207">
        <v>171</v>
      </c>
      <c r="C207">
        <v>171</v>
      </c>
      <c r="D207">
        <v>195</v>
      </c>
      <c r="E207">
        <v>189</v>
      </c>
      <c r="F207">
        <f>AVERAGEIF(IstanbulTablo[[#This Row],[Vefat2019]:[Vefat2017]], "&gt;0")</f>
        <v>185</v>
      </c>
      <c r="G207">
        <f>IF(AND(IstanbulTablo[[#This Row],[Vefat2020]]&gt;-1,IstanbulTablo[[#This Row],[Referans]]&gt;-1), IstanbulTablo[[#This Row],[Vefat2020]]-IstanbulTablo[[#This Row],[Referans]], 0)</f>
        <v>-14</v>
      </c>
      <c r="H207">
        <f t="shared" si="16"/>
        <v>187.85714285714286</v>
      </c>
      <c r="I207">
        <f t="shared" si="17"/>
        <v>189.57142857142858</v>
      </c>
      <c r="J207">
        <f t="shared" si="18"/>
        <v>190.71428571428572</v>
      </c>
      <c r="K207">
        <f t="shared" si="19"/>
        <v>180.42857142857142</v>
      </c>
      <c r="L207">
        <f t="shared" si="20"/>
        <v>186.9047619047619</v>
      </c>
    </row>
    <row r="208" spans="1:12" x14ac:dyDescent="0.35">
      <c r="A208" t="s">
        <v>49</v>
      </c>
      <c r="B208">
        <v>196</v>
      </c>
      <c r="C208">
        <v>198</v>
      </c>
      <c r="D208">
        <v>200</v>
      </c>
      <c r="E208">
        <v>193</v>
      </c>
      <c r="F208">
        <f>AVERAGEIF(IstanbulTablo[[#This Row],[Vefat2019]:[Vefat2017]], "&gt;0")</f>
        <v>197</v>
      </c>
      <c r="G208">
        <f>IF(AND(IstanbulTablo[[#This Row],[Vefat2020]]&gt;-1,IstanbulTablo[[#This Row],[Referans]]&gt;-1), IstanbulTablo[[#This Row],[Vefat2020]]-IstanbulTablo[[#This Row],[Referans]], 0)</f>
        <v>-1</v>
      </c>
      <c r="H208">
        <f t="shared" si="16"/>
        <v>191.14285714285714</v>
      </c>
      <c r="I208">
        <f t="shared" si="17"/>
        <v>190.57142857142858</v>
      </c>
      <c r="J208">
        <f t="shared" si="18"/>
        <v>191.85714285714286</v>
      </c>
      <c r="K208">
        <f t="shared" si="19"/>
        <v>183.42857142857142</v>
      </c>
      <c r="L208">
        <f t="shared" si="20"/>
        <v>188.61904761904765</v>
      </c>
    </row>
    <row r="209" spans="1:12" x14ac:dyDescent="0.35">
      <c r="A209" t="s">
        <v>48</v>
      </c>
      <c r="B209">
        <v>186</v>
      </c>
      <c r="C209">
        <v>132</v>
      </c>
      <c r="D209">
        <v>189</v>
      </c>
      <c r="E209">
        <v>208</v>
      </c>
      <c r="F209">
        <f>AVERAGEIF(IstanbulTablo[[#This Row],[Vefat2019]:[Vefat2017]], "&gt;0")</f>
        <v>176.33333333333334</v>
      </c>
      <c r="G209">
        <f>IF(AND(IstanbulTablo[[#This Row],[Vefat2020]]&gt;-1,IstanbulTablo[[#This Row],[Referans]]&gt;-1), IstanbulTablo[[#This Row],[Vefat2020]]-IstanbulTablo[[#This Row],[Referans]], 0)</f>
        <v>9.6666666666666572</v>
      </c>
      <c r="H209">
        <f t="shared" si="16"/>
        <v>187.71428571428572</v>
      </c>
      <c r="I209">
        <f t="shared" si="17"/>
        <v>183.14285714285714</v>
      </c>
      <c r="J209">
        <f t="shared" si="18"/>
        <v>190</v>
      </c>
      <c r="K209">
        <f t="shared" si="19"/>
        <v>184</v>
      </c>
      <c r="L209">
        <f t="shared" si="20"/>
        <v>185.71428571428572</v>
      </c>
    </row>
    <row r="210" spans="1:12" x14ac:dyDescent="0.35">
      <c r="A210" t="s">
        <v>47</v>
      </c>
      <c r="B210">
        <v>207</v>
      </c>
      <c r="C210">
        <v>210</v>
      </c>
      <c r="D210">
        <v>162</v>
      </c>
      <c r="E210">
        <v>172</v>
      </c>
      <c r="F210">
        <f>AVERAGEIF(IstanbulTablo[[#This Row],[Vefat2019]:[Vefat2017]], "&gt;0")</f>
        <v>181.33333333333334</v>
      </c>
      <c r="G210">
        <f>IF(AND(IstanbulTablo[[#This Row],[Vefat2020]]&gt;-1,IstanbulTablo[[#This Row],[Referans]]&gt;-1), IstanbulTablo[[#This Row],[Vefat2020]]-IstanbulTablo[[#This Row],[Referans]], 0)</f>
        <v>25.666666666666657</v>
      </c>
      <c r="H210">
        <f t="shared" si="16"/>
        <v>191.85714285714286</v>
      </c>
      <c r="I210">
        <f t="shared" si="17"/>
        <v>187.14285714285714</v>
      </c>
      <c r="J210">
        <f t="shared" si="18"/>
        <v>185.85714285714286</v>
      </c>
      <c r="K210">
        <f t="shared" si="19"/>
        <v>186.85714285714286</v>
      </c>
      <c r="L210">
        <f t="shared" si="20"/>
        <v>186.61904761904762</v>
      </c>
    </row>
    <row r="211" spans="1:12" x14ac:dyDescent="0.35">
      <c r="A211" t="s">
        <v>46</v>
      </c>
      <c r="B211">
        <v>193</v>
      </c>
      <c r="C211">
        <v>222</v>
      </c>
      <c r="D211">
        <v>180</v>
      </c>
      <c r="E211">
        <v>187</v>
      </c>
      <c r="F211">
        <f>AVERAGEIF(IstanbulTablo[[#This Row],[Vefat2019]:[Vefat2017]], "&gt;0")</f>
        <v>196.33333333333334</v>
      </c>
      <c r="G211">
        <f>IF(AND(IstanbulTablo[[#This Row],[Vefat2020]]&gt;-1,IstanbulTablo[[#This Row],[Referans]]&gt;-1), IstanbulTablo[[#This Row],[Vefat2020]]-IstanbulTablo[[#This Row],[Referans]], 0)</f>
        <v>-3.3333333333333428</v>
      </c>
      <c r="H211">
        <f t="shared" si="16"/>
        <v>193.71428571428572</v>
      </c>
      <c r="I211">
        <f t="shared" si="17"/>
        <v>189.85714285714286</v>
      </c>
      <c r="J211">
        <f t="shared" si="18"/>
        <v>185.85714285714286</v>
      </c>
      <c r="K211">
        <f t="shared" si="19"/>
        <v>189</v>
      </c>
      <c r="L211">
        <f t="shared" si="20"/>
        <v>188.23809523809524</v>
      </c>
    </row>
    <row r="212" spans="1:12" x14ac:dyDescent="0.35">
      <c r="A212" t="s">
        <v>45</v>
      </c>
      <c r="B212">
        <v>210</v>
      </c>
      <c r="C212">
        <v>189</v>
      </c>
      <c r="D212">
        <v>222</v>
      </c>
      <c r="E212">
        <v>166</v>
      </c>
      <c r="F212">
        <f>AVERAGEIF(IstanbulTablo[[#This Row],[Vefat2019]:[Vefat2017]], "&gt;0")</f>
        <v>192.33333333333334</v>
      </c>
      <c r="G212">
        <f>IF(AND(IstanbulTablo[[#This Row],[Vefat2020]]&gt;-1,IstanbulTablo[[#This Row],[Referans]]&gt;-1), IstanbulTablo[[#This Row],[Vefat2020]]-IstanbulTablo[[#This Row],[Referans]], 0)</f>
        <v>17.666666666666657</v>
      </c>
      <c r="H212">
        <f t="shared" si="16"/>
        <v>195.42857142857142</v>
      </c>
      <c r="I212">
        <f t="shared" si="17"/>
        <v>186.14285714285714</v>
      </c>
      <c r="J212">
        <f t="shared" si="18"/>
        <v>189.71428571428572</v>
      </c>
      <c r="K212">
        <f t="shared" si="19"/>
        <v>186.28571428571428</v>
      </c>
      <c r="L212">
        <f t="shared" si="20"/>
        <v>187.38095238095238</v>
      </c>
    </row>
    <row r="213" spans="1:12" x14ac:dyDescent="0.35">
      <c r="A213" t="s">
        <v>44</v>
      </c>
      <c r="B213">
        <v>199</v>
      </c>
      <c r="C213">
        <v>200</v>
      </c>
      <c r="D213">
        <v>189</v>
      </c>
      <c r="E213">
        <v>185</v>
      </c>
      <c r="F213">
        <f>AVERAGEIF(IstanbulTablo[[#This Row],[Vefat2019]:[Vefat2017]], "&gt;0")</f>
        <v>191.33333333333334</v>
      </c>
      <c r="G213">
        <f>IF(AND(IstanbulTablo[[#This Row],[Vefat2020]]&gt;-1,IstanbulTablo[[#This Row],[Referans]]&gt;-1), IstanbulTablo[[#This Row],[Vefat2020]]-IstanbulTablo[[#This Row],[Referans]], 0)</f>
        <v>7.6666666666666572</v>
      </c>
      <c r="H213">
        <f t="shared" si="16"/>
        <v>194.57142857142858</v>
      </c>
      <c r="I213">
        <f t="shared" si="17"/>
        <v>188.85714285714286</v>
      </c>
      <c r="J213">
        <f t="shared" si="18"/>
        <v>191</v>
      </c>
      <c r="K213">
        <f t="shared" si="19"/>
        <v>185.71428571428572</v>
      </c>
      <c r="L213">
        <f t="shared" si="20"/>
        <v>188.52380952380955</v>
      </c>
    </row>
    <row r="214" spans="1:12" x14ac:dyDescent="0.35">
      <c r="A214" t="s">
        <v>43</v>
      </c>
      <c r="B214">
        <v>210</v>
      </c>
      <c r="C214">
        <v>201</v>
      </c>
      <c r="D214">
        <v>176</v>
      </c>
      <c r="E214">
        <v>182</v>
      </c>
      <c r="F214">
        <f>AVERAGEIF(IstanbulTablo[[#This Row],[Vefat2019]:[Vefat2017]], "&gt;0")</f>
        <v>186.33333333333334</v>
      </c>
      <c r="G214">
        <f>IF(AND(IstanbulTablo[[#This Row],[Vefat2020]]&gt;-1,IstanbulTablo[[#This Row],[Referans]]&gt;-1), IstanbulTablo[[#This Row],[Vefat2020]]-IstanbulTablo[[#This Row],[Referans]], 0)</f>
        <v>23.666666666666657</v>
      </c>
      <c r="H214">
        <f t="shared" si="16"/>
        <v>200.14285714285714</v>
      </c>
      <c r="I214">
        <f t="shared" si="17"/>
        <v>193.14285714285714</v>
      </c>
      <c r="J214">
        <f t="shared" si="18"/>
        <v>188.28571428571428</v>
      </c>
      <c r="K214">
        <f t="shared" si="19"/>
        <v>184.71428571428572</v>
      </c>
      <c r="L214">
        <f t="shared" si="20"/>
        <v>188.71428571428572</v>
      </c>
    </row>
    <row r="215" spans="1:12" x14ac:dyDescent="0.35">
      <c r="A215" t="s">
        <v>42</v>
      </c>
      <c r="B215">
        <v>175</v>
      </c>
      <c r="C215">
        <v>211</v>
      </c>
      <c r="D215">
        <v>199</v>
      </c>
      <c r="E215">
        <v>197</v>
      </c>
      <c r="F215">
        <f>AVERAGEIF(IstanbulTablo[[#This Row],[Vefat2019]:[Vefat2017]], "&gt;0")</f>
        <v>202.33333333333334</v>
      </c>
      <c r="G215">
        <f>IF(AND(IstanbulTablo[[#This Row],[Vefat2020]]&gt;-1,IstanbulTablo[[#This Row],[Referans]]&gt;-1), IstanbulTablo[[#This Row],[Vefat2020]]-IstanbulTablo[[#This Row],[Referans]], 0)</f>
        <v>-27.333333333333343</v>
      </c>
      <c r="H215">
        <f t="shared" si="16"/>
        <v>197.14285714285714</v>
      </c>
      <c r="I215">
        <f t="shared" si="17"/>
        <v>195</v>
      </c>
      <c r="J215">
        <f t="shared" si="18"/>
        <v>188.14285714285714</v>
      </c>
      <c r="K215">
        <f t="shared" si="19"/>
        <v>185.28571428571428</v>
      </c>
      <c r="L215">
        <f t="shared" si="20"/>
        <v>189.47619047619045</v>
      </c>
    </row>
    <row r="216" spans="1:12" x14ac:dyDescent="0.35">
      <c r="A216" t="s">
        <v>41</v>
      </c>
      <c r="B216">
        <v>207</v>
      </c>
      <c r="C216">
        <v>181</v>
      </c>
      <c r="D216">
        <v>171</v>
      </c>
      <c r="E216">
        <v>199</v>
      </c>
      <c r="F216">
        <f>AVERAGEIF(IstanbulTablo[[#This Row],[Vefat2019]:[Vefat2017]], "&gt;0")</f>
        <v>183.66666666666666</v>
      </c>
      <c r="G216">
        <f>IF(AND(IstanbulTablo[[#This Row],[Vefat2020]]&gt;-1,IstanbulTablo[[#This Row],[Referans]]&gt;-1), IstanbulTablo[[#This Row],[Vefat2020]]-IstanbulTablo[[#This Row],[Referans]], 0)</f>
        <v>23.333333333333343</v>
      </c>
      <c r="H216">
        <f t="shared" si="16"/>
        <v>200.14285714285714</v>
      </c>
      <c r="I216">
        <f t="shared" si="17"/>
        <v>202</v>
      </c>
      <c r="J216">
        <f t="shared" si="18"/>
        <v>185.57142857142858</v>
      </c>
      <c r="K216">
        <f t="shared" si="19"/>
        <v>184</v>
      </c>
      <c r="L216">
        <f t="shared" si="20"/>
        <v>190.52380952380955</v>
      </c>
    </row>
    <row r="217" spans="1:12" x14ac:dyDescent="0.35">
      <c r="A217" t="s">
        <v>40</v>
      </c>
      <c r="B217">
        <v>197</v>
      </c>
      <c r="C217">
        <v>187</v>
      </c>
      <c r="D217">
        <v>193</v>
      </c>
      <c r="E217">
        <v>186</v>
      </c>
      <c r="F217">
        <f>AVERAGEIF(IstanbulTablo[[#This Row],[Vefat2019]:[Vefat2017]], "&gt;0")</f>
        <v>188.66666666666666</v>
      </c>
      <c r="G217">
        <f>IF(AND(IstanbulTablo[[#This Row],[Vefat2020]]&gt;-1,IstanbulTablo[[#This Row],[Referans]]&gt;-1), IstanbulTablo[[#This Row],[Vefat2020]]-IstanbulTablo[[#This Row],[Referans]], 0)</f>
        <v>8.3333333333333428</v>
      </c>
      <c r="H217">
        <f t="shared" si="16"/>
        <v>198.71428571428572</v>
      </c>
      <c r="I217">
        <f t="shared" si="17"/>
        <v>198.71428571428572</v>
      </c>
      <c r="J217">
        <f t="shared" si="18"/>
        <v>190</v>
      </c>
      <c r="K217">
        <f t="shared" si="19"/>
        <v>186</v>
      </c>
      <c r="L217">
        <f t="shared" si="20"/>
        <v>191.57142857142861</v>
      </c>
    </row>
    <row r="218" spans="1:12" x14ac:dyDescent="0.35">
      <c r="A218" t="s">
        <v>39</v>
      </c>
      <c r="B218">
        <v>216</v>
      </c>
      <c r="C218">
        <v>197</v>
      </c>
      <c r="D218">
        <v>198</v>
      </c>
      <c r="E218">
        <v>169</v>
      </c>
      <c r="F218">
        <f>AVERAGEIF(IstanbulTablo[[#This Row],[Vefat2019]:[Vefat2017]], "&gt;0")</f>
        <v>188</v>
      </c>
      <c r="G218">
        <f>IF(AND(IstanbulTablo[[#This Row],[Vefat2020]]&gt;-1,IstanbulTablo[[#This Row],[Referans]]&gt;-1), IstanbulTablo[[#This Row],[Vefat2020]]-IstanbulTablo[[#This Row],[Referans]], 0)</f>
        <v>28</v>
      </c>
      <c r="H218">
        <f t="shared" si="16"/>
        <v>202</v>
      </c>
      <c r="I218">
        <f t="shared" si="17"/>
        <v>195.14285714285714</v>
      </c>
      <c r="J218">
        <f t="shared" si="18"/>
        <v>192.57142857142858</v>
      </c>
      <c r="K218">
        <f t="shared" si="19"/>
        <v>183.42857142857142</v>
      </c>
      <c r="L218">
        <f t="shared" si="20"/>
        <v>190.38095238095238</v>
      </c>
    </row>
    <row r="219" spans="1:12" x14ac:dyDescent="0.35">
      <c r="A219" t="s">
        <v>38</v>
      </c>
      <c r="B219">
        <v>238</v>
      </c>
      <c r="C219">
        <v>154</v>
      </c>
      <c r="D219">
        <v>202</v>
      </c>
      <c r="E219">
        <v>149</v>
      </c>
      <c r="F219">
        <f>AVERAGEIF(IstanbulTablo[[#This Row],[Vefat2019]:[Vefat2017]], "&gt;0")</f>
        <v>168.33333333333334</v>
      </c>
      <c r="G219">
        <f>IF(AND(IstanbulTablo[[#This Row],[Vefat2020]]&gt;-1,IstanbulTablo[[#This Row],[Referans]]&gt;-1), IstanbulTablo[[#This Row],[Vefat2020]]-IstanbulTablo[[#This Row],[Referans]], 0)</f>
        <v>69.666666666666657</v>
      </c>
      <c r="H219">
        <f t="shared" si="16"/>
        <v>206</v>
      </c>
      <c r="I219">
        <f t="shared" si="17"/>
        <v>190.14285714285714</v>
      </c>
      <c r="J219">
        <f t="shared" si="18"/>
        <v>189.71428571428572</v>
      </c>
      <c r="K219">
        <f t="shared" si="19"/>
        <v>181</v>
      </c>
      <c r="L219">
        <f t="shared" si="20"/>
        <v>186.95238095238093</v>
      </c>
    </row>
    <row r="220" spans="1:12" x14ac:dyDescent="0.35">
      <c r="A220" t="s">
        <v>37</v>
      </c>
      <c r="B220">
        <v>202</v>
      </c>
      <c r="C220">
        <v>200</v>
      </c>
      <c r="D220">
        <v>219</v>
      </c>
      <c r="E220">
        <v>175</v>
      </c>
      <c r="F220">
        <f>AVERAGEIF(IstanbulTablo[[#This Row],[Vefat2019]:[Vefat2017]], "&gt;0")</f>
        <v>198</v>
      </c>
      <c r="G220">
        <f>IF(AND(IstanbulTablo[[#This Row],[Vefat2020]]&gt;-1,IstanbulTablo[[#This Row],[Referans]]&gt;-1), IstanbulTablo[[#This Row],[Vefat2020]]-IstanbulTablo[[#This Row],[Referans]], 0)</f>
        <v>4</v>
      </c>
      <c r="H220">
        <f t="shared" si="16"/>
        <v>206.42857142857142</v>
      </c>
      <c r="I220">
        <f t="shared" si="17"/>
        <v>190.14285714285714</v>
      </c>
      <c r="J220">
        <f t="shared" si="18"/>
        <v>194</v>
      </c>
      <c r="K220">
        <f t="shared" si="19"/>
        <v>179.57142857142858</v>
      </c>
      <c r="L220">
        <f t="shared" si="20"/>
        <v>187.9047619047619</v>
      </c>
    </row>
    <row r="221" spans="1:12" x14ac:dyDescent="0.35">
      <c r="A221" t="s">
        <v>36</v>
      </c>
      <c r="B221">
        <v>186</v>
      </c>
      <c r="C221">
        <v>178</v>
      </c>
      <c r="D221">
        <v>176</v>
      </c>
      <c r="E221">
        <v>213</v>
      </c>
      <c r="F221">
        <f>AVERAGEIF(IstanbulTablo[[#This Row],[Vefat2019]:[Vefat2017]], "&gt;0")</f>
        <v>189</v>
      </c>
      <c r="G221">
        <f>IF(AND(IstanbulTablo[[#This Row],[Vefat2020]]&gt;-1,IstanbulTablo[[#This Row],[Referans]]&gt;-1), IstanbulTablo[[#This Row],[Vefat2020]]-IstanbulTablo[[#This Row],[Referans]], 0)</f>
        <v>-3</v>
      </c>
      <c r="H221">
        <f t="shared" si="16"/>
        <v>203</v>
      </c>
      <c r="I221">
        <f t="shared" si="17"/>
        <v>186.85714285714286</v>
      </c>
      <c r="J221">
        <f t="shared" si="18"/>
        <v>194</v>
      </c>
      <c r="K221">
        <f t="shared" si="19"/>
        <v>184</v>
      </c>
      <c r="L221">
        <f t="shared" si="20"/>
        <v>188.28571428571428</v>
      </c>
    </row>
    <row r="222" spans="1:12" x14ac:dyDescent="0.35">
      <c r="A222" t="s">
        <v>35</v>
      </c>
      <c r="B222">
        <v>219</v>
      </c>
      <c r="C222">
        <v>178</v>
      </c>
      <c r="D222">
        <v>211</v>
      </c>
      <c r="E222">
        <v>195</v>
      </c>
      <c r="F222">
        <f>AVERAGEIF(IstanbulTablo[[#This Row],[Vefat2019]:[Vefat2017]], "&gt;0")</f>
        <v>194.66666666666666</v>
      </c>
      <c r="G222">
        <f>IF(AND(IstanbulTablo[[#This Row],[Vefat2020]]&gt;-1,IstanbulTablo[[#This Row],[Referans]]&gt;-1), IstanbulTablo[[#This Row],[Vefat2020]]-IstanbulTablo[[#This Row],[Referans]], 0)</f>
        <v>24.333333333333343</v>
      </c>
      <c r="H222">
        <f t="shared" si="16"/>
        <v>209.28571428571428</v>
      </c>
      <c r="I222">
        <f t="shared" si="17"/>
        <v>182.14285714285714</v>
      </c>
      <c r="J222">
        <f t="shared" si="18"/>
        <v>195.71428571428572</v>
      </c>
      <c r="K222">
        <f t="shared" si="19"/>
        <v>183.71428571428572</v>
      </c>
      <c r="L222">
        <f t="shared" si="20"/>
        <v>187.19047619047618</v>
      </c>
    </row>
    <row r="223" spans="1:12" x14ac:dyDescent="0.35">
      <c r="A223" t="s">
        <v>34</v>
      </c>
      <c r="B223">
        <v>213</v>
      </c>
      <c r="C223">
        <v>189</v>
      </c>
      <c r="D223">
        <v>201</v>
      </c>
      <c r="E223">
        <v>186</v>
      </c>
      <c r="F223">
        <f>AVERAGEIF(IstanbulTablo[[#This Row],[Vefat2019]:[Vefat2017]], "&gt;0")</f>
        <v>192</v>
      </c>
      <c r="G223">
        <f>IF(AND(IstanbulTablo[[#This Row],[Vefat2020]]&gt;-1,IstanbulTablo[[#This Row],[Referans]]&gt;-1), IstanbulTablo[[#This Row],[Vefat2020]]-IstanbulTablo[[#This Row],[Referans]], 0)</f>
        <v>21</v>
      </c>
      <c r="H223">
        <f t="shared" si="16"/>
        <v>210.14285714285714</v>
      </c>
      <c r="I223">
        <f t="shared" si="17"/>
        <v>183.28571428571428</v>
      </c>
      <c r="J223">
        <f t="shared" si="18"/>
        <v>200</v>
      </c>
      <c r="K223">
        <f t="shared" si="19"/>
        <v>181.85714285714286</v>
      </c>
      <c r="L223">
        <f t="shared" si="20"/>
        <v>188.38095238095238</v>
      </c>
    </row>
    <row r="224" spans="1:12" x14ac:dyDescent="0.35">
      <c r="A224" t="s">
        <v>33</v>
      </c>
      <c r="B224">
        <v>222</v>
      </c>
      <c r="C224">
        <v>181</v>
      </c>
      <c r="D224">
        <v>196</v>
      </c>
      <c r="E224">
        <v>166</v>
      </c>
      <c r="F224">
        <f>AVERAGEIF(IstanbulTablo[[#This Row],[Vefat2019]:[Vefat2017]], "&gt;0")</f>
        <v>181</v>
      </c>
      <c r="G224">
        <f>IF(AND(IstanbulTablo[[#This Row],[Vefat2020]]&gt;-1,IstanbulTablo[[#This Row],[Referans]]&gt;-1), IstanbulTablo[[#This Row],[Vefat2020]]-IstanbulTablo[[#This Row],[Referans]], 0)</f>
        <v>41</v>
      </c>
      <c r="H224">
        <f t="shared" si="16"/>
        <v>213.71428571428572</v>
      </c>
      <c r="I224">
        <f t="shared" si="17"/>
        <v>182.42857142857142</v>
      </c>
      <c r="J224">
        <f t="shared" si="18"/>
        <v>200.42857142857142</v>
      </c>
      <c r="K224">
        <f t="shared" si="19"/>
        <v>179</v>
      </c>
      <c r="L224">
        <f t="shared" si="20"/>
        <v>187.28571428571428</v>
      </c>
    </row>
    <row r="225" spans="1:12" x14ac:dyDescent="0.35">
      <c r="A225" t="s">
        <v>32</v>
      </c>
      <c r="B225">
        <v>223</v>
      </c>
      <c r="C225">
        <v>178</v>
      </c>
      <c r="D225">
        <v>214</v>
      </c>
      <c r="E225">
        <v>175</v>
      </c>
      <c r="F225">
        <f>AVERAGEIF(IstanbulTablo[[#This Row],[Vefat2019]:[Vefat2017]], "&gt;0")</f>
        <v>189</v>
      </c>
      <c r="G225">
        <f>IF(AND(IstanbulTablo[[#This Row],[Vefat2020]]&gt;-1,IstanbulTablo[[#This Row],[Referans]]&gt;-1), IstanbulTablo[[#This Row],[Vefat2020]]-IstanbulTablo[[#This Row],[Referans]], 0)</f>
        <v>34</v>
      </c>
      <c r="H225">
        <f t="shared" si="16"/>
        <v>214.71428571428572</v>
      </c>
      <c r="I225">
        <f t="shared" si="17"/>
        <v>179.71428571428572</v>
      </c>
      <c r="J225">
        <f t="shared" si="18"/>
        <v>202.71428571428572</v>
      </c>
      <c r="K225">
        <f t="shared" si="19"/>
        <v>179.85714285714286</v>
      </c>
      <c r="L225">
        <f t="shared" si="20"/>
        <v>187.42857142857142</v>
      </c>
    </row>
    <row r="226" spans="1:12" x14ac:dyDescent="0.35">
      <c r="A226" t="s">
        <v>31</v>
      </c>
      <c r="B226">
        <v>223</v>
      </c>
      <c r="C226">
        <v>184</v>
      </c>
      <c r="D226">
        <v>220</v>
      </c>
      <c r="E226">
        <v>186</v>
      </c>
      <c r="F226">
        <f>AVERAGEIF(IstanbulTablo[[#This Row],[Vefat2019]:[Vefat2017]], "&gt;0")</f>
        <v>196.66666666666666</v>
      </c>
      <c r="G226">
        <f>IF(AND(IstanbulTablo[[#This Row],[Vefat2020]]&gt;-1,IstanbulTablo[[#This Row],[Referans]]&gt;-1), IstanbulTablo[[#This Row],[Vefat2020]]-IstanbulTablo[[#This Row],[Referans]], 0)</f>
        <v>26.333333333333343</v>
      </c>
      <c r="H226">
        <f t="shared" si="16"/>
        <v>212.57142857142858</v>
      </c>
      <c r="I226">
        <f t="shared" si="17"/>
        <v>184</v>
      </c>
      <c r="J226">
        <f t="shared" si="18"/>
        <v>205.28571428571428</v>
      </c>
      <c r="K226">
        <f t="shared" si="19"/>
        <v>185.14285714285714</v>
      </c>
      <c r="L226">
        <f t="shared" si="20"/>
        <v>191.47619047619045</v>
      </c>
    </row>
    <row r="227" spans="1:12" x14ac:dyDescent="0.35">
      <c r="A227" t="s">
        <v>30</v>
      </c>
      <c r="B227">
        <v>189</v>
      </c>
      <c r="C227">
        <v>182</v>
      </c>
      <c r="D227">
        <v>198</v>
      </c>
      <c r="E227">
        <v>167</v>
      </c>
      <c r="F227">
        <f>AVERAGEIF(IstanbulTablo[[#This Row],[Vefat2019]:[Vefat2017]], "&gt;0")</f>
        <v>182.33333333333334</v>
      </c>
      <c r="G227">
        <f>IF(AND(IstanbulTablo[[#This Row],[Vefat2020]]&gt;-1,IstanbulTablo[[#This Row],[Referans]]&gt;-1), IstanbulTablo[[#This Row],[Vefat2020]]-IstanbulTablo[[#This Row],[Referans]], 0)</f>
        <v>6.6666666666666572</v>
      </c>
      <c r="H227">
        <f t="shared" si="16"/>
        <v>210.71428571428572</v>
      </c>
      <c r="I227">
        <f t="shared" si="17"/>
        <v>181.42857142857142</v>
      </c>
      <c r="J227">
        <f t="shared" si="18"/>
        <v>202.28571428571428</v>
      </c>
      <c r="K227">
        <f t="shared" si="19"/>
        <v>184</v>
      </c>
      <c r="L227">
        <f t="shared" si="20"/>
        <v>189.23809523809521</v>
      </c>
    </row>
    <row r="228" spans="1:12" x14ac:dyDescent="0.35">
      <c r="A228" t="s">
        <v>29</v>
      </c>
      <c r="B228">
        <v>198</v>
      </c>
      <c r="C228">
        <v>190</v>
      </c>
      <c r="D228">
        <v>200</v>
      </c>
      <c r="E228">
        <v>172</v>
      </c>
      <c r="F228">
        <f>AVERAGEIF(IstanbulTablo[[#This Row],[Vefat2019]:[Vefat2017]], "&gt;0")</f>
        <v>187.33333333333334</v>
      </c>
      <c r="G228">
        <f>IF(AND(IstanbulTablo[[#This Row],[Vefat2020]]&gt;-1,IstanbulTablo[[#This Row],[Referans]]&gt;-1), IstanbulTablo[[#This Row],[Vefat2020]]-IstanbulTablo[[#This Row],[Referans]], 0)</f>
        <v>10.666666666666657</v>
      </c>
      <c r="H228">
        <f t="shared" si="16"/>
        <v>212.42857142857142</v>
      </c>
      <c r="I228">
        <f t="shared" si="17"/>
        <v>183.14285714285714</v>
      </c>
      <c r="J228">
        <f t="shared" si="18"/>
        <v>205.71428571428572</v>
      </c>
      <c r="K228">
        <f t="shared" si="19"/>
        <v>178.14285714285714</v>
      </c>
      <c r="L228">
        <f t="shared" si="20"/>
        <v>188.99999999999997</v>
      </c>
    </row>
    <row r="229" spans="1:12" x14ac:dyDescent="0.35">
      <c r="A229" t="s">
        <v>28</v>
      </c>
      <c r="B229">
        <v>186</v>
      </c>
      <c r="C229">
        <v>168</v>
      </c>
      <c r="D229">
        <v>214</v>
      </c>
      <c r="E229">
        <v>194</v>
      </c>
      <c r="F229">
        <f>AVERAGEIF(IstanbulTablo[[#This Row],[Vefat2019]:[Vefat2017]], "&gt;0")</f>
        <v>192</v>
      </c>
      <c r="G229">
        <f>IF(AND(IstanbulTablo[[#This Row],[Vefat2020]]&gt;-1,IstanbulTablo[[#This Row],[Referans]]&gt;-1), IstanbulTablo[[#This Row],[Vefat2020]]-IstanbulTablo[[#This Row],[Referans]], 0)</f>
        <v>-6</v>
      </c>
      <c r="H229">
        <f t="shared" si="16"/>
        <v>207.71428571428572</v>
      </c>
      <c r="I229">
        <f t="shared" si="17"/>
        <v>181.71428571428572</v>
      </c>
      <c r="J229">
        <f t="shared" si="18"/>
        <v>206.14285714285714</v>
      </c>
      <c r="K229">
        <f t="shared" si="19"/>
        <v>178</v>
      </c>
      <c r="L229">
        <f t="shared" si="20"/>
        <v>188.61904761904762</v>
      </c>
    </row>
    <row r="230" spans="1:12" x14ac:dyDescent="0.35">
      <c r="A230" t="s">
        <v>27</v>
      </c>
      <c r="B230">
        <v>207</v>
      </c>
      <c r="C230">
        <v>197</v>
      </c>
      <c r="D230">
        <v>179</v>
      </c>
      <c r="E230">
        <v>172</v>
      </c>
      <c r="F230">
        <f>AVERAGEIF(IstanbulTablo[[#This Row],[Vefat2019]:[Vefat2017]], "&gt;0")</f>
        <v>182.66666666666666</v>
      </c>
      <c r="G230">
        <f>IF(AND(IstanbulTablo[[#This Row],[Vefat2020]]&gt;-1,IstanbulTablo[[#This Row],[Referans]]&gt;-1), IstanbulTablo[[#This Row],[Vefat2020]]-IstanbulTablo[[#This Row],[Referans]], 0)</f>
        <v>24.333333333333343</v>
      </c>
      <c r="H230">
        <f t="shared" si="16"/>
        <v>206.85714285714286</v>
      </c>
      <c r="I230">
        <f t="shared" si="17"/>
        <v>182.85714285714286</v>
      </c>
      <c r="J230">
        <f t="shared" si="18"/>
        <v>203</v>
      </c>
      <c r="K230">
        <f t="shared" si="19"/>
        <v>176</v>
      </c>
      <c r="L230">
        <f t="shared" si="20"/>
        <v>187.28571428571431</v>
      </c>
    </row>
    <row r="231" spans="1:12" x14ac:dyDescent="0.35">
      <c r="A231" t="s">
        <v>26</v>
      </c>
      <c r="B231">
        <v>185</v>
      </c>
      <c r="C231">
        <v>180</v>
      </c>
      <c r="D231">
        <v>188</v>
      </c>
      <c r="E231">
        <v>204</v>
      </c>
      <c r="F231">
        <f>AVERAGEIF(IstanbulTablo[[#This Row],[Vefat2019]:[Vefat2017]], "&gt;0")</f>
        <v>190.66666666666666</v>
      </c>
      <c r="G231">
        <f>IF(AND(IstanbulTablo[[#This Row],[Vefat2020]]&gt;-1,IstanbulTablo[[#This Row],[Referans]]&gt;-1), IstanbulTablo[[#This Row],[Vefat2020]]-IstanbulTablo[[#This Row],[Referans]], 0)</f>
        <v>-5.6666666666666572</v>
      </c>
      <c r="H231">
        <f t="shared" si="16"/>
        <v>201.57142857142858</v>
      </c>
      <c r="I231">
        <f t="shared" si="17"/>
        <v>182.71428571428572</v>
      </c>
      <c r="J231">
        <f t="shared" si="18"/>
        <v>201.85714285714286</v>
      </c>
      <c r="K231">
        <f t="shared" si="19"/>
        <v>181.42857142857142</v>
      </c>
      <c r="L231">
        <f t="shared" si="20"/>
        <v>188.66666666666669</v>
      </c>
    </row>
    <row r="232" spans="1:12" x14ac:dyDescent="0.35">
      <c r="A232" t="s">
        <v>25</v>
      </c>
      <c r="B232">
        <v>197</v>
      </c>
      <c r="C232">
        <v>183</v>
      </c>
      <c r="D232">
        <v>175</v>
      </c>
      <c r="E232">
        <v>203</v>
      </c>
      <c r="F232">
        <f>AVERAGEIF(IstanbulTablo[[#This Row],[Vefat2019]:[Vefat2017]], "&gt;0")</f>
        <v>187</v>
      </c>
      <c r="G232">
        <f>IF(AND(IstanbulTablo[[#This Row],[Vefat2020]]&gt;-1,IstanbulTablo[[#This Row],[Referans]]&gt;-1), IstanbulTablo[[#This Row],[Vefat2020]]-IstanbulTablo[[#This Row],[Referans]], 0)</f>
        <v>10</v>
      </c>
      <c r="H232">
        <f t="shared" si="16"/>
        <v>197.85714285714286</v>
      </c>
      <c r="I232">
        <f t="shared" si="17"/>
        <v>183.42857142857142</v>
      </c>
      <c r="J232">
        <f t="shared" si="18"/>
        <v>196.28571428571428</v>
      </c>
      <c r="K232">
        <f t="shared" si="19"/>
        <v>185.42857142857142</v>
      </c>
      <c r="L232">
        <f t="shared" si="20"/>
        <v>188.38095238095238</v>
      </c>
    </row>
    <row r="233" spans="1:12" x14ac:dyDescent="0.35">
      <c r="A233" t="s">
        <v>24</v>
      </c>
      <c r="B233">
        <v>190</v>
      </c>
      <c r="C233">
        <v>178</v>
      </c>
      <c r="D233">
        <v>181</v>
      </c>
      <c r="E233">
        <v>154</v>
      </c>
      <c r="F233">
        <f>AVERAGEIF(IstanbulTablo[[#This Row],[Vefat2019]:[Vefat2017]], "&gt;0")</f>
        <v>171</v>
      </c>
      <c r="G233">
        <f>IF(AND(IstanbulTablo[[#This Row],[Vefat2020]]&gt;-1,IstanbulTablo[[#This Row],[Referans]]&gt;-1), IstanbulTablo[[#This Row],[Vefat2020]]-IstanbulTablo[[#This Row],[Referans]], 0)</f>
        <v>19</v>
      </c>
      <c r="H233">
        <f t="shared" si="16"/>
        <v>193.14285714285714</v>
      </c>
      <c r="I233">
        <f t="shared" si="17"/>
        <v>182.57142857142858</v>
      </c>
      <c r="J233">
        <f t="shared" si="18"/>
        <v>190.71428571428572</v>
      </c>
      <c r="K233">
        <f t="shared" si="19"/>
        <v>180.85714285714286</v>
      </c>
      <c r="L233">
        <f t="shared" si="20"/>
        <v>184.71428571428572</v>
      </c>
    </row>
    <row r="234" spans="1:12" x14ac:dyDescent="0.35">
      <c r="A234" t="s">
        <v>23</v>
      </c>
      <c r="B234">
        <v>182</v>
      </c>
      <c r="C234">
        <v>198</v>
      </c>
      <c r="D234">
        <v>183</v>
      </c>
      <c r="E234">
        <v>208</v>
      </c>
      <c r="F234">
        <f>AVERAGEIF(IstanbulTablo[[#This Row],[Vefat2019]:[Vefat2017]], "&gt;0")</f>
        <v>196.33333333333334</v>
      </c>
      <c r="G234">
        <f>IF(AND(IstanbulTablo[[#This Row],[Vefat2020]]&gt;-1,IstanbulTablo[[#This Row],[Referans]]&gt;-1), IstanbulTablo[[#This Row],[Vefat2020]]-IstanbulTablo[[#This Row],[Referans]], 0)</f>
        <v>-14.333333333333343</v>
      </c>
      <c r="H234">
        <f t="shared" si="16"/>
        <v>192.14285714285714</v>
      </c>
      <c r="I234">
        <f t="shared" si="17"/>
        <v>184.85714285714286</v>
      </c>
      <c r="J234">
        <f t="shared" si="18"/>
        <v>188.57142857142858</v>
      </c>
      <c r="K234">
        <f t="shared" si="19"/>
        <v>186.71428571428572</v>
      </c>
      <c r="L234">
        <f t="shared" si="20"/>
        <v>186.71428571428569</v>
      </c>
    </row>
    <row r="235" spans="1:12" x14ac:dyDescent="0.35">
      <c r="A235" t="s">
        <v>22</v>
      </c>
      <c r="B235">
        <v>192</v>
      </c>
      <c r="C235">
        <v>180</v>
      </c>
      <c r="D235">
        <v>207</v>
      </c>
      <c r="E235">
        <v>200</v>
      </c>
      <c r="F235">
        <f>AVERAGEIF(IstanbulTablo[[#This Row],[Vefat2019]:[Vefat2017]], "&gt;0")</f>
        <v>195.66666666666666</v>
      </c>
      <c r="G235">
        <f>IF(AND(IstanbulTablo[[#This Row],[Vefat2020]]&gt;-1,IstanbulTablo[[#This Row],[Referans]]&gt;-1), IstanbulTablo[[#This Row],[Vefat2020]]-IstanbulTablo[[#This Row],[Referans]], 0)</f>
        <v>-3.6666666666666572</v>
      </c>
      <c r="H235">
        <f t="shared" si="16"/>
        <v>191.28571428571428</v>
      </c>
      <c r="I235">
        <f t="shared" si="17"/>
        <v>183.42857142857142</v>
      </c>
      <c r="J235">
        <f t="shared" si="18"/>
        <v>189.57142857142858</v>
      </c>
      <c r="K235">
        <f t="shared" si="19"/>
        <v>190.71428571428572</v>
      </c>
      <c r="L235">
        <f t="shared" si="20"/>
        <v>187.9047619047619</v>
      </c>
    </row>
    <row r="236" spans="1:12" x14ac:dyDescent="0.35">
      <c r="A236" t="s">
        <v>21</v>
      </c>
      <c r="B236">
        <v>196</v>
      </c>
      <c r="C236">
        <v>164</v>
      </c>
      <c r="D236">
        <v>176</v>
      </c>
      <c r="E236">
        <v>172</v>
      </c>
      <c r="F236">
        <f>AVERAGEIF(IstanbulTablo[[#This Row],[Vefat2019]:[Vefat2017]], "&gt;0")</f>
        <v>170.66666666666666</v>
      </c>
      <c r="G236">
        <f>IF(AND(IstanbulTablo[[#This Row],[Vefat2020]]&gt;-1,IstanbulTablo[[#This Row],[Referans]]&gt;-1), IstanbulTablo[[#This Row],[Vefat2020]]-IstanbulTablo[[#This Row],[Referans]], 0)</f>
        <v>25.333333333333343</v>
      </c>
      <c r="H236">
        <f t="shared" si="16"/>
        <v>192.71428571428572</v>
      </c>
      <c r="I236">
        <f t="shared" si="17"/>
        <v>182.85714285714286</v>
      </c>
      <c r="J236">
        <f t="shared" si="18"/>
        <v>184.14285714285714</v>
      </c>
      <c r="K236">
        <f t="shared" si="19"/>
        <v>187.57142857142858</v>
      </c>
      <c r="L236">
        <f t="shared" si="20"/>
        <v>184.85714285714286</v>
      </c>
    </row>
    <row r="237" spans="1:12" x14ac:dyDescent="0.35">
      <c r="A237" t="s">
        <v>20</v>
      </c>
      <c r="B237">
        <v>208</v>
      </c>
      <c r="C237">
        <v>169</v>
      </c>
      <c r="D237">
        <v>191</v>
      </c>
      <c r="E237">
        <v>180</v>
      </c>
      <c r="F237">
        <f>AVERAGEIF(IstanbulTablo[[#This Row],[Vefat2019]:[Vefat2017]], "&gt;0")</f>
        <v>180</v>
      </c>
      <c r="G237">
        <f>IF(AND(IstanbulTablo[[#This Row],[Vefat2020]]&gt;-1,IstanbulTablo[[#This Row],[Referans]]&gt;-1), IstanbulTablo[[#This Row],[Vefat2020]]-IstanbulTablo[[#This Row],[Referans]], 0)</f>
        <v>28</v>
      </c>
      <c r="H237">
        <f t="shared" si="16"/>
        <v>192.85714285714286</v>
      </c>
      <c r="I237">
        <f t="shared" si="17"/>
        <v>178.85714285714286</v>
      </c>
      <c r="J237">
        <f t="shared" si="18"/>
        <v>185.85714285714286</v>
      </c>
      <c r="K237">
        <f t="shared" si="19"/>
        <v>188.71428571428572</v>
      </c>
      <c r="L237">
        <f t="shared" si="20"/>
        <v>184.47619047619045</v>
      </c>
    </row>
    <row r="238" spans="1:12" x14ac:dyDescent="0.35">
      <c r="A238" t="s">
        <v>19</v>
      </c>
      <c r="B238">
        <v>225</v>
      </c>
      <c r="C238">
        <v>215</v>
      </c>
      <c r="D238">
        <v>197</v>
      </c>
      <c r="E238">
        <v>184</v>
      </c>
      <c r="F238">
        <f>AVERAGEIF(IstanbulTablo[[#This Row],[Vefat2019]:[Vefat2017]], "&gt;0")</f>
        <v>198.66666666666666</v>
      </c>
      <c r="G238">
        <f>IF(AND(IstanbulTablo[[#This Row],[Vefat2020]]&gt;-1,IstanbulTablo[[#This Row],[Referans]]&gt;-1), IstanbulTablo[[#This Row],[Vefat2020]]-IstanbulTablo[[#This Row],[Referans]], 0)</f>
        <v>26.333333333333343</v>
      </c>
      <c r="H238">
        <f t="shared" si="16"/>
        <v>198.57142857142858</v>
      </c>
      <c r="I238">
        <f t="shared" si="17"/>
        <v>183.85714285714286</v>
      </c>
      <c r="J238">
        <f t="shared" si="18"/>
        <v>187.14285714285714</v>
      </c>
      <c r="K238">
        <f t="shared" si="19"/>
        <v>185.85714285714286</v>
      </c>
      <c r="L238">
        <f t="shared" si="20"/>
        <v>185.61904761904762</v>
      </c>
    </row>
    <row r="239" spans="1:12" x14ac:dyDescent="0.35">
      <c r="A239" t="s">
        <v>18</v>
      </c>
      <c r="B239">
        <v>195</v>
      </c>
      <c r="C239">
        <v>179</v>
      </c>
      <c r="D239">
        <v>190</v>
      </c>
      <c r="E239">
        <v>161</v>
      </c>
      <c r="F239">
        <f>AVERAGEIF(IstanbulTablo[[#This Row],[Vefat2019]:[Vefat2017]], "&gt;0")</f>
        <v>176.66666666666666</v>
      </c>
      <c r="G239">
        <f>IF(AND(IstanbulTablo[[#This Row],[Vefat2020]]&gt;-1,IstanbulTablo[[#This Row],[Referans]]&gt;-1), IstanbulTablo[[#This Row],[Vefat2020]]-IstanbulTablo[[#This Row],[Referans]], 0)</f>
        <v>18.333333333333343</v>
      </c>
      <c r="H239">
        <f t="shared" si="16"/>
        <v>198.28571428571428</v>
      </c>
      <c r="I239">
        <f t="shared" si="17"/>
        <v>183.28571428571428</v>
      </c>
      <c r="J239">
        <f t="shared" si="18"/>
        <v>189.28571428571428</v>
      </c>
      <c r="K239">
        <f t="shared" si="19"/>
        <v>179.85714285714286</v>
      </c>
      <c r="L239">
        <f t="shared" si="20"/>
        <v>184.14285714285714</v>
      </c>
    </row>
    <row r="240" spans="1:12" x14ac:dyDescent="0.35">
      <c r="A240" t="s">
        <v>17</v>
      </c>
      <c r="B240">
        <v>210</v>
      </c>
      <c r="C240">
        <v>197</v>
      </c>
      <c r="D240">
        <v>183</v>
      </c>
      <c r="E240">
        <v>169</v>
      </c>
      <c r="F240">
        <f>AVERAGEIF(IstanbulTablo[[#This Row],[Vefat2019]:[Vefat2017]], "&gt;0")</f>
        <v>183</v>
      </c>
      <c r="G240">
        <f>IF(AND(IstanbulTablo[[#This Row],[Vefat2020]]&gt;-1,IstanbulTablo[[#This Row],[Referans]]&gt;-1), IstanbulTablo[[#This Row],[Vefat2020]]-IstanbulTablo[[#This Row],[Referans]], 0)</f>
        <v>27</v>
      </c>
      <c r="H240">
        <f t="shared" si="16"/>
        <v>201.14285714285714</v>
      </c>
      <c r="I240">
        <f t="shared" si="17"/>
        <v>186</v>
      </c>
      <c r="J240">
        <f t="shared" si="18"/>
        <v>189.57142857142858</v>
      </c>
      <c r="K240">
        <f t="shared" si="19"/>
        <v>182</v>
      </c>
      <c r="L240">
        <f t="shared" si="20"/>
        <v>185.85714285714286</v>
      </c>
    </row>
    <row r="241" spans="1:12" x14ac:dyDescent="0.35">
      <c r="A241" t="s">
        <v>16</v>
      </c>
      <c r="B241">
        <v>200</v>
      </c>
      <c r="C241">
        <v>172</v>
      </c>
      <c r="D241">
        <v>204</v>
      </c>
      <c r="E241">
        <v>218</v>
      </c>
      <c r="F241">
        <f>AVERAGEIF(IstanbulTablo[[#This Row],[Vefat2019]:[Vefat2017]], "&gt;0")</f>
        <v>198</v>
      </c>
      <c r="G241">
        <f>IF(AND(IstanbulTablo[[#This Row],[Vefat2020]]&gt;-1,IstanbulTablo[[#This Row],[Referans]]&gt;-1), IstanbulTablo[[#This Row],[Vefat2020]]-IstanbulTablo[[#This Row],[Referans]], 0)</f>
        <v>2</v>
      </c>
      <c r="H241">
        <f t="shared" si="16"/>
        <v>203.71428571428572</v>
      </c>
      <c r="I241">
        <f t="shared" si="17"/>
        <v>182.28571428571428</v>
      </c>
      <c r="J241">
        <f t="shared" si="18"/>
        <v>192.57142857142858</v>
      </c>
      <c r="K241">
        <f t="shared" si="19"/>
        <v>183.42857142857142</v>
      </c>
      <c r="L241">
        <f t="shared" si="20"/>
        <v>186.09523809523807</v>
      </c>
    </row>
    <row r="242" spans="1:12" x14ac:dyDescent="0.35">
      <c r="A242" t="s">
        <v>15</v>
      </c>
      <c r="B242">
        <v>205</v>
      </c>
      <c r="C242">
        <v>219</v>
      </c>
      <c r="D242">
        <v>174</v>
      </c>
      <c r="E242">
        <v>201</v>
      </c>
      <c r="F242">
        <f>AVERAGEIF(IstanbulTablo[[#This Row],[Vefat2019]:[Vefat2017]], "&gt;0")</f>
        <v>198</v>
      </c>
      <c r="G242">
        <f>IF(AND(IstanbulTablo[[#This Row],[Vefat2020]]&gt;-1,IstanbulTablo[[#This Row],[Referans]]&gt;-1), IstanbulTablo[[#This Row],[Vefat2020]]-IstanbulTablo[[#This Row],[Referans]], 0)</f>
        <v>7</v>
      </c>
      <c r="H242">
        <f t="shared" si="16"/>
        <v>205.57142857142858</v>
      </c>
      <c r="I242">
        <f t="shared" si="17"/>
        <v>187.85714285714286</v>
      </c>
      <c r="J242">
        <f t="shared" si="18"/>
        <v>187.85714285714286</v>
      </c>
      <c r="K242">
        <f t="shared" si="19"/>
        <v>183.57142857142858</v>
      </c>
      <c r="L242">
        <f t="shared" si="20"/>
        <v>186.42857142857142</v>
      </c>
    </row>
    <row r="243" spans="1:12" x14ac:dyDescent="0.35">
      <c r="A243" t="s">
        <v>14</v>
      </c>
      <c r="B243">
        <v>208</v>
      </c>
      <c r="C243">
        <v>178</v>
      </c>
      <c r="D243">
        <v>197</v>
      </c>
      <c r="E243">
        <v>172</v>
      </c>
      <c r="F243">
        <f>AVERAGEIF(IstanbulTablo[[#This Row],[Vefat2019]:[Vefat2017]], "&gt;0")</f>
        <v>182.33333333333334</v>
      </c>
      <c r="G243">
        <f>IF(AND(IstanbulTablo[[#This Row],[Vefat2020]]&gt;-1,IstanbulTablo[[#This Row],[Referans]]&gt;-1), IstanbulTablo[[#This Row],[Vefat2020]]-IstanbulTablo[[#This Row],[Referans]], 0)</f>
        <v>25.666666666666657</v>
      </c>
      <c r="H243">
        <f t="shared" si="16"/>
        <v>207.28571428571428</v>
      </c>
      <c r="I243">
        <f t="shared" si="17"/>
        <v>189.85714285714286</v>
      </c>
      <c r="J243">
        <f t="shared" si="18"/>
        <v>190.85714285714286</v>
      </c>
      <c r="K243">
        <f t="shared" si="19"/>
        <v>183.57142857142858</v>
      </c>
      <c r="L243">
        <f t="shared" si="20"/>
        <v>188.09523809523807</v>
      </c>
    </row>
    <row r="244" spans="1:12" x14ac:dyDescent="0.35">
      <c r="A244" t="s">
        <v>13</v>
      </c>
      <c r="B244">
        <v>222</v>
      </c>
      <c r="C244">
        <v>203</v>
      </c>
      <c r="D244">
        <v>177</v>
      </c>
      <c r="E244">
        <v>139</v>
      </c>
      <c r="F244">
        <f>AVERAGEIF(IstanbulTablo[[#This Row],[Vefat2019]:[Vefat2017]], "&gt;0")</f>
        <v>173</v>
      </c>
      <c r="G244">
        <f>IF(AND(IstanbulTablo[[#This Row],[Vefat2020]]&gt;-1,IstanbulTablo[[#This Row],[Referans]]&gt;-1), IstanbulTablo[[#This Row],[Vefat2020]]-IstanbulTablo[[#This Row],[Referans]], 0)</f>
        <v>49</v>
      </c>
      <c r="H244">
        <f t="shared" si="16"/>
        <v>209.28571428571428</v>
      </c>
      <c r="I244">
        <f t="shared" si="17"/>
        <v>194.71428571428572</v>
      </c>
      <c r="J244">
        <f t="shared" si="18"/>
        <v>188.85714285714286</v>
      </c>
      <c r="K244">
        <f t="shared" si="19"/>
        <v>177.71428571428572</v>
      </c>
      <c r="L244">
        <f t="shared" si="20"/>
        <v>187.09523809523807</v>
      </c>
    </row>
    <row r="245" spans="1:12" x14ac:dyDescent="0.35">
      <c r="A245" t="s">
        <v>12</v>
      </c>
      <c r="B245">
        <v>205</v>
      </c>
      <c r="C245">
        <v>186</v>
      </c>
      <c r="D245">
        <v>184</v>
      </c>
      <c r="E245">
        <v>141</v>
      </c>
      <c r="F245">
        <f>AVERAGEIF(IstanbulTablo[[#This Row],[Vefat2019]:[Vefat2017]], "&gt;0")</f>
        <v>170.33333333333334</v>
      </c>
      <c r="G245">
        <f>IF(AND(IstanbulTablo[[#This Row],[Vefat2020]]&gt;-1,IstanbulTablo[[#This Row],[Referans]]&gt;-1), IstanbulTablo[[#This Row],[Vefat2020]]-IstanbulTablo[[#This Row],[Referans]], 0)</f>
        <v>34.666666666666657</v>
      </c>
      <c r="H245">
        <f t="shared" si="16"/>
        <v>206.42857142857142</v>
      </c>
      <c r="I245">
        <f t="shared" si="17"/>
        <v>190.57142857142858</v>
      </c>
      <c r="J245">
        <f t="shared" si="18"/>
        <v>187</v>
      </c>
      <c r="K245">
        <f t="shared" si="19"/>
        <v>171.57142857142858</v>
      </c>
      <c r="L245">
        <f t="shared" si="20"/>
        <v>183.04761904761904</v>
      </c>
    </row>
    <row r="246" spans="1:12" x14ac:dyDescent="0.35">
      <c r="A246" t="s">
        <v>11</v>
      </c>
      <c r="B246">
        <v>199</v>
      </c>
      <c r="C246">
        <v>199</v>
      </c>
      <c r="D246">
        <v>172</v>
      </c>
      <c r="E246">
        <v>161</v>
      </c>
      <c r="F246">
        <f>AVERAGEIF(IstanbulTablo[[#This Row],[Vefat2019]:[Vefat2017]], "&gt;0")</f>
        <v>177.33333333333334</v>
      </c>
      <c r="G246">
        <f>IF(AND(IstanbulTablo[[#This Row],[Vefat2020]]&gt;-1,IstanbulTablo[[#This Row],[Referans]]&gt;-1), IstanbulTablo[[#This Row],[Vefat2020]]-IstanbulTablo[[#This Row],[Referans]], 0)</f>
        <v>21.666666666666657</v>
      </c>
      <c r="H246">
        <f t="shared" si="16"/>
        <v>207</v>
      </c>
      <c r="I246">
        <f t="shared" si="17"/>
        <v>193.42857142857142</v>
      </c>
      <c r="J246">
        <f t="shared" si="18"/>
        <v>184.42857142857142</v>
      </c>
      <c r="K246">
        <f t="shared" si="19"/>
        <v>171.57142857142858</v>
      </c>
      <c r="L246">
        <f t="shared" si="20"/>
        <v>183.14285714285714</v>
      </c>
    </row>
    <row r="247" spans="1:12" x14ac:dyDescent="0.35">
      <c r="A247" t="s">
        <v>10</v>
      </c>
      <c r="B247">
        <v>182</v>
      </c>
      <c r="C247">
        <v>189</v>
      </c>
      <c r="D247">
        <v>205</v>
      </c>
      <c r="E247">
        <v>172</v>
      </c>
      <c r="F247">
        <f>AVERAGEIF(IstanbulTablo[[#This Row],[Vefat2019]:[Vefat2017]], "&gt;0")</f>
        <v>188.66666666666666</v>
      </c>
      <c r="G247">
        <f>IF(AND(IstanbulTablo[[#This Row],[Vefat2020]]&gt;-1,IstanbulTablo[[#This Row],[Referans]]&gt;-1), IstanbulTablo[[#This Row],[Vefat2020]]-IstanbulTablo[[#This Row],[Referans]], 0)</f>
        <v>-6.6666666666666572</v>
      </c>
      <c r="H247">
        <f t="shared" si="16"/>
        <v>203</v>
      </c>
      <c r="I247">
        <f t="shared" si="17"/>
        <v>192.28571428571428</v>
      </c>
      <c r="J247">
        <f t="shared" si="18"/>
        <v>187.57142857142858</v>
      </c>
      <c r="K247">
        <f t="shared" si="19"/>
        <v>172</v>
      </c>
      <c r="L247">
        <f t="shared" si="20"/>
        <v>183.95238095238096</v>
      </c>
    </row>
    <row r="248" spans="1:12" x14ac:dyDescent="0.35">
      <c r="A248" t="s">
        <v>9</v>
      </c>
      <c r="B248">
        <v>213</v>
      </c>
      <c r="C248">
        <v>201</v>
      </c>
      <c r="D248">
        <v>173</v>
      </c>
      <c r="E248">
        <v>207</v>
      </c>
      <c r="F248">
        <f>AVERAGEIF(IstanbulTablo[[#This Row],[Vefat2019]:[Vefat2017]], "&gt;0")</f>
        <v>193.66666666666666</v>
      </c>
      <c r="G248">
        <f>IF(AND(IstanbulTablo[[#This Row],[Vefat2020]]&gt;-1,IstanbulTablo[[#This Row],[Referans]]&gt;-1), IstanbulTablo[[#This Row],[Vefat2020]]-IstanbulTablo[[#This Row],[Referans]], 0)</f>
        <v>19.333333333333343</v>
      </c>
      <c r="H248">
        <f t="shared" si="16"/>
        <v>204.85714285714286</v>
      </c>
      <c r="I248">
        <f t="shared" si="17"/>
        <v>196.42857142857142</v>
      </c>
      <c r="J248">
        <f t="shared" si="18"/>
        <v>183.14285714285714</v>
      </c>
      <c r="K248">
        <f t="shared" si="19"/>
        <v>170.42857142857142</v>
      </c>
      <c r="L248">
        <f t="shared" si="20"/>
        <v>183.33333333333334</v>
      </c>
    </row>
    <row r="249" spans="1:12" x14ac:dyDescent="0.35">
      <c r="A249" t="s">
        <v>8</v>
      </c>
      <c r="B249">
        <v>220</v>
      </c>
      <c r="C249">
        <v>193</v>
      </c>
      <c r="D249">
        <v>181</v>
      </c>
      <c r="E249">
        <v>192</v>
      </c>
      <c r="F249">
        <f>AVERAGEIF(IstanbulTablo[[#This Row],[Vefat2019]:[Vefat2017]], "&gt;0")</f>
        <v>188.66666666666666</v>
      </c>
      <c r="G249">
        <f>IF(AND(IstanbulTablo[[#This Row],[Vefat2020]]&gt;-1,IstanbulTablo[[#This Row],[Referans]]&gt;-1), IstanbulTablo[[#This Row],[Vefat2020]]-IstanbulTablo[[#This Row],[Referans]], 0)</f>
        <v>31.333333333333343</v>
      </c>
      <c r="H249">
        <f t="shared" si="16"/>
        <v>207</v>
      </c>
      <c r="I249">
        <f t="shared" si="17"/>
        <v>192.71428571428572</v>
      </c>
      <c r="J249">
        <f t="shared" si="18"/>
        <v>184.14285714285714</v>
      </c>
      <c r="K249">
        <f t="shared" si="19"/>
        <v>169.14285714285714</v>
      </c>
      <c r="L249">
        <f t="shared" si="20"/>
        <v>182.00000000000003</v>
      </c>
    </row>
    <row r="250" spans="1:12" x14ac:dyDescent="0.35">
      <c r="A250" t="s">
        <v>7</v>
      </c>
      <c r="B250">
        <v>202</v>
      </c>
      <c r="C250">
        <v>199</v>
      </c>
      <c r="D250">
        <v>173</v>
      </c>
      <c r="E250">
        <v>180</v>
      </c>
      <c r="F250">
        <f>AVERAGEIF(IstanbulTablo[[#This Row],[Vefat2019]:[Vefat2017]], "&gt;0")</f>
        <v>184</v>
      </c>
      <c r="G250">
        <f>IF(AND(IstanbulTablo[[#This Row],[Vefat2020]]&gt;-1,IstanbulTablo[[#This Row],[Referans]]&gt;-1), IstanbulTablo[[#This Row],[Vefat2020]]-IstanbulTablo[[#This Row],[Referans]], 0)</f>
        <v>18</v>
      </c>
      <c r="H250">
        <f t="shared" si="16"/>
        <v>206.14285714285714</v>
      </c>
      <c r="I250">
        <f t="shared" si="17"/>
        <v>195.71428571428572</v>
      </c>
      <c r="J250">
        <f t="shared" si="18"/>
        <v>180.71428571428572</v>
      </c>
      <c r="K250">
        <f t="shared" si="19"/>
        <v>170.28571428571428</v>
      </c>
      <c r="L250">
        <f t="shared" si="20"/>
        <v>182.23809523809524</v>
      </c>
    </row>
    <row r="251" spans="1:12" x14ac:dyDescent="0.35">
      <c r="A251" t="s">
        <v>6</v>
      </c>
      <c r="B251">
        <v>219</v>
      </c>
      <c r="C251">
        <v>178</v>
      </c>
      <c r="D251">
        <v>191</v>
      </c>
      <c r="E251">
        <v>174</v>
      </c>
      <c r="F251">
        <f>AVERAGEIF(IstanbulTablo[[#This Row],[Vefat2019]:[Vefat2017]], "&gt;0")</f>
        <v>181</v>
      </c>
      <c r="G251">
        <f>IF(AND(IstanbulTablo[[#This Row],[Vefat2020]]&gt;-1,IstanbulTablo[[#This Row],[Referans]]&gt;-1), IstanbulTablo[[#This Row],[Vefat2020]]-IstanbulTablo[[#This Row],[Referans]], 0)</f>
        <v>38</v>
      </c>
      <c r="H251">
        <f t="shared" si="16"/>
        <v>205.71428571428572</v>
      </c>
      <c r="I251">
        <f t="shared" si="17"/>
        <v>192.14285714285714</v>
      </c>
      <c r="J251">
        <f t="shared" si="18"/>
        <v>182.71428571428572</v>
      </c>
      <c r="K251">
        <f t="shared" si="19"/>
        <v>175.28571428571428</v>
      </c>
      <c r="L251">
        <f t="shared" si="20"/>
        <v>183.38095238095235</v>
      </c>
    </row>
    <row r="252" spans="1:12" x14ac:dyDescent="0.35">
      <c r="A252" t="s">
        <v>5</v>
      </c>
      <c r="B252">
        <v>218</v>
      </c>
      <c r="C252">
        <v>175</v>
      </c>
      <c r="D252">
        <v>211</v>
      </c>
      <c r="E252">
        <v>182</v>
      </c>
      <c r="F252">
        <f>AVERAGEIF(IstanbulTablo[[#This Row],[Vefat2019]:[Vefat2017]], "&gt;0")</f>
        <v>189.33333333333334</v>
      </c>
      <c r="G252">
        <f>IF(AND(IstanbulTablo[[#This Row],[Vefat2020]]&gt;-1,IstanbulTablo[[#This Row],[Referans]]&gt;-1), IstanbulTablo[[#This Row],[Vefat2020]]-IstanbulTablo[[#This Row],[Referans]], 0)</f>
        <v>28.666666666666657</v>
      </c>
      <c r="H252">
        <f t="shared" si="16"/>
        <v>207.57142857142858</v>
      </c>
      <c r="I252">
        <f t="shared" si="17"/>
        <v>190.57142857142858</v>
      </c>
      <c r="J252">
        <f t="shared" si="18"/>
        <v>186.57142857142858</v>
      </c>
      <c r="K252">
        <f t="shared" si="19"/>
        <v>181.14285714285714</v>
      </c>
      <c r="L252">
        <f t="shared" si="20"/>
        <v>186.09523809523807</v>
      </c>
    </row>
    <row r="253" spans="1:12" x14ac:dyDescent="0.35">
      <c r="A253" t="s">
        <v>4</v>
      </c>
      <c r="B253">
        <v>188</v>
      </c>
      <c r="C253">
        <v>193</v>
      </c>
      <c r="D253">
        <v>189</v>
      </c>
      <c r="E253">
        <v>183</v>
      </c>
      <c r="F253">
        <f>AVERAGEIF(IstanbulTablo[[#This Row],[Vefat2019]:[Vefat2017]], "&gt;0")</f>
        <v>188.33333333333334</v>
      </c>
      <c r="G253">
        <f>IF(AND(IstanbulTablo[[#This Row],[Vefat2020]]&gt;-1,IstanbulTablo[[#This Row],[Referans]]&gt;-1), IstanbulTablo[[#This Row],[Vefat2020]]-IstanbulTablo[[#This Row],[Referans]], 0)</f>
        <v>-0.33333333333334281</v>
      </c>
      <c r="H253">
        <f t="shared" si="16"/>
        <v>206</v>
      </c>
      <c r="I253">
        <f t="shared" si="17"/>
        <v>189.71428571428572</v>
      </c>
      <c r="J253">
        <f t="shared" si="18"/>
        <v>189</v>
      </c>
      <c r="K253">
        <f t="shared" si="19"/>
        <v>184.28571428571428</v>
      </c>
      <c r="L253">
        <f t="shared" si="20"/>
        <v>187.66666666666666</v>
      </c>
    </row>
    <row r="254" spans="1:12" x14ac:dyDescent="0.35">
      <c r="A254" t="s">
        <v>3</v>
      </c>
      <c r="B254">
        <v>196</v>
      </c>
      <c r="C254">
        <v>184</v>
      </c>
      <c r="D254">
        <v>206</v>
      </c>
      <c r="E254">
        <v>190</v>
      </c>
      <c r="F254">
        <f>AVERAGEIF(IstanbulTablo[[#This Row],[Vefat2019]:[Vefat2017]], "&gt;0")</f>
        <v>193.33333333333334</v>
      </c>
      <c r="G254">
        <f>IF(AND(IstanbulTablo[[#This Row],[Vefat2020]]&gt;-1,IstanbulTablo[[#This Row],[Referans]]&gt;-1), IstanbulTablo[[#This Row],[Vefat2020]]-IstanbulTablo[[#This Row],[Referans]], 0)</f>
        <v>2.6666666666666572</v>
      </c>
      <c r="H254">
        <f>AVERAGE(B248:B254)</f>
        <v>208</v>
      </c>
      <c r="I254">
        <f t="shared" si="17"/>
        <v>189</v>
      </c>
      <c r="J254">
        <f t="shared" si="18"/>
        <v>189.14285714285714</v>
      </c>
      <c r="K254">
        <f t="shared" si="19"/>
        <v>186.85714285714286</v>
      </c>
      <c r="L254">
        <f t="shared" si="20"/>
        <v>188.33333333333331</v>
      </c>
    </row>
    <row r="255" spans="1:12" x14ac:dyDescent="0.35">
      <c r="A255" t="s">
        <v>2</v>
      </c>
      <c r="B255">
        <v>205</v>
      </c>
      <c r="C255">
        <v>172</v>
      </c>
      <c r="D255">
        <v>197</v>
      </c>
      <c r="E255">
        <v>197</v>
      </c>
      <c r="F255">
        <f>AVERAGEIF(IstanbulTablo[[#This Row],[Vefat2019]:[Vefat2017]], "&gt;0")</f>
        <v>188.66666666666666</v>
      </c>
      <c r="G255">
        <f>IF(AND(IstanbulTablo[[#This Row],[Vefat2020]]&gt;-1,IstanbulTablo[[#This Row],[Referans]]&gt;-1), IstanbulTablo[[#This Row],[Vefat2020]]-IstanbulTablo[[#This Row],[Referans]], 0)</f>
        <v>16.333333333333343</v>
      </c>
      <c r="H255">
        <f t="shared" ref="H255:H257" si="21">AVERAGE(B249:B255)</f>
        <v>206.85714285714286</v>
      </c>
      <c r="I255">
        <f t="shared" ref="I255:I257" si="22">AVERAGE(C249:C255)</f>
        <v>184.85714285714286</v>
      </c>
      <c r="J255">
        <f t="shared" ref="J255:J256" si="23">AVERAGE(D249:D255)</f>
        <v>192.57142857142858</v>
      </c>
      <c r="K255">
        <f t="shared" ref="K255:K256" si="24">AVERAGE(E249:E255)</f>
        <v>185.42857142857142</v>
      </c>
      <c r="L255">
        <f t="shared" si="20"/>
        <v>187.61904761904765</v>
      </c>
    </row>
    <row r="256" spans="1:12" x14ac:dyDescent="0.35">
      <c r="A256" t="s">
        <v>1</v>
      </c>
      <c r="B256">
        <v>177</v>
      </c>
      <c r="C256">
        <v>200</v>
      </c>
      <c r="D256">
        <v>179</v>
      </c>
      <c r="E256">
        <v>220</v>
      </c>
      <c r="F256">
        <f>AVERAGEIF(IstanbulTablo[[#This Row],[Vefat2019]:[Vefat2017]], "&gt;0")</f>
        <v>199.66666666666666</v>
      </c>
      <c r="G256">
        <f>IF(AND(IstanbulTablo[[#This Row],[Vefat2020]]&gt;-1,IstanbulTablo[[#This Row],[Referans]]&gt;-1), IstanbulTablo[[#This Row],[Vefat2020]]-IstanbulTablo[[#This Row],[Referans]], 0)</f>
        <v>-22.666666666666657</v>
      </c>
      <c r="H256">
        <f t="shared" si="21"/>
        <v>200.71428571428572</v>
      </c>
      <c r="I256">
        <f t="shared" si="22"/>
        <v>185.85714285714286</v>
      </c>
      <c r="J256">
        <f t="shared" si="23"/>
        <v>192.28571428571428</v>
      </c>
      <c r="K256">
        <f t="shared" si="24"/>
        <v>189.42857142857142</v>
      </c>
      <c r="L256">
        <f t="shared" si="20"/>
        <v>189.1904761904762</v>
      </c>
    </row>
    <row r="257" spans="1:12" x14ac:dyDescent="0.35">
      <c r="A257" t="s">
        <v>0</v>
      </c>
      <c r="B257">
        <v>176</v>
      </c>
      <c r="C257">
        <v>183</v>
      </c>
      <c r="D257">
        <v>203</v>
      </c>
      <c r="E257">
        <v>196</v>
      </c>
      <c r="F257">
        <f>AVERAGEIF(IstanbulTablo[[#This Row],[Vefat2019]:[Vefat2017]], "&gt;0")</f>
        <v>194</v>
      </c>
      <c r="G257">
        <f>IF(AND(IstanbulTablo[[#This Row],[Vefat2020]]&gt;-1,IstanbulTablo[[#This Row],[Referans]]&gt;-1), IstanbulTablo[[#This Row],[Vefat2020]]-IstanbulTablo[[#This Row],[Referans]], 0)</f>
        <v>-18</v>
      </c>
      <c r="H257">
        <f t="shared" si="21"/>
        <v>197</v>
      </c>
      <c r="I257">
        <f t="shared" si="22"/>
        <v>183.57142857142858</v>
      </c>
      <c r="J257">
        <f>AVERAGE(D251:D257)</f>
        <v>196.57142857142858</v>
      </c>
      <c r="K257">
        <f>AVERAGE(E251:E257)</f>
        <v>191.71428571428572</v>
      </c>
      <c r="L257">
        <f>AVERAGE(F251:F257)</f>
        <v>190.61904761904765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BAC0-EC82-457C-9889-ABD983785540}">
  <sheetPr codeName="Sheet3"/>
  <dimension ref="A1:N257"/>
  <sheetViews>
    <sheetView topLeftCell="J1" zoomScale="85" zoomScaleNormal="85" workbookViewId="0">
      <selection activeCell="R9" sqref="R9"/>
    </sheetView>
  </sheetViews>
  <sheetFormatPr defaultRowHeight="14.5" x14ac:dyDescent="0.35"/>
  <cols>
    <col min="2" max="7" width="11.54296875" customWidth="1"/>
    <col min="8" max="11" width="14.54296875" customWidth="1"/>
    <col min="12" max="12" width="13.816406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14</v>
      </c>
      <c r="C2">
        <v>14</v>
      </c>
      <c r="D2">
        <v>7</v>
      </c>
      <c r="E2">
        <v>18</v>
      </c>
      <c r="F2">
        <f>AVERAGEIF(KonyaTablo[[#This Row],[Vefat2019]:[Vefat2017]], "&gt;0")</f>
        <v>13</v>
      </c>
      <c r="G2">
        <f>IF(AND(KonyaTablo[[#This Row],[Vefat2020]]&gt;-1,KonyaTablo[[#This Row],[Referans]]&gt;-1), KonyaTablo[[#This Row],[Vefat2020]]-KonyaTablo[[#This Row],[Referans]], 0)</f>
        <v>1</v>
      </c>
    </row>
    <row r="3" spans="1:12" x14ac:dyDescent="0.35">
      <c r="A3" t="s">
        <v>254</v>
      </c>
      <c r="B3">
        <v>13</v>
      </c>
      <c r="C3">
        <v>30</v>
      </c>
      <c r="D3">
        <v>21</v>
      </c>
      <c r="E3">
        <v>18</v>
      </c>
      <c r="F3">
        <f>AVERAGEIF(KonyaTablo[[#This Row],[Vefat2019]:[Vefat2017]], "&gt;0")</f>
        <v>23</v>
      </c>
      <c r="G3">
        <f>IF(AND(KonyaTablo[[#This Row],[Vefat2020]]&gt;-1,KonyaTablo[[#This Row],[Referans]]&gt;-1), KonyaTablo[[#This Row],[Vefat2020]]-KonyaTablo[[#This Row],[Referans]], 0)</f>
        <v>-10</v>
      </c>
    </row>
    <row r="4" spans="1:12" x14ac:dyDescent="0.35">
      <c r="A4" t="s">
        <v>253</v>
      </c>
      <c r="B4">
        <v>17</v>
      </c>
      <c r="C4">
        <v>20</v>
      </c>
      <c r="D4">
        <v>9</v>
      </c>
      <c r="E4">
        <v>16</v>
      </c>
      <c r="F4">
        <f>AVERAGEIF(KonyaTablo[[#This Row],[Vefat2019]:[Vefat2017]], "&gt;0")</f>
        <v>15</v>
      </c>
      <c r="G4">
        <f>IF(AND(KonyaTablo[[#This Row],[Vefat2020]]&gt;-1,KonyaTablo[[#This Row],[Referans]]&gt;-1), KonyaTablo[[#This Row],[Vefat2020]]-KonyaTablo[[#This Row],[Referans]], 0)</f>
        <v>2</v>
      </c>
    </row>
    <row r="5" spans="1:12" x14ac:dyDescent="0.35">
      <c r="A5" t="s">
        <v>252</v>
      </c>
      <c r="B5">
        <v>19</v>
      </c>
      <c r="C5">
        <v>18</v>
      </c>
      <c r="D5">
        <v>11</v>
      </c>
      <c r="E5">
        <v>16</v>
      </c>
      <c r="F5">
        <f>AVERAGEIF(KonyaTablo[[#This Row],[Vefat2019]:[Vefat2017]], "&gt;0")</f>
        <v>15</v>
      </c>
      <c r="G5">
        <f>IF(AND(KonyaTablo[[#This Row],[Vefat2020]]&gt;-1,KonyaTablo[[#This Row],[Referans]]&gt;-1), KonyaTablo[[#This Row],[Vefat2020]]-KonyaTablo[[#This Row],[Referans]], 0)</f>
        <v>4</v>
      </c>
    </row>
    <row r="6" spans="1:12" x14ac:dyDescent="0.35">
      <c r="A6" t="s">
        <v>251</v>
      </c>
      <c r="B6">
        <v>12</v>
      </c>
      <c r="C6">
        <v>22</v>
      </c>
      <c r="D6">
        <v>19</v>
      </c>
      <c r="E6">
        <v>24</v>
      </c>
      <c r="F6">
        <f>AVERAGEIF(KonyaTablo[[#This Row],[Vefat2019]:[Vefat2017]], "&gt;0")</f>
        <v>21.666666666666668</v>
      </c>
      <c r="G6">
        <f>IF(AND(KonyaTablo[[#This Row],[Vefat2020]]&gt;-1,KonyaTablo[[#This Row],[Referans]]&gt;-1), KonyaTablo[[#This Row],[Vefat2020]]-KonyaTablo[[#This Row],[Referans]], 0)</f>
        <v>-9.6666666666666679</v>
      </c>
    </row>
    <row r="7" spans="1:12" x14ac:dyDescent="0.35">
      <c r="A7" t="s">
        <v>250</v>
      </c>
      <c r="B7">
        <v>20</v>
      </c>
      <c r="C7">
        <v>13</v>
      </c>
      <c r="D7">
        <v>25</v>
      </c>
      <c r="E7">
        <v>17</v>
      </c>
      <c r="F7">
        <f>AVERAGEIF(KonyaTablo[[#This Row],[Vefat2019]:[Vefat2017]], "&gt;0")</f>
        <v>18.333333333333332</v>
      </c>
      <c r="G7">
        <f>IF(AND(KonyaTablo[[#This Row],[Vefat2020]]&gt;-1,KonyaTablo[[#This Row],[Referans]]&gt;-1), KonyaTablo[[#This Row],[Vefat2020]]-KonyaTablo[[#This Row],[Referans]], 0)</f>
        <v>1.6666666666666679</v>
      </c>
    </row>
    <row r="8" spans="1:12" x14ac:dyDescent="0.35">
      <c r="A8" t="s">
        <v>249</v>
      </c>
      <c r="B8">
        <v>17</v>
      </c>
      <c r="C8">
        <v>15</v>
      </c>
      <c r="D8">
        <v>11</v>
      </c>
      <c r="E8">
        <v>27</v>
      </c>
      <c r="F8">
        <f>AVERAGEIF(KonyaTablo[[#This Row],[Vefat2019]:[Vefat2017]], "&gt;0")</f>
        <v>17.666666666666668</v>
      </c>
      <c r="G8">
        <f>IF(AND(KonyaTablo[[#This Row],[Vefat2020]]&gt;-1,KonyaTablo[[#This Row],[Referans]]&gt;-1), KonyaTablo[[#This Row],[Vefat2020]]-KonyaTablo[[#This Row],[Referans]], 0)</f>
        <v>-0.66666666666666785</v>
      </c>
      <c r="H8">
        <f>AVERAGE(B2:B8)</f>
        <v>16</v>
      </c>
      <c r="I8">
        <f t="shared" ref="I8:K8" si="0">AVERAGE(C2:C8)</f>
        <v>18.857142857142858</v>
      </c>
      <c r="J8">
        <f t="shared" si="0"/>
        <v>14.714285714285714</v>
      </c>
      <c r="K8">
        <f t="shared" si="0"/>
        <v>19.428571428571427</v>
      </c>
      <c r="L8">
        <f>AVERAGE(F2:F8)</f>
        <v>17.666666666666668</v>
      </c>
    </row>
    <row r="9" spans="1:12" x14ac:dyDescent="0.35">
      <c r="A9" t="s">
        <v>248</v>
      </c>
      <c r="B9">
        <v>20</v>
      </c>
      <c r="C9">
        <v>12</v>
      </c>
      <c r="D9">
        <v>12</v>
      </c>
      <c r="E9">
        <v>16</v>
      </c>
      <c r="F9">
        <f>AVERAGEIF(KonyaTablo[[#This Row],[Vefat2019]:[Vefat2017]], "&gt;0")</f>
        <v>13.333333333333334</v>
      </c>
      <c r="G9">
        <f>IF(AND(KonyaTablo[[#This Row],[Vefat2020]]&gt;-1,KonyaTablo[[#This Row],[Referans]]&gt;-1), KonyaTablo[[#This Row],[Vefat2020]]-KonyaTablo[[#This Row],[Referans]], 0)</f>
        <v>6.6666666666666661</v>
      </c>
      <c r="H9">
        <f t="shared" ref="H9:H72" si="1">AVERAGE(B3:B9)</f>
        <v>16.857142857142858</v>
      </c>
      <c r="I9">
        <f t="shared" ref="I9:I72" si="2">AVERAGE(C3:C9)</f>
        <v>18.571428571428573</v>
      </c>
      <c r="J9">
        <f t="shared" ref="J9:J72" si="3">AVERAGE(D3:D9)</f>
        <v>15.428571428571429</v>
      </c>
      <c r="K9">
        <f t="shared" ref="K9:K72" si="4">AVERAGE(E3:E9)</f>
        <v>19.142857142857142</v>
      </c>
      <c r="L9">
        <f t="shared" ref="L9:L72" si="5">AVERAGE(F3:F9)</f>
        <v>17.714285714285715</v>
      </c>
    </row>
    <row r="10" spans="1:12" x14ac:dyDescent="0.35">
      <c r="A10" t="s">
        <v>247</v>
      </c>
      <c r="B10">
        <v>21</v>
      </c>
      <c r="C10">
        <v>23</v>
      </c>
      <c r="D10">
        <v>17</v>
      </c>
      <c r="E10">
        <v>17</v>
      </c>
      <c r="F10">
        <f>AVERAGEIF(KonyaTablo[[#This Row],[Vefat2019]:[Vefat2017]], "&gt;0")</f>
        <v>19</v>
      </c>
      <c r="G10">
        <f>IF(AND(KonyaTablo[[#This Row],[Vefat2020]]&gt;-1,KonyaTablo[[#This Row],[Referans]]&gt;-1), KonyaTablo[[#This Row],[Vefat2020]]-KonyaTablo[[#This Row],[Referans]], 0)</f>
        <v>2</v>
      </c>
      <c r="H10">
        <f t="shared" si="1"/>
        <v>18</v>
      </c>
      <c r="I10">
        <f t="shared" si="2"/>
        <v>17.571428571428573</v>
      </c>
      <c r="J10">
        <f t="shared" si="3"/>
        <v>14.857142857142858</v>
      </c>
      <c r="K10">
        <f t="shared" si="4"/>
        <v>19</v>
      </c>
      <c r="L10">
        <f t="shared" si="5"/>
        <v>17.142857142857142</v>
      </c>
    </row>
    <row r="11" spans="1:12" x14ac:dyDescent="0.35">
      <c r="A11" t="s">
        <v>246</v>
      </c>
      <c r="B11">
        <v>27</v>
      </c>
      <c r="C11">
        <v>24</v>
      </c>
      <c r="D11">
        <v>20</v>
      </c>
      <c r="E11">
        <v>17</v>
      </c>
      <c r="F11">
        <f>AVERAGEIF(KonyaTablo[[#This Row],[Vefat2019]:[Vefat2017]], "&gt;0")</f>
        <v>20.333333333333332</v>
      </c>
      <c r="G11">
        <f>IF(AND(KonyaTablo[[#This Row],[Vefat2020]]&gt;-1,KonyaTablo[[#This Row],[Referans]]&gt;-1), KonyaTablo[[#This Row],[Vefat2020]]-KonyaTablo[[#This Row],[Referans]], 0)</f>
        <v>6.6666666666666679</v>
      </c>
      <c r="H11">
        <f t="shared" si="1"/>
        <v>19.428571428571427</v>
      </c>
      <c r="I11">
        <f t="shared" si="2"/>
        <v>18.142857142857142</v>
      </c>
      <c r="J11">
        <f t="shared" si="3"/>
        <v>16.428571428571427</v>
      </c>
      <c r="K11">
        <f t="shared" si="4"/>
        <v>19.142857142857142</v>
      </c>
      <c r="L11">
        <f t="shared" si="5"/>
        <v>17.904761904761905</v>
      </c>
    </row>
    <row r="12" spans="1:12" x14ac:dyDescent="0.35">
      <c r="A12" t="s">
        <v>245</v>
      </c>
      <c r="B12">
        <v>21</v>
      </c>
      <c r="C12">
        <v>19</v>
      </c>
      <c r="D12">
        <v>18</v>
      </c>
      <c r="E12">
        <v>7</v>
      </c>
      <c r="F12">
        <f>AVERAGEIF(KonyaTablo[[#This Row],[Vefat2019]:[Vefat2017]], "&gt;0")</f>
        <v>14.666666666666666</v>
      </c>
      <c r="G12">
        <f>IF(AND(KonyaTablo[[#This Row],[Vefat2020]]&gt;-1,KonyaTablo[[#This Row],[Referans]]&gt;-1), KonyaTablo[[#This Row],[Vefat2020]]-KonyaTablo[[#This Row],[Referans]], 0)</f>
        <v>6.3333333333333339</v>
      </c>
      <c r="H12">
        <f t="shared" si="1"/>
        <v>19.714285714285715</v>
      </c>
      <c r="I12">
        <f t="shared" si="2"/>
        <v>18.285714285714285</v>
      </c>
      <c r="J12">
        <f t="shared" si="3"/>
        <v>17.428571428571427</v>
      </c>
      <c r="K12">
        <f t="shared" si="4"/>
        <v>17.857142857142858</v>
      </c>
      <c r="L12">
        <f t="shared" si="5"/>
        <v>17.857142857142858</v>
      </c>
    </row>
    <row r="13" spans="1:12" x14ac:dyDescent="0.35">
      <c r="A13" t="s">
        <v>244</v>
      </c>
      <c r="B13">
        <v>26</v>
      </c>
      <c r="C13">
        <v>14</v>
      </c>
      <c r="D13">
        <v>16</v>
      </c>
      <c r="E13">
        <v>21</v>
      </c>
      <c r="F13">
        <f>AVERAGEIF(KonyaTablo[[#This Row],[Vefat2019]:[Vefat2017]], "&gt;0")</f>
        <v>17</v>
      </c>
      <c r="G13">
        <f>IF(AND(KonyaTablo[[#This Row],[Vefat2020]]&gt;-1,KonyaTablo[[#This Row],[Referans]]&gt;-1), KonyaTablo[[#This Row],[Vefat2020]]-KonyaTablo[[#This Row],[Referans]], 0)</f>
        <v>9</v>
      </c>
      <c r="H13">
        <f t="shared" si="1"/>
        <v>21.714285714285715</v>
      </c>
      <c r="I13">
        <f t="shared" si="2"/>
        <v>17.142857142857142</v>
      </c>
      <c r="J13">
        <f t="shared" si="3"/>
        <v>17</v>
      </c>
      <c r="K13">
        <f t="shared" si="4"/>
        <v>17.428571428571427</v>
      </c>
      <c r="L13">
        <f t="shared" si="5"/>
        <v>17.190476190476193</v>
      </c>
    </row>
    <row r="14" spans="1:12" x14ac:dyDescent="0.35">
      <c r="A14" t="s">
        <v>243</v>
      </c>
      <c r="B14">
        <v>21</v>
      </c>
      <c r="C14">
        <v>21</v>
      </c>
      <c r="D14">
        <v>19</v>
      </c>
      <c r="E14">
        <v>22</v>
      </c>
      <c r="F14">
        <f>AVERAGEIF(KonyaTablo[[#This Row],[Vefat2019]:[Vefat2017]], "&gt;0")</f>
        <v>20.666666666666668</v>
      </c>
      <c r="G14">
        <f>IF(AND(KonyaTablo[[#This Row],[Vefat2020]]&gt;-1,KonyaTablo[[#This Row],[Referans]]&gt;-1), KonyaTablo[[#This Row],[Vefat2020]]-KonyaTablo[[#This Row],[Referans]], 0)</f>
        <v>0.33333333333333215</v>
      </c>
      <c r="H14">
        <f t="shared" si="1"/>
        <v>21.857142857142858</v>
      </c>
      <c r="I14">
        <f t="shared" si="2"/>
        <v>18.285714285714285</v>
      </c>
      <c r="J14">
        <f t="shared" si="3"/>
        <v>16.142857142857142</v>
      </c>
      <c r="K14">
        <f t="shared" si="4"/>
        <v>18.142857142857142</v>
      </c>
      <c r="L14">
        <f t="shared" si="5"/>
        <v>17.523809523809526</v>
      </c>
    </row>
    <row r="15" spans="1:12" x14ac:dyDescent="0.35">
      <c r="A15" t="s">
        <v>242</v>
      </c>
      <c r="B15">
        <v>20</v>
      </c>
      <c r="C15">
        <v>9</v>
      </c>
      <c r="D15">
        <v>20</v>
      </c>
      <c r="E15">
        <v>11</v>
      </c>
      <c r="F15">
        <f>AVERAGEIF(KonyaTablo[[#This Row],[Vefat2019]:[Vefat2017]], "&gt;0")</f>
        <v>13.333333333333334</v>
      </c>
      <c r="G15">
        <f>IF(AND(KonyaTablo[[#This Row],[Vefat2020]]&gt;-1,KonyaTablo[[#This Row],[Referans]]&gt;-1), KonyaTablo[[#This Row],[Vefat2020]]-KonyaTablo[[#This Row],[Referans]], 0)</f>
        <v>6.6666666666666661</v>
      </c>
      <c r="H15">
        <f t="shared" si="1"/>
        <v>22.285714285714285</v>
      </c>
      <c r="I15">
        <f t="shared" si="2"/>
        <v>17.428571428571427</v>
      </c>
      <c r="J15">
        <f t="shared" si="3"/>
        <v>17.428571428571427</v>
      </c>
      <c r="K15">
        <f t="shared" si="4"/>
        <v>15.857142857142858</v>
      </c>
      <c r="L15">
        <f t="shared" si="5"/>
        <v>16.904761904761905</v>
      </c>
    </row>
    <row r="16" spans="1:12" x14ac:dyDescent="0.35">
      <c r="A16" t="s">
        <v>241</v>
      </c>
      <c r="B16">
        <v>17</v>
      </c>
      <c r="C16">
        <v>27</v>
      </c>
      <c r="D16">
        <v>19</v>
      </c>
      <c r="E16">
        <v>9</v>
      </c>
      <c r="F16">
        <f>AVERAGEIF(KonyaTablo[[#This Row],[Vefat2019]:[Vefat2017]], "&gt;0")</f>
        <v>18.333333333333332</v>
      </c>
      <c r="G16">
        <f>IF(AND(KonyaTablo[[#This Row],[Vefat2020]]&gt;-1,KonyaTablo[[#This Row],[Referans]]&gt;-1), KonyaTablo[[#This Row],[Vefat2020]]-KonyaTablo[[#This Row],[Referans]], 0)</f>
        <v>-1.3333333333333321</v>
      </c>
      <c r="H16">
        <f t="shared" si="1"/>
        <v>21.857142857142858</v>
      </c>
      <c r="I16">
        <f t="shared" si="2"/>
        <v>19.571428571428573</v>
      </c>
      <c r="J16">
        <f t="shared" si="3"/>
        <v>18.428571428571427</v>
      </c>
      <c r="K16">
        <f t="shared" si="4"/>
        <v>14.857142857142858</v>
      </c>
      <c r="L16">
        <f t="shared" si="5"/>
        <v>17.619047619047617</v>
      </c>
    </row>
    <row r="17" spans="1:14" x14ac:dyDescent="0.35">
      <c r="A17" t="s">
        <v>240</v>
      </c>
      <c r="B17">
        <v>12</v>
      </c>
      <c r="C17">
        <v>17</v>
      </c>
      <c r="D17">
        <v>18</v>
      </c>
      <c r="E17">
        <v>13</v>
      </c>
      <c r="F17">
        <f>AVERAGEIF(KonyaTablo[[#This Row],[Vefat2019]:[Vefat2017]], "&gt;0")</f>
        <v>16</v>
      </c>
      <c r="G17">
        <f>IF(AND(KonyaTablo[[#This Row],[Vefat2020]]&gt;-1,KonyaTablo[[#This Row],[Referans]]&gt;-1), KonyaTablo[[#This Row],[Vefat2020]]-KonyaTablo[[#This Row],[Referans]], 0)</f>
        <v>-4</v>
      </c>
      <c r="H17">
        <f t="shared" si="1"/>
        <v>20.571428571428573</v>
      </c>
      <c r="I17">
        <f t="shared" si="2"/>
        <v>18.714285714285715</v>
      </c>
      <c r="J17">
        <f t="shared" si="3"/>
        <v>18.571428571428573</v>
      </c>
      <c r="K17">
        <f t="shared" si="4"/>
        <v>14.285714285714286</v>
      </c>
      <c r="L17">
        <f t="shared" si="5"/>
        <v>17.19047619047619</v>
      </c>
    </row>
    <row r="18" spans="1:14" x14ac:dyDescent="0.35">
      <c r="A18" t="s">
        <v>239</v>
      </c>
      <c r="B18">
        <v>15</v>
      </c>
      <c r="C18">
        <v>15</v>
      </c>
      <c r="D18">
        <v>17</v>
      </c>
      <c r="E18">
        <v>11</v>
      </c>
      <c r="F18">
        <f>AVERAGEIF(KonyaTablo[[#This Row],[Vefat2019]:[Vefat2017]], "&gt;0")</f>
        <v>14.333333333333334</v>
      </c>
      <c r="G18">
        <f>IF(AND(KonyaTablo[[#This Row],[Vefat2020]]&gt;-1,KonyaTablo[[#This Row],[Referans]]&gt;-1), KonyaTablo[[#This Row],[Vefat2020]]-KonyaTablo[[#This Row],[Referans]], 0)</f>
        <v>0.66666666666666607</v>
      </c>
      <c r="H18">
        <f t="shared" si="1"/>
        <v>18.857142857142858</v>
      </c>
      <c r="I18">
        <f t="shared" si="2"/>
        <v>17.428571428571427</v>
      </c>
      <c r="J18">
        <f t="shared" si="3"/>
        <v>18.142857142857142</v>
      </c>
      <c r="K18">
        <f t="shared" si="4"/>
        <v>13.428571428571429</v>
      </c>
      <c r="L18">
        <f t="shared" si="5"/>
        <v>16.333333333333332</v>
      </c>
    </row>
    <row r="19" spans="1:14" x14ac:dyDescent="0.35">
      <c r="A19" t="s">
        <v>238</v>
      </c>
      <c r="B19">
        <v>15</v>
      </c>
      <c r="C19">
        <v>24</v>
      </c>
      <c r="D19">
        <v>18</v>
      </c>
      <c r="E19">
        <v>24</v>
      </c>
      <c r="F19">
        <f>AVERAGEIF(KonyaTablo[[#This Row],[Vefat2019]:[Vefat2017]], "&gt;0")</f>
        <v>22</v>
      </c>
      <c r="G19">
        <f>IF(AND(KonyaTablo[[#This Row],[Vefat2020]]&gt;-1,KonyaTablo[[#This Row],[Referans]]&gt;-1), KonyaTablo[[#This Row],[Vefat2020]]-KonyaTablo[[#This Row],[Referans]], 0)</f>
        <v>-7</v>
      </c>
      <c r="H19">
        <f t="shared" si="1"/>
        <v>18</v>
      </c>
      <c r="I19">
        <f t="shared" si="2"/>
        <v>18.142857142857142</v>
      </c>
      <c r="J19">
        <f t="shared" si="3"/>
        <v>18.142857142857142</v>
      </c>
      <c r="K19">
        <f t="shared" si="4"/>
        <v>15.857142857142858</v>
      </c>
      <c r="L19">
        <f t="shared" si="5"/>
        <v>17.380952380952383</v>
      </c>
    </row>
    <row r="20" spans="1:14" x14ac:dyDescent="0.35">
      <c r="A20" t="s">
        <v>237</v>
      </c>
      <c r="B20">
        <v>17</v>
      </c>
      <c r="C20">
        <v>16</v>
      </c>
      <c r="D20">
        <v>20</v>
      </c>
      <c r="E20">
        <v>14</v>
      </c>
      <c r="F20">
        <f>AVERAGEIF(KonyaTablo[[#This Row],[Vefat2019]:[Vefat2017]], "&gt;0")</f>
        <v>16.666666666666668</v>
      </c>
      <c r="G20">
        <f>IF(AND(KonyaTablo[[#This Row],[Vefat2020]]&gt;-1,KonyaTablo[[#This Row],[Referans]]&gt;-1), KonyaTablo[[#This Row],[Vefat2020]]-KonyaTablo[[#This Row],[Referans]], 0)</f>
        <v>0.33333333333333215</v>
      </c>
      <c r="H20">
        <f t="shared" si="1"/>
        <v>16.714285714285715</v>
      </c>
      <c r="I20">
        <f t="shared" si="2"/>
        <v>18.428571428571427</v>
      </c>
      <c r="J20">
        <f t="shared" si="3"/>
        <v>18.714285714285715</v>
      </c>
      <c r="K20">
        <f t="shared" si="4"/>
        <v>14.857142857142858</v>
      </c>
      <c r="L20">
        <f t="shared" si="5"/>
        <v>17.333333333333332</v>
      </c>
    </row>
    <row r="21" spans="1:14" x14ac:dyDescent="0.35">
      <c r="A21" t="s">
        <v>236</v>
      </c>
      <c r="B21">
        <v>18</v>
      </c>
      <c r="C21">
        <v>12</v>
      </c>
      <c r="D21">
        <v>10</v>
      </c>
      <c r="E21">
        <v>16</v>
      </c>
      <c r="F21">
        <f>AVERAGEIF(KonyaTablo[[#This Row],[Vefat2019]:[Vefat2017]], "&gt;0")</f>
        <v>12.666666666666666</v>
      </c>
      <c r="G21">
        <f>IF(AND(KonyaTablo[[#This Row],[Vefat2020]]&gt;-1,KonyaTablo[[#This Row],[Referans]]&gt;-1), KonyaTablo[[#This Row],[Vefat2020]]-KonyaTablo[[#This Row],[Referans]], 0)</f>
        <v>5.3333333333333339</v>
      </c>
      <c r="H21">
        <f t="shared" si="1"/>
        <v>16.285714285714285</v>
      </c>
      <c r="I21">
        <f t="shared" si="2"/>
        <v>17.142857142857142</v>
      </c>
      <c r="J21">
        <f t="shared" si="3"/>
        <v>17.428571428571427</v>
      </c>
      <c r="K21">
        <f t="shared" si="4"/>
        <v>14</v>
      </c>
      <c r="L21">
        <f t="shared" si="5"/>
        <v>16.190476190476193</v>
      </c>
    </row>
    <row r="22" spans="1:14" x14ac:dyDescent="0.35">
      <c r="A22" t="s">
        <v>235</v>
      </c>
      <c r="B22">
        <v>24</v>
      </c>
      <c r="C22">
        <v>13</v>
      </c>
      <c r="D22">
        <v>18</v>
      </c>
      <c r="E22">
        <v>18</v>
      </c>
      <c r="F22">
        <f>AVERAGEIF(KonyaTablo[[#This Row],[Vefat2019]:[Vefat2017]], "&gt;0")</f>
        <v>16.333333333333332</v>
      </c>
      <c r="G22">
        <f>IF(AND(KonyaTablo[[#This Row],[Vefat2020]]&gt;-1,KonyaTablo[[#This Row],[Referans]]&gt;-1), KonyaTablo[[#This Row],[Vefat2020]]-KonyaTablo[[#This Row],[Referans]], 0)</f>
        <v>7.6666666666666679</v>
      </c>
      <c r="H22">
        <f t="shared" si="1"/>
        <v>16.857142857142858</v>
      </c>
      <c r="I22">
        <f t="shared" si="2"/>
        <v>17.714285714285715</v>
      </c>
      <c r="J22">
        <f t="shared" si="3"/>
        <v>17.142857142857142</v>
      </c>
      <c r="K22">
        <f t="shared" si="4"/>
        <v>15</v>
      </c>
      <c r="L22">
        <f t="shared" si="5"/>
        <v>16.619047619047617</v>
      </c>
    </row>
    <row r="23" spans="1:14" x14ac:dyDescent="0.35">
      <c r="A23" t="s">
        <v>234</v>
      </c>
      <c r="B23">
        <v>19</v>
      </c>
      <c r="C23">
        <v>18</v>
      </c>
      <c r="D23">
        <v>13</v>
      </c>
      <c r="E23">
        <v>11</v>
      </c>
      <c r="F23">
        <f>AVERAGEIF(KonyaTablo[[#This Row],[Vefat2019]:[Vefat2017]], "&gt;0")</f>
        <v>14</v>
      </c>
      <c r="G23">
        <f>IF(AND(KonyaTablo[[#This Row],[Vefat2020]]&gt;-1,KonyaTablo[[#This Row],[Referans]]&gt;-1), KonyaTablo[[#This Row],[Vefat2020]]-KonyaTablo[[#This Row],[Referans]], 0)</f>
        <v>5</v>
      </c>
      <c r="H23">
        <f t="shared" si="1"/>
        <v>17.142857142857142</v>
      </c>
      <c r="I23">
        <f t="shared" si="2"/>
        <v>16.428571428571427</v>
      </c>
      <c r="J23">
        <f t="shared" si="3"/>
        <v>16.285714285714285</v>
      </c>
      <c r="K23">
        <f t="shared" si="4"/>
        <v>15.285714285714286</v>
      </c>
      <c r="L23">
        <f t="shared" si="5"/>
        <v>16</v>
      </c>
      <c r="N23" t="s">
        <v>261</v>
      </c>
    </row>
    <row r="24" spans="1:14" x14ac:dyDescent="0.35">
      <c r="A24" t="s">
        <v>233</v>
      </c>
      <c r="B24">
        <v>6</v>
      </c>
      <c r="C24">
        <v>12</v>
      </c>
      <c r="D24">
        <v>15</v>
      </c>
      <c r="E24">
        <v>20</v>
      </c>
      <c r="F24">
        <f>AVERAGEIF(KonyaTablo[[#This Row],[Vefat2019]:[Vefat2017]], "&gt;0")</f>
        <v>15.666666666666666</v>
      </c>
      <c r="G24">
        <f>IF(AND(KonyaTablo[[#This Row],[Vefat2020]]&gt;-1,KonyaTablo[[#This Row],[Referans]]&gt;-1), KonyaTablo[[#This Row],[Vefat2020]]-KonyaTablo[[#This Row],[Referans]], 0)</f>
        <v>-9.6666666666666661</v>
      </c>
      <c r="H24">
        <f t="shared" si="1"/>
        <v>16.285714285714285</v>
      </c>
      <c r="I24">
        <f t="shared" si="2"/>
        <v>15.714285714285714</v>
      </c>
      <c r="J24">
        <f t="shared" si="3"/>
        <v>15.857142857142858</v>
      </c>
      <c r="K24">
        <f t="shared" si="4"/>
        <v>16.285714285714285</v>
      </c>
      <c r="L24">
        <f t="shared" si="5"/>
        <v>15.952380952380953</v>
      </c>
      <c r="N24">
        <f>SUM(KonyaTablo[Fark])</f>
        <v>1108.9999999999998</v>
      </c>
    </row>
    <row r="25" spans="1:14" x14ac:dyDescent="0.35">
      <c r="A25" t="s">
        <v>232</v>
      </c>
      <c r="B25">
        <v>14</v>
      </c>
      <c r="C25">
        <v>15</v>
      </c>
      <c r="D25">
        <v>14</v>
      </c>
      <c r="E25">
        <v>15</v>
      </c>
      <c r="F25">
        <f>AVERAGEIF(KonyaTablo[[#This Row],[Vefat2019]:[Vefat2017]], "&gt;0")</f>
        <v>14.666666666666666</v>
      </c>
      <c r="G25">
        <f>IF(AND(KonyaTablo[[#This Row],[Vefat2020]]&gt;-1,KonyaTablo[[#This Row],[Referans]]&gt;-1), KonyaTablo[[#This Row],[Vefat2020]]-KonyaTablo[[#This Row],[Referans]], 0)</f>
        <v>-0.66666666666666607</v>
      </c>
      <c r="H25">
        <f t="shared" si="1"/>
        <v>16.142857142857142</v>
      </c>
      <c r="I25">
        <f t="shared" si="2"/>
        <v>15.714285714285714</v>
      </c>
      <c r="J25">
        <f t="shared" si="3"/>
        <v>15.428571428571429</v>
      </c>
      <c r="K25">
        <f t="shared" si="4"/>
        <v>16.857142857142858</v>
      </c>
      <c r="L25">
        <f t="shared" si="5"/>
        <v>16.000000000000004</v>
      </c>
    </row>
    <row r="26" spans="1:14" x14ac:dyDescent="0.35">
      <c r="A26" t="s">
        <v>231</v>
      </c>
      <c r="B26">
        <v>15</v>
      </c>
      <c r="C26">
        <v>10</v>
      </c>
      <c r="D26">
        <v>15</v>
      </c>
      <c r="E26">
        <v>25</v>
      </c>
      <c r="F26">
        <f>AVERAGEIF(KonyaTablo[[#This Row],[Vefat2019]:[Vefat2017]], "&gt;0")</f>
        <v>16.666666666666668</v>
      </c>
      <c r="G26">
        <f>IF(AND(KonyaTablo[[#This Row],[Vefat2020]]&gt;-1,KonyaTablo[[#This Row],[Referans]]&gt;-1), KonyaTablo[[#This Row],[Vefat2020]]-KonyaTablo[[#This Row],[Referans]], 0)</f>
        <v>-1.6666666666666679</v>
      </c>
      <c r="H26">
        <f t="shared" si="1"/>
        <v>16.142857142857142</v>
      </c>
      <c r="I26">
        <f t="shared" si="2"/>
        <v>13.714285714285714</v>
      </c>
      <c r="J26">
        <f t="shared" si="3"/>
        <v>15</v>
      </c>
      <c r="K26">
        <f t="shared" si="4"/>
        <v>17</v>
      </c>
      <c r="L26">
        <f t="shared" si="5"/>
        <v>15.238095238095241</v>
      </c>
    </row>
    <row r="27" spans="1:14" x14ac:dyDescent="0.35">
      <c r="A27" t="s">
        <v>230</v>
      </c>
      <c r="B27">
        <v>12</v>
      </c>
      <c r="C27">
        <v>20</v>
      </c>
      <c r="D27">
        <v>20</v>
      </c>
      <c r="E27">
        <v>18</v>
      </c>
      <c r="F27">
        <f>AVERAGEIF(KonyaTablo[[#This Row],[Vefat2019]:[Vefat2017]], "&gt;0")</f>
        <v>19.333333333333332</v>
      </c>
      <c r="G27">
        <f>IF(AND(KonyaTablo[[#This Row],[Vefat2020]]&gt;-1,KonyaTablo[[#This Row],[Referans]]&gt;-1), KonyaTablo[[#This Row],[Vefat2020]]-KonyaTablo[[#This Row],[Referans]], 0)</f>
        <v>-7.3333333333333321</v>
      </c>
      <c r="H27">
        <f t="shared" si="1"/>
        <v>15.428571428571429</v>
      </c>
      <c r="I27">
        <f t="shared" si="2"/>
        <v>14.285714285714286</v>
      </c>
      <c r="J27">
        <f t="shared" si="3"/>
        <v>15</v>
      </c>
      <c r="K27">
        <f t="shared" si="4"/>
        <v>17.571428571428573</v>
      </c>
      <c r="L27">
        <f t="shared" si="5"/>
        <v>15.619047619047619</v>
      </c>
    </row>
    <row r="28" spans="1:14" x14ac:dyDescent="0.35">
      <c r="A28" t="s">
        <v>229</v>
      </c>
      <c r="B28">
        <v>12</v>
      </c>
      <c r="C28">
        <v>16</v>
      </c>
      <c r="D28">
        <v>20</v>
      </c>
      <c r="E28">
        <v>25</v>
      </c>
      <c r="F28">
        <f>AVERAGEIF(KonyaTablo[[#This Row],[Vefat2019]:[Vefat2017]], "&gt;0")</f>
        <v>20.333333333333332</v>
      </c>
      <c r="G28">
        <f>IF(AND(KonyaTablo[[#This Row],[Vefat2020]]&gt;-1,KonyaTablo[[#This Row],[Referans]]&gt;-1), KonyaTablo[[#This Row],[Vefat2020]]-KonyaTablo[[#This Row],[Referans]], 0)</f>
        <v>-8.3333333333333321</v>
      </c>
      <c r="H28">
        <f t="shared" si="1"/>
        <v>14.571428571428571</v>
      </c>
      <c r="I28">
        <f t="shared" si="2"/>
        <v>14.857142857142858</v>
      </c>
      <c r="J28">
        <f t="shared" si="3"/>
        <v>16.428571428571427</v>
      </c>
      <c r="K28">
        <f t="shared" si="4"/>
        <v>18.857142857142858</v>
      </c>
      <c r="L28">
        <f t="shared" si="5"/>
        <v>16.714285714285712</v>
      </c>
    </row>
    <row r="29" spans="1:14" x14ac:dyDescent="0.35">
      <c r="A29" t="s">
        <v>228</v>
      </c>
      <c r="B29">
        <v>22</v>
      </c>
      <c r="C29">
        <v>19</v>
      </c>
      <c r="D29">
        <v>17</v>
      </c>
      <c r="E29">
        <v>17</v>
      </c>
      <c r="F29">
        <f>AVERAGEIF(KonyaTablo[[#This Row],[Vefat2019]:[Vefat2017]], "&gt;0")</f>
        <v>17.666666666666668</v>
      </c>
      <c r="G29">
        <f>IF(AND(KonyaTablo[[#This Row],[Vefat2020]]&gt;-1,KonyaTablo[[#This Row],[Referans]]&gt;-1), KonyaTablo[[#This Row],[Vefat2020]]-KonyaTablo[[#This Row],[Referans]], 0)</f>
        <v>4.3333333333333321</v>
      </c>
      <c r="H29">
        <f t="shared" si="1"/>
        <v>14.285714285714286</v>
      </c>
      <c r="I29">
        <f t="shared" si="2"/>
        <v>15.714285714285714</v>
      </c>
      <c r="J29">
        <f t="shared" si="3"/>
        <v>16.285714285714285</v>
      </c>
      <c r="K29">
        <f t="shared" si="4"/>
        <v>18.714285714285715</v>
      </c>
      <c r="L29">
        <f t="shared" si="5"/>
        <v>16.904761904761905</v>
      </c>
    </row>
    <row r="30" spans="1:14" x14ac:dyDescent="0.35">
      <c r="A30" t="s">
        <v>227</v>
      </c>
      <c r="B30">
        <v>15</v>
      </c>
      <c r="C30">
        <v>21</v>
      </c>
      <c r="D30">
        <v>20</v>
      </c>
      <c r="E30">
        <v>10</v>
      </c>
      <c r="F30">
        <f>AVERAGEIF(KonyaTablo[[#This Row],[Vefat2019]:[Vefat2017]], "&gt;0")</f>
        <v>17</v>
      </c>
      <c r="G30">
        <f>IF(AND(KonyaTablo[[#This Row],[Vefat2020]]&gt;-1,KonyaTablo[[#This Row],[Referans]]&gt;-1), KonyaTablo[[#This Row],[Vefat2020]]-KonyaTablo[[#This Row],[Referans]], 0)</f>
        <v>-2</v>
      </c>
      <c r="H30">
        <f t="shared" si="1"/>
        <v>13.714285714285714</v>
      </c>
      <c r="I30">
        <f t="shared" si="2"/>
        <v>16.142857142857142</v>
      </c>
      <c r="J30">
        <f t="shared" si="3"/>
        <v>17.285714285714285</v>
      </c>
      <c r="K30">
        <f t="shared" si="4"/>
        <v>18.571428571428573</v>
      </c>
      <c r="L30">
        <f t="shared" si="5"/>
        <v>17.333333333333332</v>
      </c>
    </row>
    <row r="31" spans="1:14" x14ac:dyDescent="0.35">
      <c r="A31" t="s">
        <v>226</v>
      </c>
      <c r="B31">
        <v>10</v>
      </c>
      <c r="C31">
        <v>20</v>
      </c>
      <c r="D31">
        <v>16</v>
      </c>
      <c r="E31">
        <v>25</v>
      </c>
      <c r="F31">
        <f>AVERAGEIF(KonyaTablo[[#This Row],[Vefat2019]:[Vefat2017]], "&gt;0")</f>
        <v>20.333333333333332</v>
      </c>
      <c r="G31">
        <f>IF(AND(KonyaTablo[[#This Row],[Vefat2020]]&gt;-1,KonyaTablo[[#This Row],[Referans]]&gt;-1), KonyaTablo[[#This Row],[Vefat2020]]-KonyaTablo[[#This Row],[Referans]], 0)</f>
        <v>-10.333333333333332</v>
      </c>
      <c r="H31">
        <f t="shared" si="1"/>
        <v>14.285714285714286</v>
      </c>
      <c r="I31">
        <f t="shared" si="2"/>
        <v>17.285714285714285</v>
      </c>
      <c r="J31">
        <f t="shared" si="3"/>
        <v>17.428571428571427</v>
      </c>
      <c r="K31">
        <f t="shared" si="4"/>
        <v>19.285714285714285</v>
      </c>
      <c r="L31">
        <f t="shared" si="5"/>
        <v>18</v>
      </c>
    </row>
    <row r="32" spans="1:14" x14ac:dyDescent="0.35">
      <c r="A32" t="s">
        <v>225</v>
      </c>
      <c r="B32">
        <v>19</v>
      </c>
      <c r="C32">
        <v>12</v>
      </c>
      <c r="D32">
        <v>19</v>
      </c>
      <c r="E32">
        <v>18</v>
      </c>
      <c r="F32">
        <f>AVERAGEIF(KonyaTablo[[#This Row],[Vefat2019]:[Vefat2017]], "&gt;0")</f>
        <v>16.333333333333332</v>
      </c>
      <c r="G32">
        <f>IF(AND(KonyaTablo[[#This Row],[Vefat2020]]&gt;-1,KonyaTablo[[#This Row],[Referans]]&gt;-1), KonyaTablo[[#This Row],[Vefat2020]]-KonyaTablo[[#This Row],[Referans]], 0)</f>
        <v>2.6666666666666679</v>
      </c>
      <c r="H32">
        <f t="shared" si="1"/>
        <v>15</v>
      </c>
      <c r="I32">
        <f t="shared" si="2"/>
        <v>16.857142857142858</v>
      </c>
      <c r="J32">
        <f t="shared" si="3"/>
        <v>18.142857142857142</v>
      </c>
      <c r="K32">
        <f t="shared" si="4"/>
        <v>19.714285714285715</v>
      </c>
      <c r="L32">
        <f t="shared" si="5"/>
        <v>18.238095238095237</v>
      </c>
    </row>
    <row r="33" spans="1:12" x14ac:dyDescent="0.35">
      <c r="A33" t="s">
        <v>224</v>
      </c>
      <c r="B33">
        <v>10</v>
      </c>
      <c r="C33">
        <v>10</v>
      </c>
      <c r="D33">
        <v>30</v>
      </c>
      <c r="E33">
        <v>18</v>
      </c>
      <c r="F33">
        <f>AVERAGEIF(KonyaTablo[[#This Row],[Vefat2019]:[Vefat2017]], "&gt;0")</f>
        <v>19.333333333333332</v>
      </c>
      <c r="G33">
        <f>IF(AND(KonyaTablo[[#This Row],[Vefat2020]]&gt;-1,KonyaTablo[[#This Row],[Referans]]&gt;-1), KonyaTablo[[#This Row],[Vefat2020]]-KonyaTablo[[#This Row],[Referans]], 0)</f>
        <v>-9.3333333333333321</v>
      </c>
      <c r="H33">
        <f t="shared" si="1"/>
        <v>14.285714285714286</v>
      </c>
      <c r="I33">
        <f t="shared" si="2"/>
        <v>16.857142857142858</v>
      </c>
      <c r="J33">
        <f t="shared" si="3"/>
        <v>20.285714285714285</v>
      </c>
      <c r="K33">
        <f t="shared" si="4"/>
        <v>18.714285714285715</v>
      </c>
      <c r="L33">
        <f t="shared" si="5"/>
        <v>18.619047619047617</v>
      </c>
    </row>
    <row r="34" spans="1:12" x14ac:dyDescent="0.35">
      <c r="A34" t="s">
        <v>223</v>
      </c>
      <c r="B34">
        <v>13</v>
      </c>
      <c r="C34">
        <v>23</v>
      </c>
      <c r="D34">
        <v>10</v>
      </c>
      <c r="E34">
        <v>22</v>
      </c>
      <c r="F34">
        <f>AVERAGEIF(KonyaTablo[[#This Row],[Vefat2019]:[Vefat2017]], "&gt;0")</f>
        <v>18.333333333333332</v>
      </c>
      <c r="G34">
        <f>IF(AND(KonyaTablo[[#This Row],[Vefat2020]]&gt;-1,KonyaTablo[[#This Row],[Referans]]&gt;-1), KonyaTablo[[#This Row],[Vefat2020]]-KonyaTablo[[#This Row],[Referans]], 0)</f>
        <v>-5.3333333333333321</v>
      </c>
      <c r="H34">
        <f t="shared" si="1"/>
        <v>14.428571428571429</v>
      </c>
      <c r="I34">
        <f t="shared" si="2"/>
        <v>17.285714285714285</v>
      </c>
      <c r="J34">
        <f t="shared" si="3"/>
        <v>18.857142857142858</v>
      </c>
      <c r="K34">
        <f t="shared" si="4"/>
        <v>19.285714285714285</v>
      </c>
      <c r="L34">
        <f t="shared" si="5"/>
        <v>18.476190476190474</v>
      </c>
    </row>
    <row r="35" spans="1:12" x14ac:dyDescent="0.35">
      <c r="A35" t="s">
        <v>222</v>
      </c>
      <c r="B35">
        <v>20</v>
      </c>
      <c r="C35">
        <v>18</v>
      </c>
      <c r="D35">
        <v>15</v>
      </c>
      <c r="E35">
        <v>18</v>
      </c>
      <c r="F35">
        <f>AVERAGEIF(KonyaTablo[[#This Row],[Vefat2019]:[Vefat2017]], "&gt;0")</f>
        <v>17</v>
      </c>
      <c r="G35">
        <f>IF(AND(KonyaTablo[[#This Row],[Vefat2020]]&gt;-1,KonyaTablo[[#This Row],[Referans]]&gt;-1), KonyaTablo[[#This Row],[Vefat2020]]-KonyaTablo[[#This Row],[Referans]], 0)</f>
        <v>3</v>
      </c>
      <c r="H35">
        <f t="shared" si="1"/>
        <v>15.571428571428571</v>
      </c>
      <c r="I35">
        <f t="shared" si="2"/>
        <v>17.571428571428573</v>
      </c>
      <c r="J35">
        <f t="shared" si="3"/>
        <v>18.142857142857142</v>
      </c>
      <c r="K35">
        <f t="shared" si="4"/>
        <v>18.285714285714285</v>
      </c>
      <c r="L35">
        <f t="shared" si="5"/>
        <v>17.999999999999996</v>
      </c>
    </row>
    <row r="36" spans="1:12" x14ac:dyDescent="0.35">
      <c r="A36" t="s">
        <v>221</v>
      </c>
      <c r="B36">
        <v>19</v>
      </c>
      <c r="C36">
        <v>16</v>
      </c>
      <c r="D36">
        <v>18</v>
      </c>
      <c r="E36">
        <v>15</v>
      </c>
      <c r="F36">
        <f>AVERAGEIF(KonyaTablo[[#This Row],[Vefat2019]:[Vefat2017]], "&gt;0")</f>
        <v>16.333333333333332</v>
      </c>
      <c r="G36">
        <f>IF(AND(KonyaTablo[[#This Row],[Vefat2020]]&gt;-1,KonyaTablo[[#This Row],[Referans]]&gt;-1), KonyaTablo[[#This Row],[Vefat2020]]-KonyaTablo[[#This Row],[Referans]], 0)</f>
        <v>2.6666666666666679</v>
      </c>
      <c r="H36">
        <f t="shared" si="1"/>
        <v>15.142857142857142</v>
      </c>
      <c r="I36">
        <f t="shared" si="2"/>
        <v>17.142857142857142</v>
      </c>
      <c r="J36">
        <f t="shared" si="3"/>
        <v>18.285714285714285</v>
      </c>
      <c r="K36">
        <f t="shared" si="4"/>
        <v>18</v>
      </c>
      <c r="L36">
        <f t="shared" si="5"/>
        <v>17.809523809523807</v>
      </c>
    </row>
    <row r="37" spans="1:12" x14ac:dyDescent="0.35">
      <c r="A37" t="s">
        <v>220</v>
      </c>
      <c r="B37">
        <v>8</v>
      </c>
      <c r="C37">
        <v>14</v>
      </c>
      <c r="D37">
        <v>11</v>
      </c>
      <c r="E37">
        <v>22</v>
      </c>
      <c r="F37">
        <f>AVERAGEIF(KonyaTablo[[#This Row],[Vefat2019]:[Vefat2017]], "&gt;0")</f>
        <v>15.666666666666666</v>
      </c>
      <c r="G37">
        <f>IF(AND(KonyaTablo[[#This Row],[Vefat2020]]&gt;-1,KonyaTablo[[#This Row],[Referans]]&gt;-1), KonyaTablo[[#This Row],[Vefat2020]]-KonyaTablo[[#This Row],[Referans]], 0)</f>
        <v>-7.6666666666666661</v>
      </c>
      <c r="H37">
        <f t="shared" si="1"/>
        <v>14.142857142857142</v>
      </c>
      <c r="I37">
        <f t="shared" si="2"/>
        <v>16.142857142857142</v>
      </c>
      <c r="J37">
        <f t="shared" si="3"/>
        <v>17</v>
      </c>
      <c r="K37">
        <f t="shared" si="4"/>
        <v>19.714285714285715</v>
      </c>
      <c r="L37">
        <f t="shared" si="5"/>
        <v>17.619047619047617</v>
      </c>
    </row>
    <row r="38" spans="1:12" x14ac:dyDescent="0.35">
      <c r="A38" t="s">
        <v>219</v>
      </c>
      <c r="B38">
        <v>8</v>
      </c>
      <c r="C38">
        <v>23</v>
      </c>
      <c r="D38">
        <v>16</v>
      </c>
      <c r="E38">
        <v>7</v>
      </c>
      <c r="F38">
        <f>AVERAGEIF(KonyaTablo[[#This Row],[Vefat2019]:[Vefat2017]], "&gt;0")</f>
        <v>15.333333333333334</v>
      </c>
      <c r="G38">
        <f>IF(AND(KonyaTablo[[#This Row],[Vefat2020]]&gt;-1,KonyaTablo[[#This Row],[Referans]]&gt;-1), KonyaTablo[[#This Row],[Vefat2020]]-KonyaTablo[[#This Row],[Referans]], 0)</f>
        <v>-7.3333333333333339</v>
      </c>
      <c r="H38">
        <f t="shared" si="1"/>
        <v>13.857142857142858</v>
      </c>
      <c r="I38">
        <f t="shared" si="2"/>
        <v>16.571428571428573</v>
      </c>
      <c r="J38">
        <f t="shared" si="3"/>
        <v>17</v>
      </c>
      <c r="K38">
        <f t="shared" si="4"/>
        <v>17.142857142857142</v>
      </c>
      <c r="L38">
        <f t="shared" si="5"/>
        <v>16.904761904761905</v>
      </c>
    </row>
    <row r="39" spans="1:12" x14ac:dyDescent="0.35">
      <c r="A39" t="s">
        <v>218</v>
      </c>
      <c r="B39">
        <v>13</v>
      </c>
      <c r="C39">
        <v>13</v>
      </c>
      <c r="D39">
        <v>16</v>
      </c>
      <c r="E39">
        <v>21</v>
      </c>
      <c r="F39">
        <f>AVERAGEIF(KonyaTablo[[#This Row],[Vefat2019]:[Vefat2017]], "&gt;0")</f>
        <v>16.666666666666668</v>
      </c>
      <c r="G39">
        <f>IF(AND(KonyaTablo[[#This Row],[Vefat2020]]&gt;-1,KonyaTablo[[#This Row],[Referans]]&gt;-1), KonyaTablo[[#This Row],[Vefat2020]]-KonyaTablo[[#This Row],[Referans]], 0)</f>
        <v>-3.6666666666666679</v>
      </c>
      <c r="H39">
        <f t="shared" si="1"/>
        <v>13</v>
      </c>
      <c r="I39">
        <f t="shared" si="2"/>
        <v>16.714285714285715</v>
      </c>
      <c r="J39">
        <f t="shared" si="3"/>
        <v>16.571428571428573</v>
      </c>
      <c r="K39">
        <f t="shared" si="4"/>
        <v>17.571428571428573</v>
      </c>
      <c r="L39">
        <f t="shared" si="5"/>
        <v>16.952380952380953</v>
      </c>
    </row>
    <row r="40" spans="1:12" x14ac:dyDescent="0.35">
      <c r="A40" t="s">
        <v>217</v>
      </c>
      <c r="B40">
        <v>15</v>
      </c>
      <c r="C40">
        <v>18</v>
      </c>
      <c r="D40">
        <v>7</v>
      </c>
      <c r="E40">
        <v>19</v>
      </c>
      <c r="F40">
        <f>AVERAGEIF(KonyaTablo[[#This Row],[Vefat2019]:[Vefat2017]], "&gt;0")</f>
        <v>14.666666666666666</v>
      </c>
      <c r="G40">
        <f>IF(AND(KonyaTablo[[#This Row],[Vefat2020]]&gt;-1,KonyaTablo[[#This Row],[Referans]]&gt;-1), KonyaTablo[[#This Row],[Vefat2020]]-KonyaTablo[[#This Row],[Referans]], 0)</f>
        <v>0.33333333333333393</v>
      </c>
      <c r="H40">
        <f t="shared" si="1"/>
        <v>13.714285714285714</v>
      </c>
      <c r="I40">
        <f t="shared" si="2"/>
        <v>17.857142857142858</v>
      </c>
      <c r="J40">
        <f t="shared" si="3"/>
        <v>13.285714285714286</v>
      </c>
      <c r="K40">
        <f t="shared" si="4"/>
        <v>17.714285714285715</v>
      </c>
      <c r="L40">
        <f t="shared" si="5"/>
        <v>16.285714285714285</v>
      </c>
    </row>
    <row r="41" spans="1:12" x14ac:dyDescent="0.35">
      <c r="A41" t="s">
        <v>216</v>
      </c>
      <c r="B41">
        <v>15</v>
      </c>
      <c r="C41">
        <v>18</v>
      </c>
      <c r="D41">
        <v>25</v>
      </c>
      <c r="E41">
        <v>11</v>
      </c>
      <c r="F41">
        <f>AVERAGEIF(KonyaTablo[[#This Row],[Vefat2019]:[Vefat2017]], "&gt;0")</f>
        <v>18</v>
      </c>
      <c r="G41">
        <f>IF(AND(KonyaTablo[[#This Row],[Vefat2020]]&gt;-1,KonyaTablo[[#This Row],[Referans]]&gt;-1), KonyaTablo[[#This Row],[Vefat2020]]-KonyaTablo[[#This Row],[Referans]], 0)</f>
        <v>-3</v>
      </c>
      <c r="H41">
        <f t="shared" si="1"/>
        <v>14</v>
      </c>
      <c r="I41">
        <f t="shared" si="2"/>
        <v>17.142857142857142</v>
      </c>
      <c r="J41">
        <f t="shared" si="3"/>
        <v>15.428571428571429</v>
      </c>
      <c r="K41">
        <f t="shared" si="4"/>
        <v>16.142857142857142</v>
      </c>
      <c r="L41">
        <f t="shared" si="5"/>
        <v>16.238095238095237</v>
      </c>
    </row>
    <row r="42" spans="1:12" x14ac:dyDescent="0.35">
      <c r="A42" t="s">
        <v>215</v>
      </c>
      <c r="B42">
        <v>17</v>
      </c>
      <c r="C42">
        <v>14</v>
      </c>
      <c r="D42">
        <v>7</v>
      </c>
      <c r="E42">
        <v>22</v>
      </c>
      <c r="F42">
        <f>AVERAGEIF(KonyaTablo[[#This Row],[Vefat2019]:[Vefat2017]], "&gt;0")</f>
        <v>14.333333333333334</v>
      </c>
      <c r="G42">
        <f>IF(AND(KonyaTablo[[#This Row],[Vefat2020]]&gt;-1,KonyaTablo[[#This Row],[Referans]]&gt;-1), KonyaTablo[[#This Row],[Vefat2020]]-KonyaTablo[[#This Row],[Referans]], 0)</f>
        <v>2.6666666666666661</v>
      </c>
      <c r="H42">
        <f t="shared" si="1"/>
        <v>13.571428571428571</v>
      </c>
      <c r="I42">
        <f t="shared" si="2"/>
        <v>16.571428571428573</v>
      </c>
      <c r="J42">
        <f t="shared" si="3"/>
        <v>14.285714285714286</v>
      </c>
      <c r="K42">
        <f t="shared" si="4"/>
        <v>16.714285714285715</v>
      </c>
      <c r="L42">
        <f t="shared" si="5"/>
        <v>15.857142857142858</v>
      </c>
    </row>
    <row r="43" spans="1:12" x14ac:dyDescent="0.35">
      <c r="A43" t="s">
        <v>214</v>
      </c>
      <c r="B43">
        <v>13</v>
      </c>
      <c r="C43">
        <v>11</v>
      </c>
      <c r="D43">
        <v>13</v>
      </c>
      <c r="E43">
        <v>30</v>
      </c>
      <c r="F43">
        <f>AVERAGEIF(KonyaTablo[[#This Row],[Vefat2019]:[Vefat2017]], "&gt;0")</f>
        <v>18</v>
      </c>
      <c r="G43">
        <f>IF(AND(KonyaTablo[[#This Row],[Vefat2020]]&gt;-1,KonyaTablo[[#This Row],[Referans]]&gt;-1), KonyaTablo[[#This Row],[Vefat2020]]-KonyaTablo[[#This Row],[Referans]], 0)</f>
        <v>-5</v>
      </c>
      <c r="H43">
        <f t="shared" si="1"/>
        <v>12.714285714285714</v>
      </c>
      <c r="I43">
        <f t="shared" si="2"/>
        <v>15.857142857142858</v>
      </c>
      <c r="J43">
        <f t="shared" si="3"/>
        <v>13.571428571428571</v>
      </c>
      <c r="K43">
        <f t="shared" si="4"/>
        <v>18.857142857142858</v>
      </c>
      <c r="L43">
        <f t="shared" si="5"/>
        <v>16.095238095238095</v>
      </c>
    </row>
    <row r="44" spans="1:12" x14ac:dyDescent="0.35">
      <c r="A44" t="s">
        <v>213</v>
      </c>
      <c r="B44">
        <v>9</v>
      </c>
      <c r="C44">
        <v>12</v>
      </c>
      <c r="D44">
        <v>13</v>
      </c>
      <c r="E44">
        <v>23</v>
      </c>
      <c r="F44">
        <f>AVERAGEIF(KonyaTablo[[#This Row],[Vefat2019]:[Vefat2017]], "&gt;0")</f>
        <v>16</v>
      </c>
      <c r="G44">
        <f>IF(AND(KonyaTablo[[#This Row],[Vefat2020]]&gt;-1,KonyaTablo[[#This Row],[Referans]]&gt;-1), KonyaTablo[[#This Row],[Vefat2020]]-KonyaTablo[[#This Row],[Referans]], 0)</f>
        <v>-7</v>
      </c>
      <c r="H44">
        <f t="shared" si="1"/>
        <v>12.857142857142858</v>
      </c>
      <c r="I44">
        <f t="shared" si="2"/>
        <v>15.571428571428571</v>
      </c>
      <c r="J44">
        <f t="shared" si="3"/>
        <v>13.857142857142858</v>
      </c>
      <c r="K44">
        <f t="shared" si="4"/>
        <v>19</v>
      </c>
      <c r="L44">
        <f t="shared" si="5"/>
        <v>16.142857142857142</v>
      </c>
    </row>
    <row r="45" spans="1:12" x14ac:dyDescent="0.35">
      <c r="A45" t="s">
        <v>212</v>
      </c>
      <c r="B45">
        <v>23</v>
      </c>
      <c r="C45">
        <v>13</v>
      </c>
      <c r="D45">
        <v>12</v>
      </c>
      <c r="E45">
        <v>21</v>
      </c>
      <c r="F45">
        <f>AVERAGEIF(KonyaTablo[[#This Row],[Vefat2019]:[Vefat2017]], "&gt;0")</f>
        <v>15.333333333333334</v>
      </c>
      <c r="G45">
        <f>IF(AND(KonyaTablo[[#This Row],[Vefat2020]]&gt;-1,KonyaTablo[[#This Row],[Referans]]&gt;-1), KonyaTablo[[#This Row],[Vefat2020]]-KonyaTablo[[#This Row],[Referans]], 0)</f>
        <v>7.6666666666666661</v>
      </c>
      <c r="H45">
        <f t="shared" si="1"/>
        <v>15</v>
      </c>
      <c r="I45">
        <f t="shared" si="2"/>
        <v>14.142857142857142</v>
      </c>
      <c r="J45">
        <f t="shared" si="3"/>
        <v>13.285714285714286</v>
      </c>
      <c r="K45">
        <f t="shared" si="4"/>
        <v>21</v>
      </c>
      <c r="L45">
        <f t="shared" si="5"/>
        <v>16.142857142857142</v>
      </c>
    </row>
    <row r="46" spans="1:12" x14ac:dyDescent="0.35">
      <c r="A46" t="s">
        <v>211</v>
      </c>
      <c r="B46">
        <v>11</v>
      </c>
      <c r="C46">
        <v>11</v>
      </c>
      <c r="D46">
        <v>20</v>
      </c>
      <c r="E46">
        <v>21</v>
      </c>
      <c r="F46">
        <f>AVERAGEIF(KonyaTablo[[#This Row],[Vefat2019]:[Vefat2017]], "&gt;0")</f>
        <v>17.333333333333332</v>
      </c>
      <c r="G46">
        <f>IF(AND(KonyaTablo[[#This Row],[Vefat2020]]&gt;-1,KonyaTablo[[#This Row],[Referans]]&gt;-1), KonyaTablo[[#This Row],[Vefat2020]]-KonyaTablo[[#This Row],[Referans]], 0)</f>
        <v>-6.3333333333333321</v>
      </c>
      <c r="H46">
        <f t="shared" si="1"/>
        <v>14.714285714285714</v>
      </c>
      <c r="I46">
        <f t="shared" si="2"/>
        <v>13.857142857142858</v>
      </c>
      <c r="J46">
        <f t="shared" si="3"/>
        <v>13.857142857142858</v>
      </c>
      <c r="K46">
        <f t="shared" si="4"/>
        <v>21</v>
      </c>
      <c r="L46">
        <f t="shared" si="5"/>
        <v>16.238095238095237</v>
      </c>
    </row>
    <row r="47" spans="1:12" x14ac:dyDescent="0.35">
      <c r="A47" t="s">
        <v>210</v>
      </c>
      <c r="B47">
        <v>14</v>
      </c>
      <c r="C47">
        <v>14</v>
      </c>
      <c r="D47">
        <v>14</v>
      </c>
      <c r="E47">
        <v>25</v>
      </c>
      <c r="F47">
        <f>AVERAGEIF(KonyaTablo[[#This Row],[Vefat2019]:[Vefat2017]], "&gt;0")</f>
        <v>17.666666666666668</v>
      </c>
      <c r="G47">
        <f>IF(AND(KonyaTablo[[#This Row],[Vefat2020]]&gt;-1,KonyaTablo[[#This Row],[Referans]]&gt;-1), KonyaTablo[[#This Row],[Vefat2020]]-KonyaTablo[[#This Row],[Referans]], 0)</f>
        <v>-3.6666666666666679</v>
      </c>
      <c r="H47">
        <f t="shared" si="1"/>
        <v>14.571428571428571</v>
      </c>
      <c r="I47">
        <f t="shared" si="2"/>
        <v>13.285714285714286</v>
      </c>
      <c r="J47">
        <f t="shared" si="3"/>
        <v>14.857142857142858</v>
      </c>
      <c r="K47">
        <f t="shared" si="4"/>
        <v>21.857142857142858</v>
      </c>
      <c r="L47">
        <f t="shared" si="5"/>
        <v>16.666666666666668</v>
      </c>
    </row>
    <row r="48" spans="1:12" x14ac:dyDescent="0.35">
      <c r="A48" t="s">
        <v>209</v>
      </c>
      <c r="B48">
        <v>14</v>
      </c>
      <c r="C48">
        <v>16</v>
      </c>
      <c r="D48">
        <v>21</v>
      </c>
      <c r="E48">
        <v>18</v>
      </c>
      <c r="F48">
        <f>AVERAGEIF(KonyaTablo[[#This Row],[Vefat2019]:[Vefat2017]], "&gt;0")</f>
        <v>18.333333333333332</v>
      </c>
      <c r="G48">
        <f>IF(AND(KonyaTablo[[#This Row],[Vefat2020]]&gt;-1,KonyaTablo[[#This Row],[Referans]]&gt;-1), KonyaTablo[[#This Row],[Vefat2020]]-KonyaTablo[[#This Row],[Referans]], 0)</f>
        <v>-4.3333333333333321</v>
      </c>
      <c r="H48">
        <f t="shared" si="1"/>
        <v>14.428571428571429</v>
      </c>
      <c r="I48">
        <f t="shared" si="2"/>
        <v>13</v>
      </c>
      <c r="J48">
        <f t="shared" si="3"/>
        <v>14.285714285714286</v>
      </c>
      <c r="K48">
        <f t="shared" si="4"/>
        <v>22.857142857142858</v>
      </c>
      <c r="L48">
        <f t="shared" si="5"/>
        <v>16.714285714285715</v>
      </c>
    </row>
    <row r="49" spans="1:12" x14ac:dyDescent="0.35">
      <c r="A49" t="s">
        <v>208</v>
      </c>
      <c r="B49">
        <v>12</v>
      </c>
      <c r="C49">
        <v>16</v>
      </c>
      <c r="D49">
        <v>13</v>
      </c>
      <c r="E49">
        <v>9</v>
      </c>
      <c r="F49">
        <f>AVERAGEIF(KonyaTablo[[#This Row],[Vefat2019]:[Vefat2017]], "&gt;0")</f>
        <v>12.666666666666666</v>
      </c>
      <c r="G49">
        <f>IF(AND(KonyaTablo[[#This Row],[Vefat2020]]&gt;-1,KonyaTablo[[#This Row],[Referans]]&gt;-1), KonyaTablo[[#This Row],[Vefat2020]]-KonyaTablo[[#This Row],[Referans]], 0)</f>
        <v>-0.66666666666666607</v>
      </c>
      <c r="H49">
        <f t="shared" si="1"/>
        <v>13.714285714285714</v>
      </c>
      <c r="I49">
        <f t="shared" si="2"/>
        <v>13.285714285714286</v>
      </c>
      <c r="J49">
        <f t="shared" si="3"/>
        <v>15.142857142857142</v>
      </c>
      <c r="K49">
        <f t="shared" si="4"/>
        <v>21</v>
      </c>
      <c r="L49">
        <f t="shared" si="5"/>
        <v>16.476190476190478</v>
      </c>
    </row>
    <row r="50" spans="1:12" x14ac:dyDescent="0.35">
      <c r="A50" t="s">
        <v>207</v>
      </c>
      <c r="B50">
        <v>23</v>
      </c>
      <c r="C50">
        <v>16</v>
      </c>
      <c r="D50">
        <v>20</v>
      </c>
      <c r="E50">
        <v>17</v>
      </c>
      <c r="F50">
        <f>AVERAGEIF(KonyaTablo[[#This Row],[Vefat2019]:[Vefat2017]], "&gt;0")</f>
        <v>17.666666666666668</v>
      </c>
      <c r="G50">
        <f>IF(AND(KonyaTablo[[#This Row],[Vefat2020]]&gt;-1,KonyaTablo[[#This Row],[Referans]]&gt;-1), KonyaTablo[[#This Row],[Vefat2020]]-KonyaTablo[[#This Row],[Referans]], 0)</f>
        <v>5.3333333333333321</v>
      </c>
      <c r="H50">
        <f t="shared" si="1"/>
        <v>15.142857142857142</v>
      </c>
      <c r="I50">
        <f t="shared" si="2"/>
        <v>14</v>
      </c>
      <c r="J50">
        <f t="shared" si="3"/>
        <v>16.142857142857142</v>
      </c>
      <c r="K50">
        <f t="shared" si="4"/>
        <v>19.142857142857142</v>
      </c>
      <c r="L50">
        <f t="shared" si="5"/>
        <v>16.428571428571431</v>
      </c>
    </row>
    <row r="51" spans="1:12" x14ac:dyDescent="0.35">
      <c r="A51" t="s">
        <v>206</v>
      </c>
      <c r="B51">
        <v>26</v>
      </c>
      <c r="C51">
        <v>11</v>
      </c>
      <c r="D51">
        <v>17</v>
      </c>
      <c r="E51">
        <v>14</v>
      </c>
      <c r="F51">
        <f>AVERAGEIF(KonyaTablo[[#This Row],[Vefat2019]:[Vefat2017]], "&gt;0")</f>
        <v>14</v>
      </c>
      <c r="G51">
        <f>IF(AND(KonyaTablo[[#This Row],[Vefat2020]]&gt;-1,KonyaTablo[[#This Row],[Referans]]&gt;-1), KonyaTablo[[#This Row],[Vefat2020]]-KonyaTablo[[#This Row],[Referans]], 0)</f>
        <v>12</v>
      </c>
      <c r="H51">
        <f t="shared" si="1"/>
        <v>17.571428571428573</v>
      </c>
      <c r="I51">
        <f t="shared" si="2"/>
        <v>13.857142857142858</v>
      </c>
      <c r="J51">
        <f t="shared" si="3"/>
        <v>16.714285714285715</v>
      </c>
      <c r="K51">
        <f t="shared" si="4"/>
        <v>17.857142857142858</v>
      </c>
      <c r="L51">
        <f t="shared" si="5"/>
        <v>16.142857142857142</v>
      </c>
    </row>
    <row r="52" spans="1:12" x14ac:dyDescent="0.35">
      <c r="A52" t="s">
        <v>205</v>
      </c>
      <c r="B52">
        <v>10</v>
      </c>
      <c r="C52">
        <v>18</v>
      </c>
      <c r="D52">
        <v>22</v>
      </c>
      <c r="E52">
        <v>18</v>
      </c>
      <c r="F52">
        <f>AVERAGEIF(KonyaTablo[[#This Row],[Vefat2019]:[Vefat2017]], "&gt;0")</f>
        <v>19.333333333333332</v>
      </c>
      <c r="G52">
        <f>IF(AND(KonyaTablo[[#This Row],[Vefat2020]]&gt;-1,KonyaTablo[[#This Row],[Referans]]&gt;-1), KonyaTablo[[#This Row],[Vefat2020]]-KonyaTablo[[#This Row],[Referans]], 0)</f>
        <v>-9.3333333333333321</v>
      </c>
      <c r="H52">
        <f t="shared" si="1"/>
        <v>15.714285714285714</v>
      </c>
      <c r="I52">
        <f t="shared" si="2"/>
        <v>14.571428571428571</v>
      </c>
      <c r="J52">
        <f t="shared" si="3"/>
        <v>18.142857142857142</v>
      </c>
      <c r="K52">
        <f t="shared" si="4"/>
        <v>17.428571428571427</v>
      </c>
      <c r="L52">
        <f t="shared" si="5"/>
        <v>16.714285714285715</v>
      </c>
    </row>
    <row r="53" spans="1:12" x14ac:dyDescent="0.35">
      <c r="A53" t="s">
        <v>204</v>
      </c>
      <c r="B53">
        <v>17</v>
      </c>
      <c r="C53">
        <v>17</v>
      </c>
      <c r="D53">
        <v>16</v>
      </c>
      <c r="E53">
        <v>10</v>
      </c>
      <c r="F53">
        <f>AVERAGEIF(KonyaTablo[[#This Row],[Vefat2019]:[Vefat2017]], "&gt;0")</f>
        <v>14.333333333333334</v>
      </c>
      <c r="G53">
        <f>IF(AND(KonyaTablo[[#This Row],[Vefat2020]]&gt;-1,KonyaTablo[[#This Row],[Referans]]&gt;-1), KonyaTablo[[#This Row],[Vefat2020]]-KonyaTablo[[#This Row],[Referans]], 0)</f>
        <v>2.6666666666666661</v>
      </c>
      <c r="H53">
        <f t="shared" si="1"/>
        <v>16.571428571428573</v>
      </c>
      <c r="I53">
        <f t="shared" si="2"/>
        <v>15.428571428571429</v>
      </c>
      <c r="J53">
        <f t="shared" si="3"/>
        <v>17.571428571428573</v>
      </c>
      <c r="K53">
        <f t="shared" si="4"/>
        <v>15.857142857142858</v>
      </c>
      <c r="L53">
        <f t="shared" si="5"/>
        <v>16.285714285714285</v>
      </c>
    </row>
    <row r="54" spans="1:12" x14ac:dyDescent="0.35">
      <c r="A54" t="s">
        <v>203</v>
      </c>
      <c r="B54">
        <v>11</v>
      </c>
      <c r="C54">
        <v>13</v>
      </c>
      <c r="D54">
        <v>11</v>
      </c>
      <c r="E54">
        <v>20</v>
      </c>
      <c r="F54">
        <f>AVERAGEIF(KonyaTablo[[#This Row],[Vefat2019]:[Vefat2017]], "&gt;0")</f>
        <v>14.666666666666666</v>
      </c>
      <c r="G54">
        <f>IF(AND(KonyaTablo[[#This Row],[Vefat2020]]&gt;-1,KonyaTablo[[#This Row],[Referans]]&gt;-1), KonyaTablo[[#This Row],[Vefat2020]]-KonyaTablo[[#This Row],[Referans]], 0)</f>
        <v>-3.6666666666666661</v>
      </c>
      <c r="H54">
        <f t="shared" si="1"/>
        <v>16.142857142857142</v>
      </c>
      <c r="I54">
        <f t="shared" si="2"/>
        <v>15.285714285714286</v>
      </c>
      <c r="J54">
        <f t="shared" si="3"/>
        <v>17.142857142857142</v>
      </c>
      <c r="K54">
        <f t="shared" si="4"/>
        <v>15.142857142857142</v>
      </c>
      <c r="L54">
        <f t="shared" si="5"/>
        <v>15.857142857142858</v>
      </c>
    </row>
    <row r="55" spans="1:12" x14ac:dyDescent="0.35">
      <c r="A55" t="s">
        <v>202</v>
      </c>
      <c r="B55">
        <v>13</v>
      </c>
      <c r="C55">
        <v>11</v>
      </c>
      <c r="D55">
        <v>9</v>
      </c>
      <c r="E55">
        <v>20</v>
      </c>
      <c r="F55">
        <f>AVERAGEIF(KonyaTablo[[#This Row],[Vefat2019]:[Vefat2017]], "&gt;0")</f>
        <v>13.333333333333334</v>
      </c>
      <c r="G55">
        <f>IF(AND(KonyaTablo[[#This Row],[Vefat2020]]&gt;-1,KonyaTablo[[#This Row],[Referans]]&gt;-1), KonyaTablo[[#This Row],[Vefat2020]]-KonyaTablo[[#This Row],[Referans]], 0)</f>
        <v>-0.33333333333333393</v>
      </c>
      <c r="H55">
        <f t="shared" si="1"/>
        <v>16</v>
      </c>
      <c r="I55">
        <f t="shared" si="2"/>
        <v>14.571428571428571</v>
      </c>
      <c r="J55">
        <f t="shared" si="3"/>
        <v>15.428571428571429</v>
      </c>
      <c r="K55">
        <f t="shared" si="4"/>
        <v>15.428571428571429</v>
      </c>
      <c r="L55">
        <f t="shared" si="5"/>
        <v>15.142857142857142</v>
      </c>
    </row>
    <row r="56" spans="1:12" x14ac:dyDescent="0.35">
      <c r="A56" t="s">
        <v>201</v>
      </c>
      <c r="B56">
        <v>16</v>
      </c>
      <c r="C56">
        <v>16</v>
      </c>
      <c r="D56">
        <v>11</v>
      </c>
      <c r="E56">
        <v>21</v>
      </c>
      <c r="F56">
        <f>AVERAGEIF(KonyaTablo[[#This Row],[Vefat2019]:[Vefat2017]], "&gt;0")</f>
        <v>16</v>
      </c>
      <c r="G56">
        <f>IF(AND(KonyaTablo[[#This Row],[Vefat2020]]&gt;-1,KonyaTablo[[#This Row],[Referans]]&gt;-1), KonyaTablo[[#This Row],[Vefat2020]]-KonyaTablo[[#This Row],[Referans]], 0)</f>
        <v>0</v>
      </c>
      <c r="H56">
        <f t="shared" si="1"/>
        <v>16.571428571428573</v>
      </c>
      <c r="I56">
        <f t="shared" si="2"/>
        <v>14.571428571428571</v>
      </c>
      <c r="J56">
        <f t="shared" si="3"/>
        <v>15.142857142857142</v>
      </c>
      <c r="K56">
        <f t="shared" si="4"/>
        <v>17.142857142857142</v>
      </c>
      <c r="L56">
        <f t="shared" si="5"/>
        <v>15.619047619047619</v>
      </c>
    </row>
    <row r="57" spans="1:12" x14ac:dyDescent="0.35">
      <c r="A57" t="s">
        <v>200</v>
      </c>
      <c r="B57">
        <v>10</v>
      </c>
      <c r="C57">
        <v>17</v>
      </c>
      <c r="D57">
        <v>13</v>
      </c>
      <c r="E57">
        <v>16</v>
      </c>
      <c r="F57">
        <f>AVERAGEIF(KonyaTablo[[#This Row],[Vefat2019]:[Vefat2017]], "&gt;0")</f>
        <v>15.333333333333334</v>
      </c>
      <c r="G57">
        <f>IF(AND(KonyaTablo[[#This Row],[Vefat2020]]&gt;-1,KonyaTablo[[#This Row],[Referans]]&gt;-1), KonyaTablo[[#This Row],[Vefat2020]]-KonyaTablo[[#This Row],[Referans]], 0)</f>
        <v>-5.3333333333333339</v>
      </c>
      <c r="H57">
        <f t="shared" si="1"/>
        <v>14.714285714285714</v>
      </c>
      <c r="I57">
        <f t="shared" si="2"/>
        <v>14.714285714285714</v>
      </c>
      <c r="J57">
        <f t="shared" si="3"/>
        <v>14.142857142857142</v>
      </c>
      <c r="K57">
        <f t="shared" si="4"/>
        <v>17</v>
      </c>
      <c r="L57">
        <f t="shared" si="5"/>
        <v>15.285714285714283</v>
      </c>
    </row>
    <row r="58" spans="1:12" x14ac:dyDescent="0.35">
      <c r="A58" t="s">
        <v>199</v>
      </c>
      <c r="B58">
        <v>13</v>
      </c>
      <c r="C58">
        <v>16</v>
      </c>
      <c r="D58">
        <v>13</v>
      </c>
      <c r="E58">
        <v>10</v>
      </c>
      <c r="F58">
        <f>AVERAGEIF(KonyaTablo[[#This Row],[Vefat2019]:[Vefat2017]], "&gt;0")</f>
        <v>13</v>
      </c>
      <c r="G58">
        <f>IF(AND(KonyaTablo[[#This Row],[Vefat2020]]&gt;-1,KonyaTablo[[#This Row],[Referans]]&gt;-1), KonyaTablo[[#This Row],[Vefat2020]]-KonyaTablo[[#This Row],[Referans]], 0)</f>
        <v>0</v>
      </c>
      <c r="H58">
        <f t="shared" si="1"/>
        <v>12.857142857142858</v>
      </c>
      <c r="I58">
        <f t="shared" si="2"/>
        <v>15.428571428571429</v>
      </c>
      <c r="J58">
        <f t="shared" si="3"/>
        <v>13.571428571428571</v>
      </c>
      <c r="K58">
        <f t="shared" si="4"/>
        <v>16.428571428571427</v>
      </c>
      <c r="L58">
        <f t="shared" si="5"/>
        <v>15.142857142857141</v>
      </c>
    </row>
    <row r="59" spans="1:12" x14ac:dyDescent="0.35">
      <c r="A59" t="s">
        <v>198</v>
      </c>
      <c r="B59">
        <v>21</v>
      </c>
      <c r="C59">
        <v>16</v>
      </c>
      <c r="D59">
        <v>17</v>
      </c>
      <c r="E59">
        <v>21</v>
      </c>
      <c r="F59">
        <f>AVERAGEIF(KonyaTablo[[#This Row],[Vefat2019]:[Vefat2017]], "&gt;0")</f>
        <v>18</v>
      </c>
      <c r="G59">
        <f>IF(AND(KonyaTablo[[#This Row],[Vefat2020]]&gt;-1,KonyaTablo[[#This Row],[Referans]]&gt;-1), KonyaTablo[[#This Row],[Vefat2020]]-KonyaTablo[[#This Row],[Referans]], 0)</f>
        <v>3</v>
      </c>
      <c r="H59">
        <f t="shared" si="1"/>
        <v>14.428571428571429</v>
      </c>
      <c r="I59">
        <f t="shared" si="2"/>
        <v>15.142857142857142</v>
      </c>
      <c r="J59">
        <f t="shared" si="3"/>
        <v>12.857142857142858</v>
      </c>
      <c r="K59">
        <f t="shared" si="4"/>
        <v>16.857142857142858</v>
      </c>
      <c r="L59">
        <f t="shared" si="5"/>
        <v>14.952380952380953</v>
      </c>
    </row>
    <row r="60" spans="1:12" x14ac:dyDescent="0.35">
      <c r="A60" t="s">
        <v>197</v>
      </c>
      <c r="B60">
        <v>16</v>
      </c>
      <c r="C60">
        <v>13</v>
      </c>
      <c r="D60">
        <v>13</v>
      </c>
      <c r="E60">
        <v>20</v>
      </c>
      <c r="F60">
        <f>AVERAGEIF(KonyaTablo[[#This Row],[Vefat2019]:[Vefat2017]], "&gt;0")</f>
        <v>15.333333333333334</v>
      </c>
      <c r="G60">
        <f>IF(AND(KonyaTablo[[#This Row],[Vefat2020]]&gt;-1,KonyaTablo[[#This Row],[Referans]]&gt;-1), KonyaTablo[[#This Row],[Vefat2020]]-KonyaTablo[[#This Row],[Referans]], 0)</f>
        <v>0.66666666666666607</v>
      </c>
      <c r="H60">
        <f t="shared" si="1"/>
        <v>14.285714285714286</v>
      </c>
      <c r="I60">
        <f t="shared" si="2"/>
        <v>14.571428571428571</v>
      </c>
      <c r="J60">
        <f t="shared" si="3"/>
        <v>12.428571428571429</v>
      </c>
      <c r="K60">
        <f t="shared" si="4"/>
        <v>18.285714285714285</v>
      </c>
      <c r="L60">
        <f t="shared" si="5"/>
        <v>15.095238095238097</v>
      </c>
    </row>
    <row r="61" spans="1:12" x14ac:dyDescent="0.35">
      <c r="A61" t="s">
        <v>196</v>
      </c>
      <c r="B61">
        <v>22</v>
      </c>
      <c r="C61">
        <v>14</v>
      </c>
      <c r="D61">
        <v>14</v>
      </c>
      <c r="E61">
        <v>26</v>
      </c>
      <c r="F61">
        <f>AVERAGEIF(KonyaTablo[[#This Row],[Vefat2019]:[Vefat2017]], "&gt;0")</f>
        <v>18</v>
      </c>
      <c r="G61">
        <f>IF(AND(KonyaTablo[[#This Row],[Vefat2020]]&gt;-1,KonyaTablo[[#This Row],[Referans]]&gt;-1), KonyaTablo[[#This Row],[Vefat2020]]-KonyaTablo[[#This Row],[Referans]], 0)</f>
        <v>4</v>
      </c>
      <c r="H61">
        <f t="shared" si="1"/>
        <v>15.857142857142858</v>
      </c>
      <c r="I61">
        <f t="shared" si="2"/>
        <v>14.714285714285714</v>
      </c>
      <c r="J61">
        <f t="shared" si="3"/>
        <v>12.857142857142858</v>
      </c>
      <c r="K61">
        <f t="shared" si="4"/>
        <v>19.142857142857142</v>
      </c>
      <c r="L61">
        <f t="shared" si="5"/>
        <v>15.571428571428571</v>
      </c>
    </row>
    <row r="62" spans="1:12" x14ac:dyDescent="0.35">
      <c r="A62" t="s">
        <v>195</v>
      </c>
      <c r="B62">
        <v>16</v>
      </c>
      <c r="C62">
        <v>11</v>
      </c>
      <c r="D62">
        <v>25</v>
      </c>
      <c r="E62">
        <v>21</v>
      </c>
      <c r="F62">
        <f>AVERAGEIF(KonyaTablo[[#This Row],[Vefat2019]:[Vefat2017]], "&gt;0")</f>
        <v>19</v>
      </c>
      <c r="G62">
        <f>IF(AND(KonyaTablo[[#This Row],[Vefat2020]]&gt;-1,KonyaTablo[[#This Row],[Referans]]&gt;-1), KonyaTablo[[#This Row],[Vefat2020]]-KonyaTablo[[#This Row],[Referans]], 0)</f>
        <v>-3</v>
      </c>
      <c r="H62">
        <f t="shared" si="1"/>
        <v>16.285714285714285</v>
      </c>
      <c r="I62">
        <f t="shared" si="2"/>
        <v>14.714285714285714</v>
      </c>
      <c r="J62">
        <f t="shared" si="3"/>
        <v>15.142857142857142</v>
      </c>
      <c r="K62">
        <f t="shared" si="4"/>
        <v>19.285714285714285</v>
      </c>
      <c r="L62">
        <f t="shared" si="5"/>
        <v>16.380952380952383</v>
      </c>
    </row>
    <row r="63" spans="1:12" x14ac:dyDescent="0.35">
      <c r="A63" t="s">
        <v>194</v>
      </c>
      <c r="B63">
        <v>16</v>
      </c>
      <c r="C63">
        <v>8</v>
      </c>
      <c r="D63">
        <v>18</v>
      </c>
      <c r="E63">
        <v>19</v>
      </c>
      <c r="F63">
        <f>AVERAGEIF(KonyaTablo[[#This Row],[Vefat2019]:[Vefat2017]], "&gt;0")</f>
        <v>15</v>
      </c>
      <c r="G63">
        <f>IF(AND(KonyaTablo[[#This Row],[Vefat2020]]&gt;-1,KonyaTablo[[#This Row],[Referans]]&gt;-1), KonyaTablo[[#This Row],[Vefat2020]]-KonyaTablo[[#This Row],[Referans]], 0)</f>
        <v>1</v>
      </c>
      <c r="H63">
        <f t="shared" si="1"/>
        <v>16.285714285714285</v>
      </c>
      <c r="I63">
        <f t="shared" si="2"/>
        <v>13.571428571428571</v>
      </c>
      <c r="J63">
        <f t="shared" si="3"/>
        <v>16.142857142857142</v>
      </c>
      <c r="K63">
        <f t="shared" si="4"/>
        <v>19</v>
      </c>
      <c r="L63">
        <f t="shared" si="5"/>
        <v>16.238095238095237</v>
      </c>
    </row>
    <row r="64" spans="1:12" x14ac:dyDescent="0.35">
      <c r="A64" t="s">
        <v>193</v>
      </c>
      <c r="B64">
        <v>14</v>
      </c>
      <c r="C64">
        <v>14</v>
      </c>
      <c r="D64">
        <v>14</v>
      </c>
      <c r="E64">
        <v>17</v>
      </c>
      <c r="F64">
        <f>AVERAGEIF(KonyaTablo[[#This Row],[Vefat2019]:[Vefat2017]], "&gt;0")</f>
        <v>15</v>
      </c>
      <c r="G64">
        <f>IF(AND(KonyaTablo[[#This Row],[Vefat2020]]&gt;-1,KonyaTablo[[#This Row],[Referans]]&gt;-1), KonyaTablo[[#This Row],[Vefat2020]]-KonyaTablo[[#This Row],[Referans]], 0)</f>
        <v>-1</v>
      </c>
      <c r="H64">
        <f t="shared" si="1"/>
        <v>16.857142857142858</v>
      </c>
      <c r="I64">
        <f t="shared" si="2"/>
        <v>13.142857142857142</v>
      </c>
      <c r="J64">
        <f t="shared" si="3"/>
        <v>16.285714285714285</v>
      </c>
      <c r="K64">
        <f t="shared" si="4"/>
        <v>19.142857142857142</v>
      </c>
      <c r="L64">
        <f t="shared" si="5"/>
        <v>16.190476190476193</v>
      </c>
    </row>
    <row r="65" spans="1:12" x14ac:dyDescent="0.35">
      <c r="A65" t="s">
        <v>192</v>
      </c>
      <c r="B65">
        <v>14</v>
      </c>
      <c r="C65">
        <v>15</v>
      </c>
      <c r="D65">
        <v>10</v>
      </c>
      <c r="E65">
        <v>15</v>
      </c>
      <c r="F65">
        <f>AVERAGEIF(KonyaTablo[[#This Row],[Vefat2019]:[Vefat2017]], "&gt;0")</f>
        <v>13.333333333333334</v>
      </c>
      <c r="G65">
        <f>IF(AND(KonyaTablo[[#This Row],[Vefat2020]]&gt;-1,KonyaTablo[[#This Row],[Referans]]&gt;-1), KonyaTablo[[#This Row],[Vefat2020]]-KonyaTablo[[#This Row],[Referans]], 0)</f>
        <v>0.66666666666666607</v>
      </c>
      <c r="H65">
        <f t="shared" si="1"/>
        <v>17</v>
      </c>
      <c r="I65">
        <f t="shared" si="2"/>
        <v>13</v>
      </c>
      <c r="J65">
        <f t="shared" si="3"/>
        <v>15.857142857142858</v>
      </c>
      <c r="K65">
        <f t="shared" si="4"/>
        <v>19.857142857142858</v>
      </c>
      <c r="L65">
        <f t="shared" si="5"/>
        <v>16.238095238095237</v>
      </c>
    </row>
    <row r="66" spans="1:12" x14ac:dyDescent="0.35">
      <c r="A66" t="s">
        <v>191</v>
      </c>
      <c r="B66">
        <v>13</v>
      </c>
      <c r="C66">
        <v>13</v>
      </c>
      <c r="D66">
        <v>7</v>
      </c>
      <c r="E66">
        <v>15</v>
      </c>
      <c r="F66">
        <f>AVERAGEIF(KonyaTablo[[#This Row],[Vefat2019]:[Vefat2017]], "&gt;0")</f>
        <v>11.666666666666666</v>
      </c>
      <c r="G66">
        <f>IF(AND(KonyaTablo[[#This Row],[Vefat2020]]&gt;-1,KonyaTablo[[#This Row],[Referans]]&gt;-1), KonyaTablo[[#This Row],[Vefat2020]]-KonyaTablo[[#This Row],[Referans]], 0)</f>
        <v>1.3333333333333339</v>
      </c>
      <c r="H66">
        <f t="shared" si="1"/>
        <v>15.857142857142858</v>
      </c>
      <c r="I66">
        <f t="shared" si="2"/>
        <v>12.571428571428571</v>
      </c>
      <c r="J66">
        <f t="shared" si="3"/>
        <v>14.428571428571429</v>
      </c>
      <c r="K66">
        <f t="shared" si="4"/>
        <v>19</v>
      </c>
      <c r="L66">
        <f t="shared" si="5"/>
        <v>15.333333333333334</v>
      </c>
    </row>
    <row r="67" spans="1:12" x14ac:dyDescent="0.35">
      <c r="A67" t="s">
        <v>190</v>
      </c>
      <c r="B67">
        <v>18</v>
      </c>
      <c r="C67">
        <v>17</v>
      </c>
      <c r="D67">
        <v>14</v>
      </c>
      <c r="E67">
        <v>19</v>
      </c>
      <c r="F67">
        <f>AVERAGEIF(KonyaTablo[[#This Row],[Vefat2019]:[Vefat2017]], "&gt;0")</f>
        <v>16.666666666666668</v>
      </c>
      <c r="G67">
        <f>IF(AND(KonyaTablo[[#This Row],[Vefat2020]]&gt;-1,KonyaTablo[[#This Row],[Referans]]&gt;-1), KonyaTablo[[#This Row],[Vefat2020]]-KonyaTablo[[#This Row],[Referans]], 0)</f>
        <v>1.3333333333333321</v>
      </c>
      <c r="H67">
        <f t="shared" si="1"/>
        <v>16.142857142857142</v>
      </c>
      <c r="I67">
        <f t="shared" si="2"/>
        <v>13.142857142857142</v>
      </c>
      <c r="J67">
        <f t="shared" si="3"/>
        <v>14.571428571428571</v>
      </c>
      <c r="K67">
        <f t="shared" si="4"/>
        <v>18.857142857142858</v>
      </c>
      <c r="L67">
        <f t="shared" si="5"/>
        <v>15.523809523809524</v>
      </c>
    </row>
    <row r="68" spans="1:12" x14ac:dyDescent="0.35">
      <c r="A68" t="s">
        <v>189</v>
      </c>
      <c r="B68">
        <v>11</v>
      </c>
      <c r="C68">
        <v>17</v>
      </c>
      <c r="D68">
        <v>16</v>
      </c>
      <c r="E68">
        <v>20</v>
      </c>
      <c r="F68">
        <f>AVERAGEIF(KonyaTablo[[#This Row],[Vefat2019]:[Vefat2017]], "&gt;0")</f>
        <v>17.666666666666668</v>
      </c>
      <c r="G68">
        <f>IF(AND(KonyaTablo[[#This Row],[Vefat2020]]&gt;-1,KonyaTablo[[#This Row],[Referans]]&gt;-1), KonyaTablo[[#This Row],[Vefat2020]]-KonyaTablo[[#This Row],[Referans]], 0)</f>
        <v>-6.6666666666666679</v>
      </c>
      <c r="H68">
        <f t="shared" si="1"/>
        <v>14.571428571428571</v>
      </c>
      <c r="I68">
        <f t="shared" si="2"/>
        <v>13.571428571428571</v>
      </c>
      <c r="J68">
        <f t="shared" si="3"/>
        <v>14.857142857142858</v>
      </c>
      <c r="K68">
        <f t="shared" si="4"/>
        <v>18</v>
      </c>
      <c r="L68">
        <f t="shared" si="5"/>
        <v>15.476190476190478</v>
      </c>
    </row>
    <row r="69" spans="1:12" x14ac:dyDescent="0.35">
      <c r="A69" t="s">
        <v>188</v>
      </c>
      <c r="B69">
        <v>17</v>
      </c>
      <c r="C69">
        <v>13</v>
      </c>
      <c r="D69">
        <v>16</v>
      </c>
      <c r="E69">
        <v>18</v>
      </c>
      <c r="F69">
        <f>AVERAGEIF(KonyaTablo[[#This Row],[Vefat2019]:[Vefat2017]], "&gt;0")</f>
        <v>15.666666666666666</v>
      </c>
      <c r="G69">
        <f>IF(AND(KonyaTablo[[#This Row],[Vefat2020]]&gt;-1,KonyaTablo[[#This Row],[Referans]]&gt;-1), KonyaTablo[[#This Row],[Vefat2020]]-KonyaTablo[[#This Row],[Referans]], 0)</f>
        <v>1.3333333333333339</v>
      </c>
      <c r="H69">
        <f t="shared" si="1"/>
        <v>14.714285714285714</v>
      </c>
      <c r="I69">
        <f t="shared" si="2"/>
        <v>13.857142857142858</v>
      </c>
      <c r="J69">
        <f t="shared" si="3"/>
        <v>13.571428571428571</v>
      </c>
      <c r="K69">
        <f t="shared" si="4"/>
        <v>17.571428571428573</v>
      </c>
      <c r="L69">
        <f t="shared" si="5"/>
        <v>15.000000000000002</v>
      </c>
    </row>
    <row r="70" spans="1:12" x14ac:dyDescent="0.35">
      <c r="A70" t="s">
        <v>187</v>
      </c>
      <c r="B70">
        <v>10</v>
      </c>
      <c r="C70">
        <v>14</v>
      </c>
      <c r="D70">
        <v>5</v>
      </c>
      <c r="E70">
        <v>16</v>
      </c>
      <c r="F70">
        <f>AVERAGEIF(KonyaTablo[[#This Row],[Vefat2019]:[Vefat2017]], "&gt;0")</f>
        <v>11.666666666666666</v>
      </c>
      <c r="G70">
        <f>IF(AND(KonyaTablo[[#This Row],[Vefat2020]]&gt;-1,KonyaTablo[[#This Row],[Referans]]&gt;-1), KonyaTablo[[#This Row],[Vefat2020]]-KonyaTablo[[#This Row],[Referans]], 0)</f>
        <v>-1.6666666666666661</v>
      </c>
      <c r="H70">
        <f t="shared" si="1"/>
        <v>13.857142857142858</v>
      </c>
      <c r="I70">
        <f t="shared" si="2"/>
        <v>14.714285714285714</v>
      </c>
      <c r="J70">
        <f t="shared" si="3"/>
        <v>11.714285714285714</v>
      </c>
      <c r="K70">
        <f t="shared" si="4"/>
        <v>17.142857142857142</v>
      </c>
      <c r="L70">
        <f t="shared" si="5"/>
        <v>14.523809523809527</v>
      </c>
    </row>
    <row r="71" spans="1:12" x14ac:dyDescent="0.35">
      <c r="A71" t="s">
        <v>186</v>
      </c>
      <c r="B71">
        <v>15</v>
      </c>
      <c r="C71">
        <v>19</v>
      </c>
      <c r="D71">
        <v>18</v>
      </c>
      <c r="E71">
        <v>17</v>
      </c>
      <c r="F71">
        <f>AVERAGEIF(KonyaTablo[[#This Row],[Vefat2019]:[Vefat2017]], "&gt;0")</f>
        <v>18</v>
      </c>
      <c r="G71">
        <f>IF(AND(KonyaTablo[[#This Row],[Vefat2020]]&gt;-1,KonyaTablo[[#This Row],[Referans]]&gt;-1), KonyaTablo[[#This Row],[Vefat2020]]-KonyaTablo[[#This Row],[Referans]], 0)</f>
        <v>-3</v>
      </c>
      <c r="H71">
        <f t="shared" si="1"/>
        <v>14</v>
      </c>
      <c r="I71">
        <f t="shared" si="2"/>
        <v>15.428571428571429</v>
      </c>
      <c r="J71">
        <f t="shared" si="3"/>
        <v>12.285714285714286</v>
      </c>
      <c r="K71">
        <f t="shared" si="4"/>
        <v>17.142857142857142</v>
      </c>
      <c r="L71">
        <f t="shared" si="5"/>
        <v>14.952380952380954</v>
      </c>
    </row>
    <row r="72" spans="1:12" x14ac:dyDescent="0.35">
      <c r="A72" t="s">
        <v>185</v>
      </c>
      <c r="B72">
        <v>11</v>
      </c>
      <c r="C72">
        <v>22</v>
      </c>
      <c r="D72">
        <v>18</v>
      </c>
      <c r="E72">
        <v>13</v>
      </c>
      <c r="F72">
        <f>AVERAGEIF(KonyaTablo[[#This Row],[Vefat2019]:[Vefat2017]], "&gt;0")</f>
        <v>17.666666666666668</v>
      </c>
      <c r="G72">
        <f>IF(AND(KonyaTablo[[#This Row],[Vefat2020]]&gt;-1,KonyaTablo[[#This Row],[Referans]]&gt;-1), KonyaTablo[[#This Row],[Vefat2020]]-KonyaTablo[[#This Row],[Referans]], 0)</f>
        <v>-6.6666666666666679</v>
      </c>
      <c r="H72">
        <f t="shared" si="1"/>
        <v>13.571428571428571</v>
      </c>
      <c r="I72">
        <f t="shared" si="2"/>
        <v>16.428571428571427</v>
      </c>
      <c r="J72">
        <f t="shared" si="3"/>
        <v>13.428571428571429</v>
      </c>
      <c r="K72">
        <f t="shared" si="4"/>
        <v>16.857142857142858</v>
      </c>
      <c r="L72">
        <f t="shared" si="5"/>
        <v>15.571428571428571</v>
      </c>
    </row>
    <row r="73" spans="1:12" x14ac:dyDescent="0.35">
      <c r="A73" t="s">
        <v>184</v>
      </c>
      <c r="B73">
        <v>13</v>
      </c>
      <c r="C73">
        <v>13</v>
      </c>
      <c r="D73">
        <v>18</v>
      </c>
      <c r="E73">
        <v>18</v>
      </c>
      <c r="F73">
        <f>AVERAGEIF(KonyaTablo[[#This Row],[Vefat2019]:[Vefat2017]], "&gt;0")</f>
        <v>16.333333333333332</v>
      </c>
      <c r="G73">
        <f>IF(AND(KonyaTablo[[#This Row],[Vefat2020]]&gt;-1,KonyaTablo[[#This Row],[Referans]]&gt;-1), KonyaTablo[[#This Row],[Vefat2020]]-KonyaTablo[[#This Row],[Referans]], 0)</f>
        <v>-3.3333333333333321</v>
      </c>
      <c r="H73">
        <f t="shared" ref="H73:H136" si="6">AVERAGE(B67:B73)</f>
        <v>13.571428571428571</v>
      </c>
      <c r="I73">
        <f t="shared" ref="I73:I136" si="7">AVERAGE(C67:C73)</f>
        <v>16.428571428571427</v>
      </c>
      <c r="J73">
        <f t="shared" ref="J73:J136" si="8">AVERAGE(D67:D73)</f>
        <v>15</v>
      </c>
      <c r="K73">
        <f t="shared" ref="K73:K136" si="9">AVERAGE(E67:E73)</f>
        <v>17.285714285714285</v>
      </c>
      <c r="L73">
        <f t="shared" ref="L73:L136" si="10">AVERAGE(F67:F73)</f>
        <v>16.238095238095237</v>
      </c>
    </row>
    <row r="74" spans="1:12" x14ac:dyDescent="0.35">
      <c r="A74" t="s">
        <v>183</v>
      </c>
      <c r="B74">
        <v>11</v>
      </c>
      <c r="C74">
        <v>24</v>
      </c>
      <c r="D74">
        <v>12</v>
      </c>
      <c r="E74">
        <v>16</v>
      </c>
      <c r="F74">
        <f>AVERAGEIF(KonyaTablo[[#This Row],[Vefat2019]:[Vefat2017]], "&gt;0")</f>
        <v>17.333333333333332</v>
      </c>
      <c r="G74">
        <f>IF(AND(KonyaTablo[[#This Row],[Vefat2020]]&gt;-1,KonyaTablo[[#This Row],[Referans]]&gt;-1), KonyaTablo[[#This Row],[Vefat2020]]-KonyaTablo[[#This Row],[Referans]], 0)</f>
        <v>-6.3333333333333321</v>
      </c>
      <c r="H74">
        <f t="shared" si="6"/>
        <v>12.571428571428571</v>
      </c>
      <c r="I74">
        <f t="shared" si="7"/>
        <v>17.428571428571427</v>
      </c>
      <c r="J74">
        <f t="shared" si="8"/>
        <v>14.714285714285714</v>
      </c>
      <c r="K74">
        <f t="shared" si="9"/>
        <v>16.857142857142858</v>
      </c>
      <c r="L74">
        <f t="shared" si="10"/>
        <v>16.333333333333332</v>
      </c>
    </row>
    <row r="75" spans="1:12" x14ac:dyDescent="0.35">
      <c r="A75" t="s">
        <v>182</v>
      </c>
      <c r="B75">
        <v>15</v>
      </c>
      <c r="C75">
        <v>9</v>
      </c>
      <c r="D75">
        <v>14</v>
      </c>
      <c r="E75">
        <v>9</v>
      </c>
      <c r="F75">
        <f>AVERAGEIF(KonyaTablo[[#This Row],[Vefat2019]:[Vefat2017]], "&gt;0")</f>
        <v>10.666666666666666</v>
      </c>
      <c r="G75">
        <f>IF(AND(KonyaTablo[[#This Row],[Vefat2020]]&gt;-1,KonyaTablo[[#This Row],[Referans]]&gt;-1), KonyaTablo[[#This Row],[Vefat2020]]-KonyaTablo[[#This Row],[Referans]], 0)</f>
        <v>4.3333333333333339</v>
      </c>
      <c r="H75">
        <f t="shared" si="6"/>
        <v>13.142857142857142</v>
      </c>
      <c r="I75">
        <f t="shared" si="7"/>
        <v>16.285714285714285</v>
      </c>
      <c r="J75">
        <f t="shared" si="8"/>
        <v>14.428571428571429</v>
      </c>
      <c r="K75">
        <f t="shared" si="9"/>
        <v>15.285714285714286</v>
      </c>
      <c r="L75">
        <f t="shared" si="10"/>
        <v>15.333333333333332</v>
      </c>
    </row>
    <row r="76" spans="1:12" x14ac:dyDescent="0.35">
      <c r="A76" t="s">
        <v>181</v>
      </c>
      <c r="B76">
        <v>18</v>
      </c>
      <c r="C76">
        <v>17</v>
      </c>
      <c r="D76">
        <v>21</v>
      </c>
      <c r="E76">
        <v>14</v>
      </c>
      <c r="F76">
        <f>AVERAGEIF(KonyaTablo[[#This Row],[Vefat2019]:[Vefat2017]], "&gt;0")</f>
        <v>17.333333333333332</v>
      </c>
      <c r="G76">
        <f>IF(AND(KonyaTablo[[#This Row],[Vefat2020]]&gt;-1,KonyaTablo[[#This Row],[Referans]]&gt;-1), KonyaTablo[[#This Row],[Vefat2020]]-KonyaTablo[[#This Row],[Referans]], 0)</f>
        <v>0.66666666666666785</v>
      </c>
      <c r="H76">
        <f t="shared" si="6"/>
        <v>13.285714285714286</v>
      </c>
      <c r="I76">
        <f t="shared" si="7"/>
        <v>16.857142857142858</v>
      </c>
      <c r="J76">
        <f t="shared" si="8"/>
        <v>15.142857142857142</v>
      </c>
      <c r="K76">
        <f t="shared" si="9"/>
        <v>14.714285714285714</v>
      </c>
      <c r="L76">
        <f t="shared" si="10"/>
        <v>15.571428571428569</v>
      </c>
    </row>
    <row r="77" spans="1:12" x14ac:dyDescent="0.35">
      <c r="A77" t="s">
        <v>180</v>
      </c>
      <c r="B77">
        <v>8</v>
      </c>
      <c r="C77">
        <v>21</v>
      </c>
      <c r="D77">
        <v>12</v>
      </c>
      <c r="E77">
        <v>24</v>
      </c>
      <c r="F77">
        <f>AVERAGEIF(KonyaTablo[[#This Row],[Vefat2019]:[Vefat2017]], "&gt;0")</f>
        <v>19</v>
      </c>
      <c r="G77">
        <f>IF(AND(KonyaTablo[[#This Row],[Vefat2020]]&gt;-1,KonyaTablo[[#This Row],[Referans]]&gt;-1), KonyaTablo[[#This Row],[Vefat2020]]-KonyaTablo[[#This Row],[Referans]], 0)</f>
        <v>-11</v>
      </c>
      <c r="H77">
        <f t="shared" si="6"/>
        <v>13</v>
      </c>
      <c r="I77">
        <f t="shared" si="7"/>
        <v>17.857142857142858</v>
      </c>
      <c r="J77">
        <f t="shared" si="8"/>
        <v>16.142857142857142</v>
      </c>
      <c r="K77">
        <f t="shared" si="9"/>
        <v>15.857142857142858</v>
      </c>
      <c r="L77">
        <f t="shared" si="10"/>
        <v>16.619047619047617</v>
      </c>
    </row>
    <row r="78" spans="1:12" x14ac:dyDescent="0.35">
      <c r="A78" t="s">
        <v>179</v>
      </c>
      <c r="B78">
        <v>18</v>
      </c>
      <c r="C78">
        <v>15</v>
      </c>
      <c r="D78">
        <v>6</v>
      </c>
      <c r="E78">
        <v>10</v>
      </c>
      <c r="F78">
        <f>AVERAGEIF(KonyaTablo[[#This Row],[Vefat2019]:[Vefat2017]], "&gt;0")</f>
        <v>10.333333333333334</v>
      </c>
      <c r="G78">
        <f>IF(AND(KonyaTablo[[#This Row],[Vefat2020]]&gt;-1,KonyaTablo[[#This Row],[Referans]]&gt;-1), KonyaTablo[[#This Row],[Vefat2020]]-KonyaTablo[[#This Row],[Referans]], 0)</f>
        <v>7.6666666666666661</v>
      </c>
      <c r="H78">
        <f t="shared" si="6"/>
        <v>13.428571428571429</v>
      </c>
      <c r="I78">
        <f t="shared" si="7"/>
        <v>17.285714285714285</v>
      </c>
      <c r="J78">
        <f t="shared" si="8"/>
        <v>14.428571428571429</v>
      </c>
      <c r="K78">
        <f t="shared" si="9"/>
        <v>14.857142857142858</v>
      </c>
      <c r="L78">
        <f t="shared" si="10"/>
        <v>15.523809523809522</v>
      </c>
    </row>
    <row r="79" spans="1:12" x14ac:dyDescent="0.35">
      <c r="A79" t="s">
        <v>178</v>
      </c>
      <c r="B79">
        <v>10</v>
      </c>
      <c r="C79">
        <v>13</v>
      </c>
      <c r="D79">
        <v>21</v>
      </c>
      <c r="E79">
        <v>18</v>
      </c>
      <c r="F79">
        <f>AVERAGEIF(KonyaTablo[[#This Row],[Vefat2019]:[Vefat2017]], "&gt;0")</f>
        <v>17.333333333333332</v>
      </c>
      <c r="G79">
        <f>IF(AND(KonyaTablo[[#This Row],[Vefat2020]]&gt;-1,KonyaTablo[[#This Row],[Referans]]&gt;-1), KonyaTablo[[#This Row],[Vefat2020]]-KonyaTablo[[#This Row],[Referans]], 0)</f>
        <v>-7.3333333333333321</v>
      </c>
      <c r="H79">
        <f t="shared" si="6"/>
        <v>13.285714285714286</v>
      </c>
      <c r="I79">
        <f t="shared" si="7"/>
        <v>16</v>
      </c>
      <c r="J79">
        <f t="shared" si="8"/>
        <v>14.857142857142858</v>
      </c>
      <c r="K79">
        <f t="shared" si="9"/>
        <v>15.571428571428571</v>
      </c>
      <c r="L79">
        <f t="shared" si="10"/>
        <v>15.476190476190473</v>
      </c>
    </row>
    <row r="80" spans="1:12" x14ac:dyDescent="0.35">
      <c r="A80" t="s">
        <v>177</v>
      </c>
      <c r="B80">
        <v>20</v>
      </c>
      <c r="C80">
        <v>13</v>
      </c>
      <c r="D80">
        <v>14</v>
      </c>
      <c r="E80">
        <v>12</v>
      </c>
      <c r="F80">
        <f>AVERAGEIF(KonyaTablo[[#This Row],[Vefat2019]:[Vefat2017]], "&gt;0")</f>
        <v>13</v>
      </c>
      <c r="G80">
        <f>IF(AND(KonyaTablo[[#This Row],[Vefat2020]]&gt;-1,KonyaTablo[[#This Row],[Referans]]&gt;-1), KonyaTablo[[#This Row],[Vefat2020]]-KonyaTablo[[#This Row],[Referans]], 0)</f>
        <v>7</v>
      </c>
      <c r="H80">
        <f t="shared" si="6"/>
        <v>14.285714285714286</v>
      </c>
      <c r="I80">
        <f t="shared" si="7"/>
        <v>16</v>
      </c>
      <c r="J80">
        <f t="shared" si="8"/>
        <v>14.285714285714286</v>
      </c>
      <c r="K80">
        <f t="shared" si="9"/>
        <v>14.714285714285714</v>
      </c>
      <c r="L80">
        <f t="shared" si="10"/>
        <v>14.999999999999998</v>
      </c>
    </row>
    <row r="81" spans="1:12" x14ac:dyDescent="0.35">
      <c r="A81" t="s">
        <v>176</v>
      </c>
      <c r="B81">
        <v>22</v>
      </c>
      <c r="C81">
        <v>8</v>
      </c>
      <c r="D81">
        <v>13</v>
      </c>
      <c r="E81">
        <v>14</v>
      </c>
      <c r="F81">
        <f>AVERAGEIF(KonyaTablo[[#This Row],[Vefat2019]:[Vefat2017]], "&gt;0")</f>
        <v>11.666666666666666</v>
      </c>
      <c r="G81">
        <f>IF(AND(KonyaTablo[[#This Row],[Vefat2020]]&gt;-1,KonyaTablo[[#This Row],[Referans]]&gt;-1), KonyaTablo[[#This Row],[Vefat2020]]-KonyaTablo[[#This Row],[Referans]], 0)</f>
        <v>10.333333333333334</v>
      </c>
      <c r="H81">
        <f t="shared" si="6"/>
        <v>15.857142857142858</v>
      </c>
      <c r="I81">
        <f t="shared" si="7"/>
        <v>13.714285714285714</v>
      </c>
      <c r="J81">
        <f t="shared" si="8"/>
        <v>14.428571428571429</v>
      </c>
      <c r="K81">
        <f t="shared" si="9"/>
        <v>14.428571428571429</v>
      </c>
      <c r="L81">
        <f t="shared" si="10"/>
        <v>14.190476190476192</v>
      </c>
    </row>
    <row r="82" spans="1:12" x14ac:dyDescent="0.35">
      <c r="A82" t="s">
        <v>175</v>
      </c>
      <c r="B82">
        <v>15</v>
      </c>
      <c r="C82">
        <v>20</v>
      </c>
      <c r="D82">
        <v>20</v>
      </c>
      <c r="E82">
        <v>14</v>
      </c>
      <c r="F82">
        <f>AVERAGEIF(KonyaTablo[[#This Row],[Vefat2019]:[Vefat2017]], "&gt;0")</f>
        <v>18</v>
      </c>
      <c r="G82">
        <f>IF(AND(KonyaTablo[[#This Row],[Vefat2020]]&gt;-1,KonyaTablo[[#This Row],[Referans]]&gt;-1), KonyaTablo[[#This Row],[Vefat2020]]-KonyaTablo[[#This Row],[Referans]], 0)</f>
        <v>-3</v>
      </c>
      <c r="H82">
        <f t="shared" si="6"/>
        <v>15.857142857142858</v>
      </c>
      <c r="I82">
        <f t="shared" si="7"/>
        <v>15.285714285714286</v>
      </c>
      <c r="J82">
        <f t="shared" si="8"/>
        <v>15.285714285714286</v>
      </c>
      <c r="K82">
        <f t="shared" si="9"/>
        <v>15.142857142857142</v>
      </c>
      <c r="L82">
        <f t="shared" si="10"/>
        <v>15.238095238095239</v>
      </c>
    </row>
    <row r="83" spans="1:12" x14ac:dyDescent="0.35">
      <c r="A83" t="s">
        <v>174</v>
      </c>
      <c r="B83">
        <v>10</v>
      </c>
      <c r="C83">
        <v>10</v>
      </c>
      <c r="D83">
        <v>21</v>
      </c>
      <c r="E83">
        <v>16</v>
      </c>
      <c r="F83">
        <f>AVERAGEIF(KonyaTablo[[#This Row],[Vefat2019]:[Vefat2017]], "&gt;0")</f>
        <v>15.666666666666666</v>
      </c>
      <c r="G83">
        <f>IF(AND(KonyaTablo[[#This Row],[Vefat2020]]&gt;-1,KonyaTablo[[#This Row],[Referans]]&gt;-1), KonyaTablo[[#This Row],[Vefat2020]]-KonyaTablo[[#This Row],[Referans]], 0)</f>
        <v>-5.6666666666666661</v>
      </c>
      <c r="H83">
        <f t="shared" si="6"/>
        <v>14.714285714285714</v>
      </c>
      <c r="I83">
        <f t="shared" si="7"/>
        <v>14.285714285714286</v>
      </c>
      <c r="J83">
        <f t="shared" si="8"/>
        <v>15.285714285714286</v>
      </c>
      <c r="K83">
        <f t="shared" si="9"/>
        <v>15.428571428571429</v>
      </c>
      <c r="L83">
        <f t="shared" si="10"/>
        <v>15.000000000000002</v>
      </c>
    </row>
    <row r="84" spans="1:12" x14ac:dyDescent="0.35">
      <c r="A84" t="s">
        <v>173</v>
      </c>
      <c r="B84">
        <v>17</v>
      </c>
      <c r="C84">
        <v>17</v>
      </c>
      <c r="D84">
        <v>18</v>
      </c>
      <c r="E84">
        <v>15</v>
      </c>
      <c r="F84">
        <f>AVERAGEIF(KonyaTablo[[#This Row],[Vefat2019]:[Vefat2017]], "&gt;0")</f>
        <v>16.666666666666668</v>
      </c>
      <c r="G84">
        <f>IF(AND(KonyaTablo[[#This Row],[Vefat2020]]&gt;-1,KonyaTablo[[#This Row],[Referans]]&gt;-1), KonyaTablo[[#This Row],[Vefat2020]]-KonyaTablo[[#This Row],[Referans]], 0)</f>
        <v>0.33333333333333215</v>
      </c>
      <c r="H84">
        <f t="shared" si="6"/>
        <v>16</v>
      </c>
      <c r="I84">
        <f t="shared" si="7"/>
        <v>13.714285714285714</v>
      </c>
      <c r="J84">
        <f t="shared" si="8"/>
        <v>16.142857142857142</v>
      </c>
      <c r="K84">
        <f t="shared" si="9"/>
        <v>14.142857142857142</v>
      </c>
      <c r="L84">
        <f t="shared" si="10"/>
        <v>14.666666666666668</v>
      </c>
    </row>
    <row r="85" spans="1:12" x14ac:dyDescent="0.35">
      <c r="A85" t="s">
        <v>172</v>
      </c>
      <c r="B85">
        <v>16</v>
      </c>
      <c r="C85">
        <v>12</v>
      </c>
      <c r="D85">
        <v>21</v>
      </c>
      <c r="E85">
        <v>16</v>
      </c>
      <c r="F85">
        <f>AVERAGEIF(KonyaTablo[[#This Row],[Vefat2019]:[Vefat2017]], "&gt;0")</f>
        <v>16.333333333333332</v>
      </c>
      <c r="G85">
        <f>IF(AND(KonyaTablo[[#This Row],[Vefat2020]]&gt;-1,KonyaTablo[[#This Row],[Referans]]&gt;-1), KonyaTablo[[#This Row],[Vefat2020]]-KonyaTablo[[#This Row],[Referans]], 0)</f>
        <v>-0.33333333333333215</v>
      </c>
      <c r="H85">
        <f t="shared" si="6"/>
        <v>15.714285714285714</v>
      </c>
      <c r="I85">
        <f t="shared" si="7"/>
        <v>13.285714285714286</v>
      </c>
      <c r="J85">
        <f t="shared" si="8"/>
        <v>18.285714285714285</v>
      </c>
      <c r="K85">
        <f t="shared" si="9"/>
        <v>15</v>
      </c>
      <c r="L85">
        <f t="shared" si="10"/>
        <v>15.523809523809524</v>
      </c>
    </row>
    <row r="86" spans="1:12" x14ac:dyDescent="0.35">
      <c r="A86" t="s">
        <v>171</v>
      </c>
      <c r="B86">
        <v>17</v>
      </c>
      <c r="C86">
        <v>16</v>
      </c>
      <c r="D86">
        <v>15</v>
      </c>
      <c r="E86">
        <v>13</v>
      </c>
      <c r="F86">
        <f>AVERAGEIF(KonyaTablo[[#This Row],[Vefat2019]:[Vefat2017]], "&gt;0")</f>
        <v>14.666666666666666</v>
      </c>
      <c r="G86">
        <f>IF(AND(KonyaTablo[[#This Row],[Vefat2020]]&gt;-1,KonyaTablo[[#This Row],[Referans]]&gt;-1), KonyaTablo[[#This Row],[Vefat2020]]-KonyaTablo[[#This Row],[Referans]], 0)</f>
        <v>2.3333333333333339</v>
      </c>
      <c r="H86">
        <f t="shared" si="6"/>
        <v>16.714285714285715</v>
      </c>
      <c r="I86">
        <f t="shared" si="7"/>
        <v>13.714285714285714</v>
      </c>
      <c r="J86">
        <f t="shared" si="8"/>
        <v>17.428571428571427</v>
      </c>
      <c r="K86">
        <f t="shared" si="9"/>
        <v>14.285714285714286</v>
      </c>
      <c r="L86">
        <f t="shared" si="10"/>
        <v>15.142857142857142</v>
      </c>
    </row>
    <row r="87" spans="1:12" x14ac:dyDescent="0.35">
      <c r="A87" t="s">
        <v>170</v>
      </c>
      <c r="B87">
        <v>18</v>
      </c>
      <c r="C87">
        <v>21</v>
      </c>
      <c r="D87">
        <v>15</v>
      </c>
      <c r="E87">
        <v>15</v>
      </c>
      <c r="F87">
        <f>AVERAGEIF(KonyaTablo[[#This Row],[Vefat2019]:[Vefat2017]], "&gt;0")</f>
        <v>17</v>
      </c>
      <c r="G87">
        <f>IF(AND(KonyaTablo[[#This Row],[Vefat2020]]&gt;-1,KonyaTablo[[#This Row],[Referans]]&gt;-1), KonyaTablo[[#This Row],[Vefat2020]]-KonyaTablo[[#This Row],[Referans]], 0)</f>
        <v>1</v>
      </c>
      <c r="H87">
        <f t="shared" si="6"/>
        <v>16.428571428571427</v>
      </c>
      <c r="I87">
        <f t="shared" si="7"/>
        <v>14.857142857142858</v>
      </c>
      <c r="J87">
        <f t="shared" si="8"/>
        <v>17.571428571428573</v>
      </c>
      <c r="K87">
        <f t="shared" si="9"/>
        <v>14.714285714285714</v>
      </c>
      <c r="L87">
        <f t="shared" si="10"/>
        <v>15.714285714285714</v>
      </c>
    </row>
    <row r="88" spans="1:12" x14ac:dyDescent="0.35">
      <c r="A88" t="s">
        <v>169</v>
      </c>
      <c r="B88">
        <v>20</v>
      </c>
      <c r="C88">
        <v>13</v>
      </c>
      <c r="D88">
        <v>18</v>
      </c>
      <c r="E88">
        <v>11</v>
      </c>
      <c r="F88">
        <f>AVERAGEIF(KonyaTablo[[#This Row],[Vefat2019]:[Vefat2017]], "&gt;0")</f>
        <v>14</v>
      </c>
      <c r="G88">
        <f>IF(AND(KonyaTablo[[#This Row],[Vefat2020]]&gt;-1,KonyaTablo[[#This Row],[Referans]]&gt;-1), KonyaTablo[[#This Row],[Vefat2020]]-KonyaTablo[[#This Row],[Referans]], 0)</f>
        <v>6</v>
      </c>
      <c r="H88">
        <f t="shared" si="6"/>
        <v>16.142857142857142</v>
      </c>
      <c r="I88">
        <f t="shared" si="7"/>
        <v>15.571428571428571</v>
      </c>
      <c r="J88">
        <f t="shared" si="8"/>
        <v>18.285714285714285</v>
      </c>
      <c r="K88">
        <f t="shared" si="9"/>
        <v>14.285714285714286</v>
      </c>
      <c r="L88">
        <f t="shared" si="10"/>
        <v>16.047619047619047</v>
      </c>
    </row>
    <row r="89" spans="1:12" x14ac:dyDescent="0.35">
      <c r="A89" t="s">
        <v>168</v>
      </c>
      <c r="B89">
        <v>11</v>
      </c>
      <c r="C89">
        <v>14</v>
      </c>
      <c r="D89">
        <v>15</v>
      </c>
      <c r="E89">
        <v>13</v>
      </c>
      <c r="F89">
        <f>AVERAGEIF(KonyaTablo[[#This Row],[Vefat2019]:[Vefat2017]], "&gt;0")</f>
        <v>14</v>
      </c>
      <c r="G89">
        <f>IF(AND(KonyaTablo[[#This Row],[Vefat2020]]&gt;-1,KonyaTablo[[#This Row],[Referans]]&gt;-1), KonyaTablo[[#This Row],[Vefat2020]]-KonyaTablo[[#This Row],[Referans]], 0)</f>
        <v>-3</v>
      </c>
      <c r="H89">
        <f t="shared" si="6"/>
        <v>15.571428571428571</v>
      </c>
      <c r="I89">
        <f t="shared" si="7"/>
        <v>14.714285714285714</v>
      </c>
      <c r="J89">
        <f t="shared" si="8"/>
        <v>17.571428571428573</v>
      </c>
      <c r="K89">
        <f t="shared" si="9"/>
        <v>14.142857142857142</v>
      </c>
      <c r="L89">
        <f t="shared" si="10"/>
        <v>15.476190476190478</v>
      </c>
    </row>
    <row r="90" spans="1:12" x14ac:dyDescent="0.35">
      <c r="A90" t="s">
        <v>167</v>
      </c>
      <c r="B90">
        <v>23</v>
      </c>
      <c r="C90">
        <v>7</v>
      </c>
      <c r="D90">
        <v>23</v>
      </c>
      <c r="E90">
        <v>18</v>
      </c>
      <c r="F90">
        <f>AVERAGEIF(KonyaTablo[[#This Row],[Vefat2019]:[Vefat2017]], "&gt;0")</f>
        <v>16</v>
      </c>
      <c r="G90">
        <f>IF(AND(KonyaTablo[[#This Row],[Vefat2020]]&gt;-1,KonyaTablo[[#This Row],[Referans]]&gt;-1), KonyaTablo[[#This Row],[Vefat2020]]-KonyaTablo[[#This Row],[Referans]], 0)</f>
        <v>7</v>
      </c>
      <c r="H90">
        <f t="shared" si="6"/>
        <v>17.428571428571427</v>
      </c>
      <c r="I90">
        <f t="shared" si="7"/>
        <v>14.285714285714286</v>
      </c>
      <c r="J90">
        <f t="shared" si="8"/>
        <v>17.857142857142858</v>
      </c>
      <c r="K90">
        <f t="shared" si="9"/>
        <v>14.428571428571429</v>
      </c>
      <c r="L90">
        <f t="shared" si="10"/>
        <v>15.523809523809522</v>
      </c>
    </row>
    <row r="91" spans="1:12" x14ac:dyDescent="0.35">
      <c r="A91" t="s">
        <v>166</v>
      </c>
      <c r="B91">
        <v>18</v>
      </c>
      <c r="C91">
        <v>16</v>
      </c>
      <c r="D91">
        <v>15</v>
      </c>
      <c r="E91">
        <v>16</v>
      </c>
      <c r="F91">
        <f>AVERAGEIF(KonyaTablo[[#This Row],[Vefat2019]:[Vefat2017]], "&gt;0")</f>
        <v>15.666666666666666</v>
      </c>
      <c r="G91">
        <f>IF(AND(KonyaTablo[[#This Row],[Vefat2020]]&gt;-1,KonyaTablo[[#This Row],[Referans]]&gt;-1), KonyaTablo[[#This Row],[Vefat2020]]-KonyaTablo[[#This Row],[Referans]], 0)</f>
        <v>2.3333333333333339</v>
      </c>
      <c r="H91">
        <f t="shared" si="6"/>
        <v>17.571428571428573</v>
      </c>
      <c r="I91">
        <f t="shared" si="7"/>
        <v>14.142857142857142</v>
      </c>
      <c r="J91">
        <f t="shared" si="8"/>
        <v>17.428571428571427</v>
      </c>
      <c r="K91">
        <f t="shared" si="9"/>
        <v>14.571428571428571</v>
      </c>
      <c r="L91">
        <f t="shared" si="10"/>
        <v>15.380952380952381</v>
      </c>
    </row>
    <row r="92" spans="1:12" x14ac:dyDescent="0.35">
      <c r="A92" t="s">
        <v>165</v>
      </c>
      <c r="B92">
        <v>17</v>
      </c>
      <c r="C92">
        <v>17</v>
      </c>
      <c r="D92">
        <v>13</v>
      </c>
      <c r="E92">
        <v>14</v>
      </c>
      <c r="F92">
        <f>AVERAGEIF(KonyaTablo[[#This Row],[Vefat2019]:[Vefat2017]], "&gt;0")</f>
        <v>14.666666666666666</v>
      </c>
      <c r="G92">
        <f>IF(AND(KonyaTablo[[#This Row],[Vefat2020]]&gt;-1,KonyaTablo[[#This Row],[Referans]]&gt;-1), KonyaTablo[[#This Row],[Vefat2020]]-KonyaTablo[[#This Row],[Referans]], 0)</f>
        <v>2.3333333333333339</v>
      </c>
      <c r="H92">
        <f t="shared" si="6"/>
        <v>17.714285714285715</v>
      </c>
      <c r="I92">
        <f t="shared" si="7"/>
        <v>14.857142857142858</v>
      </c>
      <c r="J92">
        <f t="shared" si="8"/>
        <v>16.285714285714285</v>
      </c>
      <c r="K92">
        <f t="shared" si="9"/>
        <v>14.285714285714286</v>
      </c>
      <c r="L92">
        <f t="shared" si="10"/>
        <v>15.142857142857142</v>
      </c>
    </row>
    <row r="93" spans="1:12" x14ac:dyDescent="0.35">
      <c r="A93" t="s">
        <v>164</v>
      </c>
      <c r="B93">
        <v>17</v>
      </c>
      <c r="C93">
        <v>15</v>
      </c>
      <c r="D93">
        <v>15</v>
      </c>
      <c r="E93">
        <v>17</v>
      </c>
      <c r="F93">
        <f>AVERAGEIF(KonyaTablo[[#This Row],[Vefat2019]:[Vefat2017]], "&gt;0")</f>
        <v>15.666666666666666</v>
      </c>
      <c r="G93">
        <f>IF(AND(KonyaTablo[[#This Row],[Vefat2020]]&gt;-1,KonyaTablo[[#This Row],[Referans]]&gt;-1), KonyaTablo[[#This Row],[Vefat2020]]-KonyaTablo[[#This Row],[Referans]], 0)</f>
        <v>1.3333333333333339</v>
      </c>
      <c r="H93">
        <f t="shared" si="6"/>
        <v>17.714285714285715</v>
      </c>
      <c r="I93">
        <f t="shared" si="7"/>
        <v>14.714285714285714</v>
      </c>
      <c r="J93">
        <f t="shared" si="8"/>
        <v>16.285714285714285</v>
      </c>
      <c r="K93">
        <f t="shared" si="9"/>
        <v>14.857142857142858</v>
      </c>
      <c r="L93">
        <f t="shared" si="10"/>
        <v>15.285714285714288</v>
      </c>
    </row>
    <row r="94" spans="1:12" x14ac:dyDescent="0.35">
      <c r="A94" t="s">
        <v>163</v>
      </c>
      <c r="B94">
        <v>17</v>
      </c>
      <c r="C94">
        <v>16</v>
      </c>
      <c r="D94">
        <v>11</v>
      </c>
      <c r="E94">
        <v>21</v>
      </c>
      <c r="F94">
        <f>AVERAGEIF(KonyaTablo[[#This Row],[Vefat2019]:[Vefat2017]], "&gt;0")</f>
        <v>16</v>
      </c>
      <c r="G94">
        <f>IF(AND(KonyaTablo[[#This Row],[Vefat2020]]&gt;-1,KonyaTablo[[#This Row],[Referans]]&gt;-1), KonyaTablo[[#This Row],[Vefat2020]]-KonyaTablo[[#This Row],[Referans]], 0)</f>
        <v>1</v>
      </c>
      <c r="H94">
        <f t="shared" si="6"/>
        <v>17.571428571428573</v>
      </c>
      <c r="I94">
        <f t="shared" si="7"/>
        <v>14</v>
      </c>
      <c r="J94">
        <f t="shared" si="8"/>
        <v>15.714285714285714</v>
      </c>
      <c r="K94">
        <f t="shared" si="9"/>
        <v>15.714285714285714</v>
      </c>
      <c r="L94">
        <f t="shared" si="10"/>
        <v>15.142857142857142</v>
      </c>
    </row>
    <row r="95" spans="1:12" x14ac:dyDescent="0.35">
      <c r="A95" t="s">
        <v>162</v>
      </c>
      <c r="B95">
        <v>12</v>
      </c>
      <c r="C95">
        <v>19</v>
      </c>
      <c r="D95">
        <v>16</v>
      </c>
      <c r="E95">
        <v>16</v>
      </c>
      <c r="F95">
        <f>AVERAGEIF(KonyaTablo[[#This Row],[Vefat2019]:[Vefat2017]], "&gt;0")</f>
        <v>17</v>
      </c>
      <c r="G95">
        <f>IF(AND(KonyaTablo[[#This Row],[Vefat2020]]&gt;-1,KonyaTablo[[#This Row],[Referans]]&gt;-1), KonyaTablo[[#This Row],[Vefat2020]]-KonyaTablo[[#This Row],[Referans]], 0)</f>
        <v>-5</v>
      </c>
      <c r="H95">
        <f t="shared" si="6"/>
        <v>16.428571428571427</v>
      </c>
      <c r="I95">
        <f t="shared" si="7"/>
        <v>14.857142857142858</v>
      </c>
      <c r="J95">
        <f t="shared" si="8"/>
        <v>15.428571428571429</v>
      </c>
      <c r="K95">
        <f t="shared" si="9"/>
        <v>16.428571428571427</v>
      </c>
      <c r="L95">
        <f t="shared" si="10"/>
        <v>15.571428571428571</v>
      </c>
    </row>
    <row r="96" spans="1:12" x14ac:dyDescent="0.35">
      <c r="A96" t="s">
        <v>161</v>
      </c>
      <c r="B96">
        <v>10</v>
      </c>
      <c r="C96">
        <v>12</v>
      </c>
      <c r="D96">
        <v>15</v>
      </c>
      <c r="E96">
        <v>15</v>
      </c>
      <c r="F96">
        <f>AVERAGEIF(KonyaTablo[[#This Row],[Vefat2019]:[Vefat2017]], "&gt;0")</f>
        <v>14</v>
      </c>
      <c r="G96">
        <f>IF(AND(KonyaTablo[[#This Row],[Vefat2020]]&gt;-1,KonyaTablo[[#This Row],[Referans]]&gt;-1), KonyaTablo[[#This Row],[Vefat2020]]-KonyaTablo[[#This Row],[Referans]], 0)</f>
        <v>-4</v>
      </c>
      <c r="H96">
        <f t="shared" si="6"/>
        <v>16.285714285714285</v>
      </c>
      <c r="I96">
        <f t="shared" si="7"/>
        <v>14.571428571428571</v>
      </c>
      <c r="J96">
        <f t="shared" si="8"/>
        <v>15.428571428571429</v>
      </c>
      <c r="K96">
        <f t="shared" si="9"/>
        <v>16.714285714285715</v>
      </c>
      <c r="L96">
        <f t="shared" si="10"/>
        <v>15.571428571428571</v>
      </c>
    </row>
    <row r="97" spans="1:12" x14ac:dyDescent="0.35">
      <c r="A97" t="s">
        <v>160</v>
      </c>
      <c r="B97">
        <v>19</v>
      </c>
      <c r="C97">
        <v>15</v>
      </c>
      <c r="D97">
        <v>14</v>
      </c>
      <c r="E97">
        <v>21</v>
      </c>
      <c r="F97">
        <f>AVERAGEIF(KonyaTablo[[#This Row],[Vefat2019]:[Vefat2017]], "&gt;0")</f>
        <v>16.666666666666668</v>
      </c>
      <c r="G97">
        <f>IF(AND(KonyaTablo[[#This Row],[Vefat2020]]&gt;-1,KonyaTablo[[#This Row],[Referans]]&gt;-1), KonyaTablo[[#This Row],[Vefat2020]]-KonyaTablo[[#This Row],[Referans]], 0)</f>
        <v>2.3333333333333321</v>
      </c>
      <c r="H97">
        <f t="shared" si="6"/>
        <v>15.714285714285714</v>
      </c>
      <c r="I97">
        <f t="shared" si="7"/>
        <v>15.714285714285714</v>
      </c>
      <c r="J97">
        <f t="shared" si="8"/>
        <v>14.142857142857142</v>
      </c>
      <c r="K97">
        <f t="shared" si="9"/>
        <v>17.142857142857142</v>
      </c>
      <c r="L97">
        <f t="shared" si="10"/>
        <v>15.666666666666668</v>
      </c>
    </row>
    <row r="98" spans="1:12" x14ac:dyDescent="0.35">
      <c r="A98" t="s">
        <v>159</v>
      </c>
      <c r="B98">
        <v>18</v>
      </c>
      <c r="C98">
        <v>13</v>
      </c>
      <c r="D98">
        <v>15</v>
      </c>
      <c r="E98">
        <v>12</v>
      </c>
      <c r="F98">
        <f>AVERAGEIF(KonyaTablo[[#This Row],[Vefat2019]:[Vefat2017]], "&gt;0")</f>
        <v>13.333333333333334</v>
      </c>
      <c r="G98">
        <f>IF(AND(KonyaTablo[[#This Row],[Vefat2020]]&gt;-1,KonyaTablo[[#This Row],[Referans]]&gt;-1), KonyaTablo[[#This Row],[Vefat2020]]-KonyaTablo[[#This Row],[Referans]], 0)</f>
        <v>4.6666666666666661</v>
      </c>
      <c r="H98">
        <f t="shared" si="6"/>
        <v>15.714285714285714</v>
      </c>
      <c r="I98">
        <f t="shared" si="7"/>
        <v>15.285714285714286</v>
      </c>
      <c r="J98">
        <f t="shared" si="8"/>
        <v>14.142857142857142</v>
      </c>
      <c r="K98">
        <f t="shared" si="9"/>
        <v>16.571428571428573</v>
      </c>
      <c r="L98">
        <f t="shared" si="10"/>
        <v>15.333333333333332</v>
      </c>
    </row>
    <row r="99" spans="1:12" x14ac:dyDescent="0.35">
      <c r="A99" t="s">
        <v>158</v>
      </c>
      <c r="B99">
        <v>11</v>
      </c>
      <c r="C99">
        <v>13</v>
      </c>
      <c r="D99">
        <v>7</v>
      </c>
      <c r="E99">
        <v>15</v>
      </c>
      <c r="F99">
        <f>AVERAGEIF(KonyaTablo[[#This Row],[Vefat2019]:[Vefat2017]], "&gt;0")</f>
        <v>11.666666666666666</v>
      </c>
      <c r="G99">
        <f>IF(AND(KonyaTablo[[#This Row],[Vefat2020]]&gt;-1,KonyaTablo[[#This Row],[Referans]]&gt;-1), KonyaTablo[[#This Row],[Vefat2020]]-KonyaTablo[[#This Row],[Referans]], 0)</f>
        <v>-0.66666666666666607</v>
      </c>
      <c r="H99">
        <f t="shared" si="6"/>
        <v>14.857142857142858</v>
      </c>
      <c r="I99">
        <f t="shared" si="7"/>
        <v>14.714285714285714</v>
      </c>
      <c r="J99">
        <f t="shared" si="8"/>
        <v>13.285714285714286</v>
      </c>
      <c r="K99">
        <f t="shared" si="9"/>
        <v>16.714285714285715</v>
      </c>
      <c r="L99">
        <f t="shared" si="10"/>
        <v>14.904761904761903</v>
      </c>
    </row>
    <row r="100" spans="1:12" x14ac:dyDescent="0.35">
      <c r="A100" t="s">
        <v>157</v>
      </c>
      <c r="B100">
        <v>10</v>
      </c>
      <c r="C100">
        <v>12</v>
      </c>
      <c r="D100">
        <v>24</v>
      </c>
      <c r="E100">
        <v>13</v>
      </c>
      <c r="F100">
        <f>AVERAGEIF(KonyaTablo[[#This Row],[Vefat2019]:[Vefat2017]], "&gt;0")</f>
        <v>16.333333333333332</v>
      </c>
      <c r="G100">
        <f>IF(AND(KonyaTablo[[#This Row],[Vefat2020]]&gt;-1,KonyaTablo[[#This Row],[Referans]]&gt;-1), KonyaTablo[[#This Row],[Vefat2020]]-KonyaTablo[[#This Row],[Referans]], 0)</f>
        <v>-6.3333333333333321</v>
      </c>
      <c r="H100">
        <f t="shared" si="6"/>
        <v>13.857142857142858</v>
      </c>
      <c r="I100">
        <f t="shared" si="7"/>
        <v>14.285714285714286</v>
      </c>
      <c r="J100">
        <f t="shared" si="8"/>
        <v>14.571428571428571</v>
      </c>
      <c r="K100">
        <f t="shared" si="9"/>
        <v>16.142857142857142</v>
      </c>
      <c r="L100">
        <f t="shared" si="10"/>
        <v>15</v>
      </c>
    </row>
    <row r="101" spans="1:12" x14ac:dyDescent="0.35">
      <c r="A101" t="s">
        <v>156</v>
      </c>
      <c r="B101">
        <v>18</v>
      </c>
      <c r="C101">
        <v>18</v>
      </c>
      <c r="D101">
        <v>15</v>
      </c>
      <c r="E101">
        <v>18</v>
      </c>
      <c r="F101">
        <f>AVERAGEIF(KonyaTablo[[#This Row],[Vefat2019]:[Vefat2017]], "&gt;0")</f>
        <v>17</v>
      </c>
      <c r="G101">
        <f>IF(AND(KonyaTablo[[#This Row],[Vefat2020]]&gt;-1,KonyaTablo[[#This Row],[Referans]]&gt;-1), KonyaTablo[[#This Row],[Vefat2020]]-KonyaTablo[[#This Row],[Referans]], 0)</f>
        <v>1</v>
      </c>
      <c r="H101">
        <f t="shared" si="6"/>
        <v>14</v>
      </c>
      <c r="I101">
        <f t="shared" si="7"/>
        <v>14.571428571428571</v>
      </c>
      <c r="J101">
        <f t="shared" si="8"/>
        <v>15.142857142857142</v>
      </c>
      <c r="K101">
        <f t="shared" si="9"/>
        <v>15.714285714285714</v>
      </c>
      <c r="L101">
        <f t="shared" si="10"/>
        <v>15.142857142857142</v>
      </c>
    </row>
    <row r="102" spans="1:12" x14ac:dyDescent="0.35">
      <c r="A102" t="s">
        <v>155</v>
      </c>
      <c r="B102">
        <v>11</v>
      </c>
      <c r="C102">
        <v>12</v>
      </c>
      <c r="D102">
        <v>19</v>
      </c>
      <c r="E102">
        <v>19</v>
      </c>
      <c r="F102">
        <f>AVERAGEIF(KonyaTablo[[#This Row],[Vefat2019]:[Vefat2017]], "&gt;0")</f>
        <v>16.666666666666668</v>
      </c>
      <c r="G102">
        <f>IF(AND(KonyaTablo[[#This Row],[Vefat2020]]&gt;-1,KonyaTablo[[#This Row],[Referans]]&gt;-1), KonyaTablo[[#This Row],[Vefat2020]]-KonyaTablo[[#This Row],[Referans]], 0)</f>
        <v>-5.6666666666666679</v>
      </c>
      <c r="H102">
        <f t="shared" si="6"/>
        <v>13.857142857142858</v>
      </c>
      <c r="I102">
        <f t="shared" si="7"/>
        <v>13.571428571428571</v>
      </c>
      <c r="J102">
        <f t="shared" si="8"/>
        <v>15.571428571428571</v>
      </c>
      <c r="K102">
        <f t="shared" si="9"/>
        <v>16.142857142857142</v>
      </c>
      <c r="L102">
        <f t="shared" si="10"/>
        <v>15.095238095238097</v>
      </c>
    </row>
    <row r="103" spans="1:12" x14ac:dyDescent="0.35">
      <c r="A103" t="s">
        <v>154</v>
      </c>
      <c r="B103">
        <v>11</v>
      </c>
      <c r="C103">
        <v>14</v>
      </c>
      <c r="D103">
        <v>10</v>
      </c>
      <c r="E103">
        <v>8</v>
      </c>
      <c r="F103">
        <f>AVERAGEIF(KonyaTablo[[#This Row],[Vefat2019]:[Vefat2017]], "&gt;0")</f>
        <v>10.666666666666666</v>
      </c>
      <c r="G103">
        <f>IF(AND(KonyaTablo[[#This Row],[Vefat2020]]&gt;-1,KonyaTablo[[#This Row],[Referans]]&gt;-1), KonyaTablo[[#This Row],[Vefat2020]]-KonyaTablo[[#This Row],[Referans]], 0)</f>
        <v>0.33333333333333393</v>
      </c>
      <c r="H103">
        <f t="shared" si="6"/>
        <v>14</v>
      </c>
      <c r="I103">
        <f t="shared" si="7"/>
        <v>13.857142857142858</v>
      </c>
      <c r="J103">
        <f t="shared" si="8"/>
        <v>14.857142857142858</v>
      </c>
      <c r="K103">
        <f t="shared" si="9"/>
        <v>15.142857142857142</v>
      </c>
      <c r="L103">
        <f t="shared" si="10"/>
        <v>14.61904761904762</v>
      </c>
    </row>
    <row r="104" spans="1:12" x14ac:dyDescent="0.35">
      <c r="A104" t="s">
        <v>153</v>
      </c>
      <c r="B104">
        <v>23</v>
      </c>
      <c r="C104">
        <v>11</v>
      </c>
      <c r="D104">
        <v>14</v>
      </c>
      <c r="E104">
        <v>12</v>
      </c>
      <c r="F104">
        <f>AVERAGEIF(KonyaTablo[[#This Row],[Vefat2019]:[Vefat2017]], "&gt;0")</f>
        <v>12.333333333333334</v>
      </c>
      <c r="G104">
        <f>IF(AND(KonyaTablo[[#This Row],[Vefat2020]]&gt;-1,KonyaTablo[[#This Row],[Referans]]&gt;-1), KonyaTablo[[#This Row],[Vefat2020]]-KonyaTablo[[#This Row],[Referans]], 0)</f>
        <v>10.666666666666666</v>
      </c>
      <c r="H104">
        <f t="shared" si="6"/>
        <v>14.571428571428571</v>
      </c>
      <c r="I104">
        <f t="shared" si="7"/>
        <v>13.285714285714286</v>
      </c>
      <c r="J104">
        <f t="shared" si="8"/>
        <v>14.857142857142858</v>
      </c>
      <c r="K104">
        <f t="shared" si="9"/>
        <v>13.857142857142858</v>
      </c>
      <c r="L104">
        <f t="shared" si="10"/>
        <v>14</v>
      </c>
    </row>
    <row r="105" spans="1:12" x14ac:dyDescent="0.35">
      <c r="A105" t="s">
        <v>152</v>
      </c>
      <c r="B105">
        <v>6</v>
      </c>
      <c r="C105">
        <v>11</v>
      </c>
      <c r="D105">
        <v>22</v>
      </c>
      <c r="E105">
        <v>14</v>
      </c>
      <c r="F105">
        <f>AVERAGEIF(KonyaTablo[[#This Row],[Vefat2019]:[Vefat2017]], "&gt;0")</f>
        <v>15.666666666666666</v>
      </c>
      <c r="G105">
        <f>IF(AND(KonyaTablo[[#This Row],[Vefat2020]]&gt;-1,KonyaTablo[[#This Row],[Referans]]&gt;-1), KonyaTablo[[#This Row],[Vefat2020]]-KonyaTablo[[#This Row],[Referans]], 0)</f>
        <v>-9.6666666666666661</v>
      </c>
      <c r="H105">
        <f t="shared" si="6"/>
        <v>12.857142857142858</v>
      </c>
      <c r="I105">
        <f t="shared" si="7"/>
        <v>13</v>
      </c>
      <c r="J105">
        <f t="shared" si="8"/>
        <v>15.857142857142858</v>
      </c>
      <c r="K105">
        <f t="shared" si="9"/>
        <v>14.142857142857142</v>
      </c>
      <c r="L105">
        <f t="shared" si="10"/>
        <v>14.333333333333334</v>
      </c>
    </row>
    <row r="106" spans="1:12" x14ac:dyDescent="0.35">
      <c r="A106" t="s">
        <v>151</v>
      </c>
      <c r="B106">
        <v>15</v>
      </c>
      <c r="C106">
        <v>16</v>
      </c>
      <c r="D106">
        <v>16</v>
      </c>
      <c r="E106">
        <v>8</v>
      </c>
      <c r="F106">
        <f>AVERAGEIF(KonyaTablo[[#This Row],[Vefat2019]:[Vefat2017]], "&gt;0")</f>
        <v>13.333333333333334</v>
      </c>
      <c r="G106">
        <f>IF(AND(KonyaTablo[[#This Row],[Vefat2020]]&gt;-1,KonyaTablo[[#This Row],[Referans]]&gt;-1), KonyaTablo[[#This Row],[Vefat2020]]-KonyaTablo[[#This Row],[Referans]], 0)</f>
        <v>1.6666666666666661</v>
      </c>
      <c r="H106">
        <f t="shared" si="6"/>
        <v>13.428571428571429</v>
      </c>
      <c r="I106">
        <f t="shared" si="7"/>
        <v>13.428571428571429</v>
      </c>
      <c r="J106">
        <f t="shared" si="8"/>
        <v>17.142857142857142</v>
      </c>
      <c r="K106">
        <f t="shared" si="9"/>
        <v>13.142857142857142</v>
      </c>
      <c r="L106">
        <f t="shared" si="10"/>
        <v>14.571428571428571</v>
      </c>
    </row>
    <row r="107" spans="1:12" x14ac:dyDescent="0.35">
      <c r="A107" t="s">
        <v>150</v>
      </c>
      <c r="B107">
        <v>24</v>
      </c>
      <c r="C107">
        <v>9</v>
      </c>
      <c r="D107">
        <v>13</v>
      </c>
      <c r="E107">
        <v>8</v>
      </c>
      <c r="F107">
        <f>AVERAGEIF(KonyaTablo[[#This Row],[Vefat2019]:[Vefat2017]], "&gt;0")</f>
        <v>10</v>
      </c>
      <c r="G107">
        <f>IF(AND(KonyaTablo[[#This Row],[Vefat2020]]&gt;-1,KonyaTablo[[#This Row],[Referans]]&gt;-1), KonyaTablo[[#This Row],[Vefat2020]]-KonyaTablo[[#This Row],[Referans]], 0)</f>
        <v>14</v>
      </c>
      <c r="H107">
        <f t="shared" si="6"/>
        <v>15.428571428571429</v>
      </c>
      <c r="I107">
        <f t="shared" si="7"/>
        <v>13</v>
      </c>
      <c r="J107">
        <f t="shared" si="8"/>
        <v>15.571428571428571</v>
      </c>
      <c r="K107">
        <f t="shared" si="9"/>
        <v>12.428571428571429</v>
      </c>
      <c r="L107">
        <f t="shared" si="10"/>
        <v>13.666666666666668</v>
      </c>
    </row>
    <row r="108" spans="1:12" x14ac:dyDescent="0.35">
      <c r="A108" t="s">
        <v>149</v>
      </c>
      <c r="B108">
        <v>25</v>
      </c>
      <c r="C108">
        <v>8</v>
      </c>
      <c r="D108">
        <v>15</v>
      </c>
      <c r="E108">
        <v>19</v>
      </c>
      <c r="F108">
        <f>AVERAGEIF(KonyaTablo[[#This Row],[Vefat2019]:[Vefat2017]], "&gt;0")</f>
        <v>14</v>
      </c>
      <c r="G108">
        <f>IF(AND(KonyaTablo[[#This Row],[Vefat2020]]&gt;-1,KonyaTablo[[#This Row],[Referans]]&gt;-1), KonyaTablo[[#This Row],[Vefat2020]]-KonyaTablo[[#This Row],[Referans]], 0)</f>
        <v>11</v>
      </c>
      <c r="H108">
        <f t="shared" si="6"/>
        <v>16.428571428571427</v>
      </c>
      <c r="I108">
        <f t="shared" si="7"/>
        <v>11.571428571428571</v>
      </c>
      <c r="J108">
        <f t="shared" si="8"/>
        <v>15.571428571428571</v>
      </c>
      <c r="K108">
        <f t="shared" si="9"/>
        <v>12.571428571428571</v>
      </c>
      <c r="L108">
        <f t="shared" si="10"/>
        <v>13.238095238095239</v>
      </c>
    </row>
    <row r="109" spans="1:12" x14ac:dyDescent="0.35">
      <c r="A109" t="s">
        <v>148</v>
      </c>
      <c r="B109">
        <v>14</v>
      </c>
      <c r="C109">
        <v>17</v>
      </c>
      <c r="D109">
        <v>15</v>
      </c>
      <c r="E109">
        <v>12</v>
      </c>
      <c r="F109">
        <f>AVERAGEIF(KonyaTablo[[#This Row],[Vefat2019]:[Vefat2017]], "&gt;0")</f>
        <v>14.666666666666666</v>
      </c>
      <c r="G109">
        <f>IF(AND(KonyaTablo[[#This Row],[Vefat2020]]&gt;-1,KonyaTablo[[#This Row],[Referans]]&gt;-1), KonyaTablo[[#This Row],[Vefat2020]]-KonyaTablo[[#This Row],[Referans]], 0)</f>
        <v>-0.66666666666666607</v>
      </c>
      <c r="H109">
        <f t="shared" si="6"/>
        <v>16.857142857142858</v>
      </c>
      <c r="I109">
        <f t="shared" si="7"/>
        <v>12.285714285714286</v>
      </c>
      <c r="J109">
        <f t="shared" si="8"/>
        <v>15</v>
      </c>
      <c r="K109">
        <f t="shared" si="9"/>
        <v>11.571428571428571</v>
      </c>
      <c r="L109">
        <f t="shared" si="10"/>
        <v>12.952380952380953</v>
      </c>
    </row>
    <row r="110" spans="1:12" x14ac:dyDescent="0.35">
      <c r="A110" t="s">
        <v>147</v>
      </c>
      <c r="B110">
        <v>13</v>
      </c>
      <c r="C110">
        <v>12</v>
      </c>
      <c r="D110">
        <v>8</v>
      </c>
      <c r="E110">
        <v>16</v>
      </c>
      <c r="F110">
        <f>AVERAGEIF(KonyaTablo[[#This Row],[Vefat2019]:[Vefat2017]], "&gt;0")</f>
        <v>12</v>
      </c>
      <c r="G110">
        <f>IF(AND(KonyaTablo[[#This Row],[Vefat2020]]&gt;-1,KonyaTablo[[#This Row],[Referans]]&gt;-1), KonyaTablo[[#This Row],[Vefat2020]]-KonyaTablo[[#This Row],[Referans]], 0)</f>
        <v>1</v>
      </c>
      <c r="H110">
        <f t="shared" si="6"/>
        <v>17.142857142857142</v>
      </c>
      <c r="I110">
        <f t="shared" si="7"/>
        <v>12</v>
      </c>
      <c r="J110">
        <f t="shared" si="8"/>
        <v>14.714285714285714</v>
      </c>
      <c r="K110">
        <f t="shared" si="9"/>
        <v>12.714285714285714</v>
      </c>
      <c r="L110">
        <f t="shared" si="10"/>
        <v>13.142857142857144</v>
      </c>
    </row>
    <row r="111" spans="1:12" x14ac:dyDescent="0.35">
      <c r="A111" t="s">
        <v>146</v>
      </c>
      <c r="B111">
        <v>20</v>
      </c>
      <c r="C111">
        <v>19</v>
      </c>
      <c r="D111">
        <v>16</v>
      </c>
      <c r="E111">
        <v>11</v>
      </c>
      <c r="F111">
        <f>AVERAGEIF(KonyaTablo[[#This Row],[Vefat2019]:[Vefat2017]], "&gt;0")</f>
        <v>15.333333333333334</v>
      </c>
      <c r="G111">
        <f>IF(AND(KonyaTablo[[#This Row],[Vefat2020]]&gt;-1,KonyaTablo[[#This Row],[Referans]]&gt;-1), KonyaTablo[[#This Row],[Vefat2020]]-KonyaTablo[[#This Row],[Referans]], 0)</f>
        <v>4.6666666666666661</v>
      </c>
      <c r="H111">
        <f t="shared" si="6"/>
        <v>16.714285714285715</v>
      </c>
      <c r="I111">
        <f t="shared" si="7"/>
        <v>13.142857142857142</v>
      </c>
      <c r="J111">
        <f t="shared" si="8"/>
        <v>15</v>
      </c>
      <c r="K111">
        <f t="shared" si="9"/>
        <v>12.571428571428571</v>
      </c>
      <c r="L111">
        <f t="shared" si="10"/>
        <v>13.571428571428571</v>
      </c>
    </row>
    <row r="112" spans="1:12" x14ac:dyDescent="0.35">
      <c r="A112" t="s">
        <v>145</v>
      </c>
      <c r="B112">
        <v>20</v>
      </c>
      <c r="C112">
        <v>16</v>
      </c>
      <c r="D112">
        <v>16</v>
      </c>
      <c r="E112">
        <v>4</v>
      </c>
      <c r="F112">
        <f>AVERAGEIF(KonyaTablo[[#This Row],[Vefat2019]:[Vefat2017]], "&gt;0")</f>
        <v>12</v>
      </c>
      <c r="G112">
        <f>IF(AND(KonyaTablo[[#This Row],[Vefat2020]]&gt;-1,KonyaTablo[[#This Row],[Referans]]&gt;-1), KonyaTablo[[#This Row],[Vefat2020]]-KonyaTablo[[#This Row],[Referans]], 0)</f>
        <v>8</v>
      </c>
      <c r="H112">
        <f t="shared" si="6"/>
        <v>18.714285714285715</v>
      </c>
      <c r="I112">
        <f t="shared" si="7"/>
        <v>13.857142857142858</v>
      </c>
      <c r="J112">
        <f t="shared" si="8"/>
        <v>14.142857142857142</v>
      </c>
      <c r="K112">
        <f t="shared" si="9"/>
        <v>11.142857142857142</v>
      </c>
      <c r="L112">
        <f t="shared" si="10"/>
        <v>13.047619047619047</v>
      </c>
    </row>
    <row r="113" spans="1:12" x14ac:dyDescent="0.35">
      <c r="A113" t="s">
        <v>144</v>
      </c>
      <c r="B113">
        <v>18</v>
      </c>
      <c r="C113">
        <v>14</v>
      </c>
      <c r="D113">
        <v>9</v>
      </c>
      <c r="E113">
        <v>13</v>
      </c>
      <c r="F113">
        <f>AVERAGEIF(KonyaTablo[[#This Row],[Vefat2019]:[Vefat2017]], "&gt;0")</f>
        <v>12</v>
      </c>
      <c r="G113">
        <f>IF(AND(KonyaTablo[[#This Row],[Vefat2020]]&gt;-1,KonyaTablo[[#This Row],[Referans]]&gt;-1), KonyaTablo[[#This Row],[Vefat2020]]-KonyaTablo[[#This Row],[Referans]], 0)</f>
        <v>6</v>
      </c>
      <c r="H113">
        <f t="shared" si="6"/>
        <v>19.142857142857142</v>
      </c>
      <c r="I113">
        <f t="shared" si="7"/>
        <v>13.571428571428571</v>
      </c>
      <c r="J113">
        <f t="shared" si="8"/>
        <v>13.142857142857142</v>
      </c>
      <c r="K113">
        <f t="shared" si="9"/>
        <v>11.857142857142858</v>
      </c>
      <c r="L113">
        <f t="shared" si="10"/>
        <v>12.857142857142858</v>
      </c>
    </row>
    <row r="114" spans="1:12" x14ac:dyDescent="0.35">
      <c r="A114" t="s">
        <v>143</v>
      </c>
      <c r="B114">
        <v>17</v>
      </c>
      <c r="C114">
        <v>13</v>
      </c>
      <c r="D114">
        <v>10</v>
      </c>
      <c r="E114">
        <v>18</v>
      </c>
      <c r="F114">
        <f>AVERAGEIF(KonyaTablo[[#This Row],[Vefat2019]:[Vefat2017]], "&gt;0")</f>
        <v>13.666666666666666</v>
      </c>
      <c r="G114">
        <f>IF(AND(KonyaTablo[[#This Row],[Vefat2020]]&gt;-1,KonyaTablo[[#This Row],[Referans]]&gt;-1), KonyaTablo[[#This Row],[Vefat2020]]-KonyaTablo[[#This Row],[Referans]], 0)</f>
        <v>3.3333333333333339</v>
      </c>
      <c r="H114">
        <f t="shared" si="6"/>
        <v>18.142857142857142</v>
      </c>
      <c r="I114">
        <f t="shared" si="7"/>
        <v>14.142857142857142</v>
      </c>
      <c r="J114">
        <f t="shared" si="8"/>
        <v>12.714285714285714</v>
      </c>
      <c r="K114">
        <f t="shared" si="9"/>
        <v>13.285714285714286</v>
      </c>
      <c r="L114">
        <f t="shared" si="10"/>
        <v>13.380952380952381</v>
      </c>
    </row>
    <row r="115" spans="1:12" x14ac:dyDescent="0.35">
      <c r="A115" t="s">
        <v>142</v>
      </c>
      <c r="B115">
        <v>17</v>
      </c>
      <c r="C115">
        <v>13</v>
      </c>
      <c r="D115">
        <v>13</v>
      </c>
      <c r="E115">
        <v>14</v>
      </c>
      <c r="F115">
        <f>AVERAGEIF(KonyaTablo[[#This Row],[Vefat2019]:[Vefat2017]], "&gt;0")</f>
        <v>13.333333333333334</v>
      </c>
      <c r="G115">
        <f>IF(AND(KonyaTablo[[#This Row],[Vefat2020]]&gt;-1,KonyaTablo[[#This Row],[Referans]]&gt;-1), KonyaTablo[[#This Row],[Vefat2020]]-KonyaTablo[[#This Row],[Referans]], 0)</f>
        <v>3.6666666666666661</v>
      </c>
      <c r="H115">
        <f t="shared" si="6"/>
        <v>17</v>
      </c>
      <c r="I115">
        <f t="shared" si="7"/>
        <v>14.857142857142858</v>
      </c>
      <c r="J115">
        <f t="shared" si="8"/>
        <v>12.428571428571429</v>
      </c>
      <c r="K115">
        <f t="shared" si="9"/>
        <v>12.571428571428571</v>
      </c>
      <c r="L115">
        <f t="shared" si="10"/>
        <v>13.285714285714286</v>
      </c>
    </row>
    <row r="116" spans="1:12" x14ac:dyDescent="0.35">
      <c r="A116" t="s">
        <v>141</v>
      </c>
      <c r="B116">
        <v>17</v>
      </c>
      <c r="C116">
        <v>15</v>
      </c>
      <c r="D116">
        <v>17</v>
      </c>
      <c r="E116">
        <v>9</v>
      </c>
      <c r="F116">
        <f>AVERAGEIF(KonyaTablo[[#This Row],[Vefat2019]:[Vefat2017]], "&gt;0")</f>
        <v>13.666666666666666</v>
      </c>
      <c r="G116">
        <f>IF(AND(KonyaTablo[[#This Row],[Vefat2020]]&gt;-1,KonyaTablo[[#This Row],[Referans]]&gt;-1), KonyaTablo[[#This Row],[Vefat2020]]-KonyaTablo[[#This Row],[Referans]], 0)</f>
        <v>3.3333333333333339</v>
      </c>
      <c r="H116">
        <f t="shared" si="6"/>
        <v>17.428571428571427</v>
      </c>
      <c r="I116">
        <f t="shared" si="7"/>
        <v>14.571428571428571</v>
      </c>
      <c r="J116">
        <f t="shared" si="8"/>
        <v>12.714285714285714</v>
      </c>
      <c r="K116">
        <f t="shared" si="9"/>
        <v>12.142857142857142</v>
      </c>
      <c r="L116">
        <f t="shared" si="10"/>
        <v>13.142857142857142</v>
      </c>
    </row>
    <row r="117" spans="1:12" x14ac:dyDescent="0.35">
      <c r="A117" t="s">
        <v>140</v>
      </c>
      <c r="B117">
        <v>17</v>
      </c>
      <c r="C117">
        <v>12</v>
      </c>
      <c r="D117">
        <v>18</v>
      </c>
      <c r="E117">
        <v>9</v>
      </c>
      <c r="F117">
        <f>AVERAGEIF(KonyaTablo[[#This Row],[Vefat2019]:[Vefat2017]], "&gt;0")</f>
        <v>13</v>
      </c>
      <c r="G117">
        <f>IF(AND(KonyaTablo[[#This Row],[Vefat2020]]&gt;-1,KonyaTablo[[#This Row],[Referans]]&gt;-1), KonyaTablo[[#This Row],[Vefat2020]]-KonyaTablo[[#This Row],[Referans]], 0)</f>
        <v>4</v>
      </c>
      <c r="H117">
        <f t="shared" si="6"/>
        <v>18</v>
      </c>
      <c r="I117">
        <f t="shared" si="7"/>
        <v>14.571428571428571</v>
      </c>
      <c r="J117">
        <f t="shared" si="8"/>
        <v>14.142857142857142</v>
      </c>
      <c r="K117">
        <f t="shared" si="9"/>
        <v>11.142857142857142</v>
      </c>
      <c r="L117">
        <f t="shared" si="10"/>
        <v>13.285714285714286</v>
      </c>
    </row>
    <row r="118" spans="1:12" x14ac:dyDescent="0.35">
      <c r="A118" t="s">
        <v>139</v>
      </c>
      <c r="B118">
        <v>17</v>
      </c>
      <c r="C118">
        <v>14</v>
      </c>
      <c r="D118">
        <v>14</v>
      </c>
      <c r="E118">
        <v>7</v>
      </c>
      <c r="F118">
        <f>AVERAGEIF(KonyaTablo[[#This Row],[Vefat2019]:[Vefat2017]], "&gt;0")</f>
        <v>11.666666666666666</v>
      </c>
      <c r="G118">
        <f>IF(AND(KonyaTablo[[#This Row],[Vefat2020]]&gt;-1,KonyaTablo[[#This Row],[Referans]]&gt;-1), KonyaTablo[[#This Row],[Vefat2020]]-KonyaTablo[[#This Row],[Referans]], 0)</f>
        <v>5.3333333333333339</v>
      </c>
      <c r="H118">
        <f t="shared" si="6"/>
        <v>17.571428571428573</v>
      </c>
      <c r="I118">
        <f t="shared" si="7"/>
        <v>13.857142857142858</v>
      </c>
      <c r="J118">
        <f t="shared" si="8"/>
        <v>13.857142857142858</v>
      </c>
      <c r="K118">
        <f t="shared" si="9"/>
        <v>10.571428571428571</v>
      </c>
      <c r="L118">
        <f t="shared" si="10"/>
        <v>12.761904761904763</v>
      </c>
    </row>
    <row r="119" spans="1:12" x14ac:dyDescent="0.35">
      <c r="A119" t="s">
        <v>138</v>
      </c>
      <c r="B119">
        <v>15</v>
      </c>
      <c r="C119">
        <v>14</v>
      </c>
      <c r="D119">
        <v>12</v>
      </c>
      <c r="E119">
        <v>19</v>
      </c>
      <c r="F119">
        <f>AVERAGEIF(KonyaTablo[[#This Row],[Vefat2019]:[Vefat2017]], "&gt;0")</f>
        <v>15</v>
      </c>
      <c r="G119">
        <f>IF(AND(KonyaTablo[[#This Row],[Vefat2020]]&gt;-1,KonyaTablo[[#This Row],[Referans]]&gt;-1), KonyaTablo[[#This Row],[Vefat2020]]-KonyaTablo[[#This Row],[Referans]], 0)</f>
        <v>0</v>
      </c>
      <c r="H119">
        <f t="shared" si="6"/>
        <v>16.857142857142858</v>
      </c>
      <c r="I119">
        <f t="shared" si="7"/>
        <v>13.571428571428571</v>
      </c>
      <c r="J119">
        <f t="shared" si="8"/>
        <v>13.285714285714286</v>
      </c>
      <c r="K119">
        <f t="shared" si="9"/>
        <v>12.714285714285714</v>
      </c>
      <c r="L119">
        <f t="shared" si="10"/>
        <v>13.19047619047619</v>
      </c>
    </row>
    <row r="120" spans="1:12" x14ac:dyDescent="0.35">
      <c r="A120" t="s">
        <v>137</v>
      </c>
      <c r="B120">
        <v>11</v>
      </c>
      <c r="C120">
        <v>24</v>
      </c>
      <c r="D120">
        <v>13</v>
      </c>
      <c r="E120">
        <v>16</v>
      </c>
      <c r="F120">
        <f>AVERAGEIF(KonyaTablo[[#This Row],[Vefat2019]:[Vefat2017]], "&gt;0")</f>
        <v>17.666666666666668</v>
      </c>
      <c r="G120">
        <f>IF(AND(KonyaTablo[[#This Row],[Vefat2020]]&gt;-1,KonyaTablo[[#This Row],[Referans]]&gt;-1), KonyaTablo[[#This Row],[Vefat2020]]-KonyaTablo[[#This Row],[Referans]], 0)</f>
        <v>-6.6666666666666679</v>
      </c>
      <c r="H120">
        <f t="shared" si="6"/>
        <v>15.857142857142858</v>
      </c>
      <c r="I120">
        <f t="shared" si="7"/>
        <v>15</v>
      </c>
      <c r="J120">
        <f t="shared" si="8"/>
        <v>13.857142857142858</v>
      </c>
      <c r="K120">
        <f t="shared" si="9"/>
        <v>13.142857142857142</v>
      </c>
      <c r="L120">
        <f t="shared" si="10"/>
        <v>14</v>
      </c>
    </row>
    <row r="121" spans="1:12" x14ac:dyDescent="0.35">
      <c r="A121" t="s">
        <v>136</v>
      </c>
      <c r="B121">
        <v>18</v>
      </c>
      <c r="C121">
        <v>10</v>
      </c>
      <c r="D121">
        <v>18</v>
      </c>
      <c r="E121">
        <v>17</v>
      </c>
      <c r="F121">
        <f>AVERAGEIF(KonyaTablo[[#This Row],[Vefat2019]:[Vefat2017]], "&gt;0")</f>
        <v>15</v>
      </c>
      <c r="G121">
        <f>IF(AND(KonyaTablo[[#This Row],[Vefat2020]]&gt;-1,KonyaTablo[[#This Row],[Referans]]&gt;-1), KonyaTablo[[#This Row],[Vefat2020]]-KonyaTablo[[#This Row],[Referans]], 0)</f>
        <v>3</v>
      </c>
      <c r="H121">
        <f t="shared" si="6"/>
        <v>16</v>
      </c>
      <c r="I121">
        <f t="shared" si="7"/>
        <v>14.571428571428571</v>
      </c>
      <c r="J121">
        <f t="shared" si="8"/>
        <v>15</v>
      </c>
      <c r="K121">
        <f t="shared" si="9"/>
        <v>13</v>
      </c>
      <c r="L121">
        <f t="shared" si="10"/>
        <v>14.19047619047619</v>
      </c>
    </row>
    <row r="122" spans="1:12" x14ac:dyDescent="0.35">
      <c r="A122" t="s">
        <v>135</v>
      </c>
      <c r="B122">
        <v>16</v>
      </c>
      <c r="C122">
        <v>11</v>
      </c>
      <c r="D122">
        <v>12</v>
      </c>
      <c r="E122">
        <v>20</v>
      </c>
      <c r="F122">
        <f>AVERAGEIF(KonyaTablo[[#This Row],[Vefat2019]:[Vefat2017]], "&gt;0")</f>
        <v>14.333333333333334</v>
      </c>
      <c r="G122">
        <f>IF(AND(KonyaTablo[[#This Row],[Vefat2020]]&gt;-1,KonyaTablo[[#This Row],[Referans]]&gt;-1), KonyaTablo[[#This Row],[Vefat2020]]-KonyaTablo[[#This Row],[Referans]], 0)</f>
        <v>1.6666666666666661</v>
      </c>
      <c r="H122">
        <f t="shared" si="6"/>
        <v>15.857142857142858</v>
      </c>
      <c r="I122">
        <f t="shared" si="7"/>
        <v>14.285714285714286</v>
      </c>
      <c r="J122">
        <f t="shared" si="8"/>
        <v>14.857142857142858</v>
      </c>
      <c r="K122">
        <f t="shared" si="9"/>
        <v>13.857142857142858</v>
      </c>
      <c r="L122">
        <f t="shared" si="10"/>
        <v>14.333333333333332</v>
      </c>
    </row>
    <row r="123" spans="1:12" x14ac:dyDescent="0.35">
      <c r="A123" t="s">
        <v>134</v>
      </c>
      <c r="B123">
        <v>18</v>
      </c>
      <c r="C123">
        <v>14</v>
      </c>
      <c r="D123">
        <v>13</v>
      </c>
      <c r="E123">
        <v>7</v>
      </c>
      <c r="F123">
        <f>AVERAGEIF(KonyaTablo[[#This Row],[Vefat2019]:[Vefat2017]], "&gt;0")</f>
        <v>11.333333333333334</v>
      </c>
      <c r="G123">
        <f>IF(AND(KonyaTablo[[#This Row],[Vefat2020]]&gt;-1,KonyaTablo[[#This Row],[Referans]]&gt;-1), KonyaTablo[[#This Row],[Vefat2020]]-KonyaTablo[[#This Row],[Referans]], 0)</f>
        <v>6.6666666666666661</v>
      </c>
      <c r="H123">
        <f t="shared" si="6"/>
        <v>16</v>
      </c>
      <c r="I123">
        <f t="shared" si="7"/>
        <v>14.142857142857142</v>
      </c>
      <c r="J123">
        <f t="shared" si="8"/>
        <v>14.285714285714286</v>
      </c>
      <c r="K123">
        <f t="shared" si="9"/>
        <v>13.571428571428571</v>
      </c>
      <c r="L123">
        <f t="shared" si="10"/>
        <v>13.999999999999998</v>
      </c>
    </row>
    <row r="124" spans="1:12" x14ac:dyDescent="0.35">
      <c r="A124" t="s">
        <v>133</v>
      </c>
      <c r="B124">
        <v>14</v>
      </c>
      <c r="C124">
        <v>18</v>
      </c>
      <c r="D124">
        <v>11</v>
      </c>
      <c r="E124">
        <v>13</v>
      </c>
      <c r="F124">
        <f>AVERAGEIF(KonyaTablo[[#This Row],[Vefat2019]:[Vefat2017]], "&gt;0")</f>
        <v>14</v>
      </c>
      <c r="G124">
        <f>IF(AND(KonyaTablo[[#This Row],[Vefat2020]]&gt;-1,KonyaTablo[[#This Row],[Referans]]&gt;-1), KonyaTablo[[#This Row],[Vefat2020]]-KonyaTablo[[#This Row],[Referans]], 0)</f>
        <v>0</v>
      </c>
      <c r="H124">
        <f t="shared" si="6"/>
        <v>15.571428571428571</v>
      </c>
      <c r="I124">
        <f t="shared" si="7"/>
        <v>15</v>
      </c>
      <c r="J124">
        <f t="shared" si="8"/>
        <v>13.285714285714286</v>
      </c>
      <c r="K124">
        <f t="shared" si="9"/>
        <v>14.142857142857142</v>
      </c>
      <c r="L124">
        <f t="shared" si="10"/>
        <v>14.142857142857141</v>
      </c>
    </row>
    <row r="125" spans="1:12" x14ac:dyDescent="0.35">
      <c r="A125" t="s">
        <v>132</v>
      </c>
      <c r="B125">
        <v>18</v>
      </c>
      <c r="C125">
        <v>13</v>
      </c>
      <c r="D125">
        <v>23</v>
      </c>
      <c r="E125">
        <v>9</v>
      </c>
      <c r="F125">
        <f>AVERAGEIF(KonyaTablo[[#This Row],[Vefat2019]:[Vefat2017]], "&gt;0")</f>
        <v>15</v>
      </c>
      <c r="G125">
        <f>IF(AND(KonyaTablo[[#This Row],[Vefat2020]]&gt;-1,KonyaTablo[[#This Row],[Referans]]&gt;-1), KonyaTablo[[#This Row],[Vefat2020]]-KonyaTablo[[#This Row],[Referans]], 0)</f>
        <v>3</v>
      </c>
      <c r="H125">
        <f t="shared" si="6"/>
        <v>15.714285714285714</v>
      </c>
      <c r="I125">
        <f t="shared" si="7"/>
        <v>14.857142857142858</v>
      </c>
      <c r="J125">
        <f t="shared" si="8"/>
        <v>14.571428571428571</v>
      </c>
      <c r="K125">
        <f t="shared" si="9"/>
        <v>14.428571428571429</v>
      </c>
      <c r="L125">
        <f t="shared" si="10"/>
        <v>14.61904761904762</v>
      </c>
    </row>
    <row r="126" spans="1:12" x14ac:dyDescent="0.35">
      <c r="A126" t="s">
        <v>131</v>
      </c>
      <c r="B126">
        <v>17</v>
      </c>
      <c r="C126">
        <v>15</v>
      </c>
      <c r="D126">
        <v>14</v>
      </c>
      <c r="E126">
        <v>15</v>
      </c>
      <c r="F126">
        <f>AVERAGEIF(KonyaTablo[[#This Row],[Vefat2019]:[Vefat2017]], "&gt;0")</f>
        <v>14.666666666666666</v>
      </c>
      <c r="G126">
        <f>IF(AND(KonyaTablo[[#This Row],[Vefat2020]]&gt;-1,KonyaTablo[[#This Row],[Referans]]&gt;-1), KonyaTablo[[#This Row],[Vefat2020]]-KonyaTablo[[#This Row],[Referans]], 0)</f>
        <v>2.3333333333333339</v>
      </c>
      <c r="H126">
        <f t="shared" si="6"/>
        <v>16</v>
      </c>
      <c r="I126">
        <f t="shared" si="7"/>
        <v>15</v>
      </c>
      <c r="J126">
        <f t="shared" si="8"/>
        <v>14.857142857142858</v>
      </c>
      <c r="K126">
        <f t="shared" si="9"/>
        <v>13.857142857142858</v>
      </c>
      <c r="L126">
        <f t="shared" si="10"/>
        <v>14.571428571428573</v>
      </c>
    </row>
    <row r="127" spans="1:12" x14ac:dyDescent="0.35">
      <c r="A127" t="s">
        <v>130</v>
      </c>
      <c r="B127">
        <v>21</v>
      </c>
      <c r="C127">
        <v>15</v>
      </c>
      <c r="D127">
        <v>13</v>
      </c>
      <c r="E127">
        <v>22</v>
      </c>
      <c r="F127">
        <f>AVERAGEIF(KonyaTablo[[#This Row],[Vefat2019]:[Vefat2017]], "&gt;0")</f>
        <v>16.666666666666668</v>
      </c>
      <c r="G127">
        <f>IF(AND(KonyaTablo[[#This Row],[Vefat2020]]&gt;-1,KonyaTablo[[#This Row],[Referans]]&gt;-1), KonyaTablo[[#This Row],[Vefat2020]]-KonyaTablo[[#This Row],[Referans]], 0)</f>
        <v>4.3333333333333321</v>
      </c>
      <c r="H127">
        <f t="shared" si="6"/>
        <v>17.428571428571427</v>
      </c>
      <c r="I127">
        <f t="shared" si="7"/>
        <v>13.714285714285714</v>
      </c>
      <c r="J127">
        <f t="shared" si="8"/>
        <v>14.857142857142858</v>
      </c>
      <c r="K127">
        <f t="shared" si="9"/>
        <v>14.714285714285714</v>
      </c>
      <c r="L127">
        <f t="shared" si="10"/>
        <v>14.428571428571431</v>
      </c>
    </row>
    <row r="128" spans="1:12" x14ac:dyDescent="0.35">
      <c r="A128" t="s">
        <v>129</v>
      </c>
      <c r="B128">
        <v>14</v>
      </c>
      <c r="C128">
        <v>18</v>
      </c>
      <c r="D128">
        <v>15</v>
      </c>
      <c r="E128">
        <v>14</v>
      </c>
      <c r="F128">
        <f>AVERAGEIF(KonyaTablo[[#This Row],[Vefat2019]:[Vefat2017]], "&gt;0")</f>
        <v>15.666666666666666</v>
      </c>
      <c r="G128">
        <f>IF(AND(KonyaTablo[[#This Row],[Vefat2020]]&gt;-1,KonyaTablo[[#This Row],[Referans]]&gt;-1), KonyaTablo[[#This Row],[Vefat2020]]-KonyaTablo[[#This Row],[Referans]], 0)</f>
        <v>-1.6666666666666661</v>
      </c>
      <c r="H128">
        <f t="shared" si="6"/>
        <v>16.857142857142858</v>
      </c>
      <c r="I128">
        <f t="shared" si="7"/>
        <v>14.857142857142858</v>
      </c>
      <c r="J128">
        <f t="shared" si="8"/>
        <v>14.428571428571429</v>
      </c>
      <c r="K128">
        <f t="shared" si="9"/>
        <v>14.285714285714286</v>
      </c>
      <c r="L128">
        <f t="shared" si="10"/>
        <v>14.523809523809527</v>
      </c>
    </row>
    <row r="129" spans="1:12" x14ac:dyDescent="0.35">
      <c r="A129" t="s">
        <v>128</v>
      </c>
      <c r="B129">
        <v>16</v>
      </c>
      <c r="C129">
        <v>20</v>
      </c>
      <c r="D129">
        <v>17</v>
      </c>
      <c r="E129">
        <v>19</v>
      </c>
      <c r="F129">
        <f>AVERAGEIF(KonyaTablo[[#This Row],[Vefat2019]:[Vefat2017]], "&gt;0")</f>
        <v>18.666666666666668</v>
      </c>
      <c r="G129">
        <f>IF(AND(KonyaTablo[[#This Row],[Vefat2020]]&gt;-1,KonyaTablo[[#This Row],[Referans]]&gt;-1), KonyaTablo[[#This Row],[Vefat2020]]-KonyaTablo[[#This Row],[Referans]], 0)</f>
        <v>-2.6666666666666679</v>
      </c>
      <c r="H129">
        <f t="shared" si="6"/>
        <v>16.857142857142858</v>
      </c>
      <c r="I129">
        <f t="shared" si="7"/>
        <v>16.142857142857142</v>
      </c>
      <c r="J129">
        <f t="shared" si="8"/>
        <v>15.142857142857142</v>
      </c>
      <c r="K129">
        <f t="shared" si="9"/>
        <v>14.142857142857142</v>
      </c>
      <c r="L129">
        <f t="shared" si="10"/>
        <v>15.142857142857144</v>
      </c>
    </row>
    <row r="130" spans="1:12" x14ac:dyDescent="0.35">
      <c r="A130" t="s">
        <v>127</v>
      </c>
      <c r="B130">
        <v>17</v>
      </c>
      <c r="C130">
        <v>14</v>
      </c>
      <c r="D130">
        <v>10</v>
      </c>
      <c r="E130">
        <v>13</v>
      </c>
      <c r="F130">
        <f>AVERAGEIF(KonyaTablo[[#This Row],[Vefat2019]:[Vefat2017]], "&gt;0")</f>
        <v>12.333333333333334</v>
      </c>
      <c r="G130">
        <f>IF(AND(KonyaTablo[[#This Row],[Vefat2020]]&gt;-1,KonyaTablo[[#This Row],[Referans]]&gt;-1), KonyaTablo[[#This Row],[Vefat2020]]-KonyaTablo[[#This Row],[Referans]], 0)</f>
        <v>4.6666666666666661</v>
      </c>
      <c r="H130">
        <f t="shared" si="6"/>
        <v>16.714285714285715</v>
      </c>
      <c r="I130">
        <f t="shared" si="7"/>
        <v>16.142857142857142</v>
      </c>
      <c r="J130">
        <f t="shared" si="8"/>
        <v>14.714285714285714</v>
      </c>
      <c r="K130">
        <f t="shared" si="9"/>
        <v>15</v>
      </c>
      <c r="L130">
        <f t="shared" si="10"/>
        <v>15.285714285714286</v>
      </c>
    </row>
    <row r="131" spans="1:12" x14ac:dyDescent="0.35">
      <c r="A131" t="s">
        <v>126</v>
      </c>
      <c r="B131">
        <v>12</v>
      </c>
      <c r="C131">
        <v>8</v>
      </c>
      <c r="D131">
        <v>14</v>
      </c>
      <c r="E131">
        <v>16</v>
      </c>
      <c r="F131">
        <f>AVERAGEIF(KonyaTablo[[#This Row],[Vefat2019]:[Vefat2017]], "&gt;0")</f>
        <v>12.666666666666666</v>
      </c>
      <c r="G131">
        <f>IF(AND(KonyaTablo[[#This Row],[Vefat2020]]&gt;-1,KonyaTablo[[#This Row],[Referans]]&gt;-1), KonyaTablo[[#This Row],[Vefat2020]]-KonyaTablo[[#This Row],[Referans]], 0)</f>
        <v>-0.66666666666666607</v>
      </c>
      <c r="H131">
        <f t="shared" si="6"/>
        <v>16.428571428571427</v>
      </c>
      <c r="I131">
        <f t="shared" si="7"/>
        <v>14.714285714285714</v>
      </c>
      <c r="J131">
        <f t="shared" si="8"/>
        <v>15.142857142857142</v>
      </c>
      <c r="K131">
        <f t="shared" si="9"/>
        <v>15.428571428571429</v>
      </c>
      <c r="L131">
        <f t="shared" si="10"/>
        <v>15.095238095238093</v>
      </c>
    </row>
    <row r="132" spans="1:12" x14ac:dyDescent="0.35">
      <c r="A132" t="s">
        <v>125</v>
      </c>
      <c r="B132">
        <v>16</v>
      </c>
      <c r="C132">
        <v>13</v>
      </c>
      <c r="D132">
        <v>14</v>
      </c>
      <c r="E132">
        <v>16</v>
      </c>
      <c r="F132">
        <f>AVERAGEIF(KonyaTablo[[#This Row],[Vefat2019]:[Vefat2017]], "&gt;0")</f>
        <v>14.333333333333334</v>
      </c>
      <c r="G132">
        <f>IF(AND(KonyaTablo[[#This Row],[Vefat2020]]&gt;-1,KonyaTablo[[#This Row],[Referans]]&gt;-1), KonyaTablo[[#This Row],[Vefat2020]]-KonyaTablo[[#This Row],[Referans]], 0)</f>
        <v>1.6666666666666661</v>
      </c>
      <c r="H132">
        <f t="shared" si="6"/>
        <v>16.142857142857142</v>
      </c>
      <c r="I132">
        <f t="shared" si="7"/>
        <v>14.714285714285714</v>
      </c>
      <c r="J132">
        <f t="shared" si="8"/>
        <v>13.857142857142858</v>
      </c>
      <c r="K132">
        <f t="shared" si="9"/>
        <v>16.428571428571427</v>
      </c>
      <c r="L132">
        <f t="shared" si="10"/>
        <v>15</v>
      </c>
    </row>
    <row r="133" spans="1:12" x14ac:dyDescent="0.35">
      <c r="A133" t="s">
        <v>124</v>
      </c>
      <c r="B133">
        <v>10</v>
      </c>
      <c r="C133">
        <v>11</v>
      </c>
      <c r="D133">
        <v>16</v>
      </c>
      <c r="E133">
        <v>14</v>
      </c>
      <c r="F133">
        <f>AVERAGEIF(KonyaTablo[[#This Row],[Vefat2019]:[Vefat2017]], "&gt;0")</f>
        <v>13.666666666666666</v>
      </c>
      <c r="G133">
        <f>IF(AND(KonyaTablo[[#This Row],[Vefat2020]]&gt;-1,KonyaTablo[[#This Row],[Referans]]&gt;-1), KonyaTablo[[#This Row],[Vefat2020]]-KonyaTablo[[#This Row],[Referans]], 0)</f>
        <v>-3.6666666666666661</v>
      </c>
      <c r="H133">
        <f t="shared" si="6"/>
        <v>15.142857142857142</v>
      </c>
      <c r="I133">
        <f t="shared" si="7"/>
        <v>14.142857142857142</v>
      </c>
      <c r="J133">
        <f t="shared" si="8"/>
        <v>14.142857142857142</v>
      </c>
      <c r="K133">
        <f t="shared" si="9"/>
        <v>16.285714285714285</v>
      </c>
      <c r="L133">
        <f t="shared" si="10"/>
        <v>14.857142857142858</v>
      </c>
    </row>
    <row r="134" spans="1:12" x14ac:dyDescent="0.35">
      <c r="A134" t="s">
        <v>123</v>
      </c>
      <c r="B134">
        <v>14</v>
      </c>
      <c r="C134">
        <v>10</v>
      </c>
      <c r="D134">
        <v>9</v>
      </c>
      <c r="E134">
        <v>15</v>
      </c>
      <c r="F134">
        <f>AVERAGEIF(KonyaTablo[[#This Row],[Vefat2019]:[Vefat2017]], "&gt;0")</f>
        <v>11.333333333333334</v>
      </c>
      <c r="G134">
        <f>IF(AND(KonyaTablo[[#This Row],[Vefat2020]]&gt;-1,KonyaTablo[[#This Row],[Referans]]&gt;-1), KonyaTablo[[#This Row],[Vefat2020]]-KonyaTablo[[#This Row],[Referans]], 0)</f>
        <v>2.6666666666666661</v>
      </c>
      <c r="H134">
        <f t="shared" si="6"/>
        <v>14.142857142857142</v>
      </c>
      <c r="I134">
        <f t="shared" si="7"/>
        <v>13.428571428571429</v>
      </c>
      <c r="J134">
        <f t="shared" si="8"/>
        <v>13.571428571428571</v>
      </c>
      <c r="K134">
        <f t="shared" si="9"/>
        <v>15.285714285714286</v>
      </c>
      <c r="L134">
        <f t="shared" si="10"/>
        <v>14.095238095238097</v>
      </c>
    </row>
    <row r="135" spans="1:12" x14ac:dyDescent="0.35">
      <c r="A135" t="s">
        <v>122</v>
      </c>
      <c r="B135">
        <v>14</v>
      </c>
      <c r="C135">
        <v>14</v>
      </c>
      <c r="D135">
        <v>18</v>
      </c>
      <c r="E135">
        <v>20</v>
      </c>
      <c r="F135">
        <f>AVERAGEIF(KonyaTablo[[#This Row],[Vefat2019]:[Vefat2017]], "&gt;0")</f>
        <v>17.333333333333332</v>
      </c>
      <c r="G135">
        <f>IF(AND(KonyaTablo[[#This Row],[Vefat2020]]&gt;-1,KonyaTablo[[#This Row],[Referans]]&gt;-1), KonyaTablo[[#This Row],[Vefat2020]]-KonyaTablo[[#This Row],[Referans]], 0)</f>
        <v>-3.3333333333333321</v>
      </c>
      <c r="H135">
        <f t="shared" si="6"/>
        <v>14.142857142857142</v>
      </c>
      <c r="I135">
        <f t="shared" si="7"/>
        <v>12.857142857142858</v>
      </c>
      <c r="J135">
        <f t="shared" si="8"/>
        <v>14</v>
      </c>
      <c r="K135">
        <f t="shared" si="9"/>
        <v>16.142857142857142</v>
      </c>
      <c r="L135">
        <f t="shared" si="10"/>
        <v>14.333333333333332</v>
      </c>
    </row>
    <row r="136" spans="1:12" x14ac:dyDescent="0.35">
      <c r="A136" t="s">
        <v>121</v>
      </c>
      <c r="B136">
        <v>11</v>
      </c>
      <c r="C136">
        <v>12</v>
      </c>
      <c r="D136">
        <v>11</v>
      </c>
      <c r="E136">
        <v>15</v>
      </c>
      <c r="F136">
        <f>AVERAGEIF(KonyaTablo[[#This Row],[Vefat2019]:[Vefat2017]], "&gt;0")</f>
        <v>12.666666666666666</v>
      </c>
      <c r="G136">
        <f>IF(AND(KonyaTablo[[#This Row],[Vefat2020]]&gt;-1,KonyaTablo[[#This Row],[Referans]]&gt;-1), KonyaTablo[[#This Row],[Vefat2020]]-KonyaTablo[[#This Row],[Referans]], 0)</f>
        <v>-1.6666666666666661</v>
      </c>
      <c r="H136">
        <f t="shared" si="6"/>
        <v>13.428571428571429</v>
      </c>
      <c r="I136">
        <f t="shared" si="7"/>
        <v>11.714285714285714</v>
      </c>
      <c r="J136">
        <f t="shared" si="8"/>
        <v>13.142857142857142</v>
      </c>
      <c r="K136">
        <f t="shared" si="9"/>
        <v>15.571428571428571</v>
      </c>
      <c r="L136">
        <f t="shared" si="10"/>
        <v>13.476190476190476</v>
      </c>
    </row>
    <row r="137" spans="1:12" x14ac:dyDescent="0.35">
      <c r="A137" t="s">
        <v>120</v>
      </c>
      <c r="B137">
        <v>13</v>
      </c>
      <c r="C137">
        <v>11</v>
      </c>
      <c r="D137">
        <v>13</v>
      </c>
      <c r="E137">
        <v>6</v>
      </c>
      <c r="F137">
        <f>AVERAGEIF(KonyaTablo[[#This Row],[Vefat2019]:[Vefat2017]], "&gt;0")</f>
        <v>10</v>
      </c>
      <c r="G137">
        <f>IF(AND(KonyaTablo[[#This Row],[Vefat2020]]&gt;-1,KonyaTablo[[#This Row],[Referans]]&gt;-1), KonyaTablo[[#This Row],[Vefat2020]]-KonyaTablo[[#This Row],[Referans]], 0)</f>
        <v>3</v>
      </c>
      <c r="H137">
        <f t="shared" ref="H137:H200" si="11">AVERAGE(B131:B137)</f>
        <v>12.857142857142858</v>
      </c>
      <c r="I137">
        <f t="shared" ref="I137:I200" si="12">AVERAGE(C131:C137)</f>
        <v>11.285714285714286</v>
      </c>
      <c r="J137">
        <f t="shared" ref="J137:J200" si="13">AVERAGE(D131:D137)</f>
        <v>13.571428571428571</v>
      </c>
      <c r="K137">
        <f t="shared" ref="K137:K200" si="14">AVERAGE(E131:E137)</f>
        <v>14.571428571428571</v>
      </c>
      <c r="L137">
        <f t="shared" ref="L137:L200" si="15">AVERAGE(F131:F137)</f>
        <v>13.142857142857142</v>
      </c>
    </row>
    <row r="138" spans="1:12" x14ac:dyDescent="0.35">
      <c r="A138" t="s">
        <v>119</v>
      </c>
      <c r="B138">
        <v>23</v>
      </c>
      <c r="C138">
        <v>11</v>
      </c>
      <c r="D138">
        <v>15</v>
      </c>
      <c r="E138">
        <v>17</v>
      </c>
      <c r="F138">
        <f>AVERAGEIF(KonyaTablo[[#This Row],[Vefat2019]:[Vefat2017]], "&gt;0")</f>
        <v>14.333333333333334</v>
      </c>
      <c r="G138">
        <f>IF(AND(KonyaTablo[[#This Row],[Vefat2020]]&gt;-1,KonyaTablo[[#This Row],[Referans]]&gt;-1), KonyaTablo[[#This Row],[Vefat2020]]-KonyaTablo[[#This Row],[Referans]], 0)</f>
        <v>8.6666666666666661</v>
      </c>
      <c r="H138">
        <f t="shared" si="11"/>
        <v>14.428571428571429</v>
      </c>
      <c r="I138">
        <f t="shared" si="12"/>
        <v>11.714285714285714</v>
      </c>
      <c r="J138">
        <f t="shared" si="13"/>
        <v>13.714285714285714</v>
      </c>
      <c r="K138">
        <f t="shared" si="14"/>
        <v>14.714285714285714</v>
      </c>
      <c r="L138">
        <f t="shared" si="15"/>
        <v>13.380952380952381</v>
      </c>
    </row>
    <row r="139" spans="1:12" x14ac:dyDescent="0.35">
      <c r="A139" t="s">
        <v>118</v>
      </c>
      <c r="B139">
        <v>16</v>
      </c>
      <c r="C139">
        <v>8</v>
      </c>
      <c r="D139">
        <v>15</v>
      </c>
      <c r="E139">
        <v>10</v>
      </c>
      <c r="F139">
        <f>AVERAGEIF(KonyaTablo[[#This Row],[Vefat2019]:[Vefat2017]], "&gt;0")</f>
        <v>11</v>
      </c>
      <c r="G139">
        <f>IF(AND(KonyaTablo[[#This Row],[Vefat2020]]&gt;-1,KonyaTablo[[#This Row],[Referans]]&gt;-1), KonyaTablo[[#This Row],[Vefat2020]]-KonyaTablo[[#This Row],[Referans]], 0)</f>
        <v>5</v>
      </c>
      <c r="H139">
        <f t="shared" si="11"/>
        <v>14.428571428571429</v>
      </c>
      <c r="I139">
        <f t="shared" si="12"/>
        <v>11</v>
      </c>
      <c r="J139">
        <f t="shared" si="13"/>
        <v>13.857142857142858</v>
      </c>
      <c r="K139">
        <f t="shared" si="14"/>
        <v>13.857142857142858</v>
      </c>
      <c r="L139">
        <f t="shared" si="15"/>
        <v>12.904761904761903</v>
      </c>
    </row>
    <row r="140" spans="1:12" x14ac:dyDescent="0.35">
      <c r="A140" t="s">
        <v>117</v>
      </c>
      <c r="B140">
        <v>11</v>
      </c>
      <c r="C140">
        <v>12</v>
      </c>
      <c r="D140">
        <v>9</v>
      </c>
      <c r="E140">
        <v>12</v>
      </c>
      <c r="F140">
        <f>AVERAGEIF(KonyaTablo[[#This Row],[Vefat2019]:[Vefat2017]], "&gt;0")</f>
        <v>11</v>
      </c>
      <c r="G140">
        <f>IF(AND(KonyaTablo[[#This Row],[Vefat2020]]&gt;-1,KonyaTablo[[#This Row],[Referans]]&gt;-1), KonyaTablo[[#This Row],[Vefat2020]]-KonyaTablo[[#This Row],[Referans]], 0)</f>
        <v>0</v>
      </c>
      <c r="H140">
        <f t="shared" si="11"/>
        <v>14.571428571428571</v>
      </c>
      <c r="I140">
        <f t="shared" si="12"/>
        <v>11.142857142857142</v>
      </c>
      <c r="J140">
        <f t="shared" si="13"/>
        <v>12.857142857142858</v>
      </c>
      <c r="K140">
        <f t="shared" si="14"/>
        <v>13.571428571428571</v>
      </c>
      <c r="L140">
        <f t="shared" si="15"/>
        <v>12.523809523809522</v>
      </c>
    </row>
    <row r="141" spans="1:12" x14ac:dyDescent="0.35">
      <c r="A141" t="s">
        <v>116</v>
      </c>
      <c r="B141">
        <v>22</v>
      </c>
      <c r="C141">
        <v>15</v>
      </c>
      <c r="D141">
        <v>12</v>
      </c>
      <c r="E141">
        <v>11</v>
      </c>
      <c r="F141">
        <f>AVERAGEIF(KonyaTablo[[#This Row],[Vefat2019]:[Vefat2017]], "&gt;0")</f>
        <v>12.666666666666666</v>
      </c>
      <c r="G141">
        <f>IF(AND(KonyaTablo[[#This Row],[Vefat2020]]&gt;-1,KonyaTablo[[#This Row],[Referans]]&gt;-1), KonyaTablo[[#This Row],[Vefat2020]]-KonyaTablo[[#This Row],[Referans]], 0)</f>
        <v>9.3333333333333339</v>
      </c>
      <c r="H141">
        <f t="shared" si="11"/>
        <v>15.714285714285714</v>
      </c>
      <c r="I141">
        <f t="shared" si="12"/>
        <v>11.857142857142858</v>
      </c>
      <c r="J141">
        <f t="shared" si="13"/>
        <v>13.285714285714286</v>
      </c>
      <c r="K141">
        <f t="shared" si="14"/>
        <v>13</v>
      </c>
      <c r="L141">
        <f t="shared" si="15"/>
        <v>12.714285714285717</v>
      </c>
    </row>
    <row r="142" spans="1:12" x14ac:dyDescent="0.35">
      <c r="A142" t="s">
        <v>115</v>
      </c>
      <c r="B142">
        <v>27</v>
      </c>
      <c r="C142">
        <v>12</v>
      </c>
      <c r="D142">
        <v>14</v>
      </c>
      <c r="E142">
        <v>21</v>
      </c>
      <c r="F142">
        <f>AVERAGEIF(KonyaTablo[[#This Row],[Vefat2019]:[Vefat2017]], "&gt;0")</f>
        <v>15.666666666666666</v>
      </c>
      <c r="G142">
        <f>IF(AND(KonyaTablo[[#This Row],[Vefat2020]]&gt;-1,KonyaTablo[[#This Row],[Referans]]&gt;-1), KonyaTablo[[#This Row],[Vefat2020]]-KonyaTablo[[#This Row],[Referans]], 0)</f>
        <v>11.333333333333334</v>
      </c>
      <c r="H142">
        <f t="shared" si="11"/>
        <v>17.571428571428573</v>
      </c>
      <c r="I142">
        <f t="shared" si="12"/>
        <v>11.571428571428571</v>
      </c>
      <c r="J142">
        <f t="shared" si="13"/>
        <v>12.714285714285714</v>
      </c>
      <c r="K142">
        <f t="shared" si="14"/>
        <v>13.142857142857142</v>
      </c>
      <c r="L142">
        <f t="shared" si="15"/>
        <v>12.476190476190478</v>
      </c>
    </row>
    <row r="143" spans="1:12" x14ac:dyDescent="0.35">
      <c r="A143" t="s">
        <v>114</v>
      </c>
      <c r="B143">
        <v>18</v>
      </c>
      <c r="C143">
        <v>12</v>
      </c>
      <c r="D143">
        <v>16</v>
      </c>
      <c r="E143">
        <v>22</v>
      </c>
      <c r="F143">
        <f>AVERAGEIF(KonyaTablo[[#This Row],[Vefat2019]:[Vefat2017]], "&gt;0")</f>
        <v>16.666666666666668</v>
      </c>
      <c r="G143">
        <f>IF(AND(KonyaTablo[[#This Row],[Vefat2020]]&gt;-1,KonyaTablo[[#This Row],[Referans]]&gt;-1), KonyaTablo[[#This Row],[Vefat2020]]-KonyaTablo[[#This Row],[Referans]], 0)</f>
        <v>1.3333333333333321</v>
      </c>
      <c r="H143">
        <f t="shared" si="11"/>
        <v>18.571428571428573</v>
      </c>
      <c r="I143">
        <f t="shared" si="12"/>
        <v>11.571428571428571</v>
      </c>
      <c r="J143">
        <f t="shared" si="13"/>
        <v>13.428571428571429</v>
      </c>
      <c r="K143">
        <f t="shared" si="14"/>
        <v>14.142857142857142</v>
      </c>
      <c r="L143">
        <f t="shared" si="15"/>
        <v>13.047619047619049</v>
      </c>
    </row>
    <row r="144" spans="1:12" x14ac:dyDescent="0.35">
      <c r="A144" t="s">
        <v>113</v>
      </c>
      <c r="B144">
        <v>20</v>
      </c>
      <c r="C144">
        <v>15</v>
      </c>
      <c r="D144">
        <v>14</v>
      </c>
      <c r="E144">
        <v>14</v>
      </c>
      <c r="F144">
        <f>AVERAGEIF(KonyaTablo[[#This Row],[Vefat2019]:[Vefat2017]], "&gt;0")</f>
        <v>14.333333333333334</v>
      </c>
      <c r="G144">
        <f>IF(AND(KonyaTablo[[#This Row],[Vefat2020]]&gt;-1,KonyaTablo[[#This Row],[Referans]]&gt;-1), KonyaTablo[[#This Row],[Vefat2020]]-KonyaTablo[[#This Row],[Referans]], 0)</f>
        <v>5.6666666666666661</v>
      </c>
      <c r="H144">
        <f t="shared" si="11"/>
        <v>19.571428571428573</v>
      </c>
      <c r="I144">
        <f t="shared" si="12"/>
        <v>12.142857142857142</v>
      </c>
      <c r="J144">
        <f t="shared" si="13"/>
        <v>13.571428571428571</v>
      </c>
      <c r="K144">
        <f t="shared" si="14"/>
        <v>15.285714285714286</v>
      </c>
      <c r="L144">
        <f t="shared" si="15"/>
        <v>13.666666666666668</v>
      </c>
    </row>
    <row r="145" spans="1:12" x14ac:dyDescent="0.35">
      <c r="A145" t="s">
        <v>112</v>
      </c>
      <c r="B145">
        <v>12</v>
      </c>
      <c r="C145">
        <v>16</v>
      </c>
      <c r="D145">
        <v>12</v>
      </c>
      <c r="E145">
        <v>11</v>
      </c>
      <c r="F145">
        <f>AVERAGEIF(KonyaTablo[[#This Row],[Vefat2019]:[Vefat2017]], "&gt;0")</f>
        <v>13</v>
      </c>
      <c r="G145">
        <f>IF(AND(KonyaTablo[[#This Row],[Vefat2020]]&gt;-1,KonyaTablo[[#This Row],[Referans]]&gt;-1), KonyaTablo[[#This Row],[Vefat2020]]-KonyaTablo[[#This Row],[Referans]], 0)</f>
        <v>-1</v>
      </c>
      <c r="H145">
        <f t="shared" si="11"/>
        <v>18</v>
      </c>
      <c r="I145">
        <f t="shared" si="12"/>
        <v>12.857142857142858</v>
      </c>
      <c r="J145">
        <f t="shared" si="13"/>
        <v>13.142857142857142</v>
      </c>
      <c r="K145">
        <f t="shared" si="14"/>
        <v>14.428571428571429</v>
      </c>
      <c r="L145">
        <f t="shared" si="15"/>
        <v>13.476190476190476</v>
      </c>
    </row>
    <row r="146" spans="1:12" x14ac:dyDescent="0.35">
      <c r="A146" t="s">
        <v>111</v>
      </c>
      <c r="B146">
        <v>15</v>
      </c>
      <c r="C146">
        <v>14</v>
      </c>
      <c r="D146">
        <v>16</v>
      </c>
      <c r="E146">
        <v>17</v>
      </c>
      <c r="F146">
        <f>AVERAGEIF(KonyaTablo[[#This Row],[Vefat2019]:[Vefat2017]], "&gt;0")</f>
        <v>15.666666666666666</v>
      </c>
      <c r="G146">
        <f>IF(AND(KonyaTablo[[#This Row],[Vefat2020]]&gt;-1,KonyaTablo[[#This Row],[Referans]]&gt;-1), KonyaTablo[[#This Row],[Vefat2020]]-KonyaTablo[[#This Row],[Referans]], 0)</f>
        <v>-0.66666666666666607</v>
      </c>
      <c r="H146">
        <f t="shared" si="11"/>
        <v>17.857142857142858</v>
      </c>
      <c r="I146">
        <f t="shared" si="12"/>
        <v>13.714285714285714</v>
      </c>
      <c r="J146">
        <f t="shared" si="13"/>
        <v>13.285714285714286</v>
      </c>
      <c r="K146">
        <f t="shared" si="14"/>
        <v>15.428571428571429</v>
      </c>
      <c r="L146">
        <f t="shared" si="15"/>
        <v>14.142857142857142</v>
      </c>
    </row>
    <row r="147" spans="1:12" x14ac:dyDescent="0.35">
      <c r="A147" t="s">
        <v>110</v>
      </c>
      <c r="B147">
        <v>21</v>
      </c>
      <c r="C147">
        <v>9</v>
      </c>
      <c r="D147">
        <v>12</v>
      </c>
      <c r="E147">
        <v>19</v>
      </c>
      <c r="F147">
        <f>AVERAGEIF(KonyaTablo[[#This Row],[Vefat2019]:[Vefat2017]], "&gt;0")</f>
        <v>13.333333333333334</v>
      </c>
      <c r="G147">
        <f>IF(AND(KonyaTablo[[#This Row],[Vefat2020]]&gt;-1,KonyaTablo[[#This Row],[Referans]]&gt;-1), KonyaTablo[[#This Row],[Vefat2020]]-KonyaTablo[[#This Row],[Referans]], 0)</f>
        <v>7.6666666666666661</v>
      </c>
      <c r="H147">
        <f t="shared" si="11"/>
        <v>19.285714285714285</v>
      </c>
      <c r="I147">
        <f t="shared" si="12"/>
        <v>13.285714285714286</v>
      </c>
      <c r="J147">
        <f t="shared" si="13"/>
        <v>13.714285714285714</v>
      </c>
      <c r="K147">
        <f t="shared" si="14"/>
        <v>16.428571428571427</v>
      </c>
      <c r="L147">
        <f t="shared" si="15"/>
        <v>14.476190476190478</v>
      </c>
    </row>
    <row r="148" spans="1:12" x14ac:dyDescent="0.35">
      <c r="A148" t="s">
        <v>109</v>
      </c>
      <c r="B148">
        <v>17</v>
      </c>
      <c r="C148">
        <v>15</v>
      </c>
      <c r="D148">
        <v>14</v>
      </c>
      <c r="E148">
        <v>14</v>
      </c>
      <c r="F148">
        <f>AVERAGEIF(KonyaTablo[[#This Row],[Vefat2019]:[Vefat2017]], "&gt;0")</f>
        <v>14.333333333333334</v>
      </c>
      <c r="G148">
        <f>IF(AND(KonyaTablo[[#This Row],[Vefat2020]]&gt;-1,KonyaTablo[[#This Row],[Referans]]&gt;-1), KonyaTablo[[#This Row],[Vefat2020]]-KonyaTablo[[#This Row],[Referans]], 0)</f>
        <v>2.6666666666666661</v>
      </c>
      <c r="H148">
        <f t="shared" si="11"/>
        <v>18.571428571428573</v>
      </c>
      <c r="I148">
        <f t="shared" si="12"/>
        <v>13.285714285714286</v>
      </c>
      <c r="J148">
        <f t="shared" si="13"/>
        <v>14</v>
      </c>
      <c r="K148">
        <f t="shared" si="14"/>
        <v>16.857142857142858</v>
      </c>
      <c r="L148">
        <f t="shared" si="15"/>
        <v>14.714285714285714</v>
      </c>
    </row>
    <row r="149" spans="1:12" x14ac:dyDescent="0.35">
      <c r="A149" t="s">
        <v>108</v>
      </c>
      <c r="B149">
        <v>9</v>
      </c>
      <c r="C149">
        <v>14</v>
      </c>
      <c r="D149">
        <v>15</v>
      </c>
      <c r="E149">
        <v>14</v>
      </c>
      <c r="F149">
        <f>AVERAGEIF(KonyaTablo[[#This Row],[Vefat2019]:[Vefat2017]], "&gt;0")</f>
        <v>14.333333333333334</v>
      </c>
      <c r="G149">
        <f>IF(AND(KonyaTablo[[#This Row],[Vefat2020]]&gt;-1,KonyaTablo[[#This Row],[Referans]]&gt;-1), KonyaTablo[[#This Row],[Vefat2020]]-KonyaTablo[[#This Row],[Referans]], 0)</f>
        <v>-5.3333333333333339</v>
      </c>
      <c r="H149">
        <f t="shared" si="11"/>
        <v>16</v>
      </c>
      <c r="I149">
        <f t="shared" si="12"/>
        <v>13.571428571428571</v>
      </c>
      <c r="J149">
        <f t="shared" si="13"/>
        <v>14.142857142857142</v>
      </c>
      <c r="K149">
        <f t="shared" si="14"/>
        <v>15.857142857142858</v>
      </c>
      <c r="L149">
        <f t="shared" si="15"/>
        <v>14.523809523809522</v>
      </c>
    </row>
    <row r="150" spans="1:12" x14ac:dyDescent="0.35">
      <c r="A150" t="s">
        <v>107</v>
      </c>
      <c r="B150">
        <v>21</v>
      </c>
      <c r="C150">
        <v>12</v>
      </c>
      <c r="D150">
        <v>13</v>
      </c>
      <c r="E150">
        <v>14</v>
      </c>
      <c r="F150">
        <f>AVERAGEIF(KonyaTablo[[#This Row],[Vefat2019]:[Vefat2017]], "&gt;0")</f>
        <v>13</v>
      </c>
      <c r="G150">
        <f>IF(AND(KonyaTablo[[#This Row],[Vefat2020]]&gt;-1,KonyaTablo[[#This Row],[Referans]]&gt;-1), KonyaTablo[[#This Row],[Vefat2020]]-KonyaTablo[[#This Row],[Referans]], 0)</f>
        <v>8</v>
      </c>
      <c r="H150">
        <f t="shared" si="11"/>
        <v>16.428571428571427</v>
      </c>
      <c r="I150">
        <f t="shared" si="12"/>
        <v>13.571428571428571</v>
      </c>
      <c r="J150">
        <f t="shared" si="13"/>
        <v>13.714285714285714</v>
      </c>
      <c r="K150">
        <f t="shared" si="14"/>
        <v>14.714285714285714</v>
      </c>
      <c r="L150">
        <f t="shared" si="15"/>
        <v>14</v>
      </c>
    </row>
    <row r="151" spans="1:12" x14ac:dyDescent="0.35">
      <c r="A151" t="s">
        <v>106</v>
      </c>
      <c r="B151">
        <v>16</v>
      </c>
      <c r="C151">
        <v>14</v>
      </c>
      <c r="D151">
        <v>15</v>
      </c>
      <c r="E151">
        <v>14</v>
      </c>
      <c r="F151">
        <f>AVERAGEIF(KonyaTablo[[#This Row],[Vefat2019]:[Vefat2017]], "&gt;0")</f>
        <v>14.333333333333334</v>
      </c>
      <c r="G151">
        <f>IF(AND(KonyaTablo[[#This Row],[Vefat2020]]&gt;-1,KonyaTablo[[#This Row],[Referans]]&gt;-1), KonyaTablo[[#This Row],[Vefat2020]]-KonyaTablo[[#This Row],[Referans]], 0)</f>
        <v>1.6666666666666661</v>
      </c>
      <c r="H151">
        <f t="shared" si="11"/>
        <v>15.857142857142858</v>
      </c>
      <c r="I151">
        <f t="shared" si="12"/>
        <v>13.428571428571429</v>
      </c>
      <c r="J151">
        <f t="shared" si="13"/>
        <v>13.857142857142858</v>
      </c>
      <c r="K151">
        <f t="shared" si="14"/>
        <v>14.714285714285714</v>
      </c>
      <c r="L151">
        <f t="shared" si="15"/>
        <v>14</v>
      </c>
    </row>
    <row r="152" spans="1:12" x14ac:dyDescent="0.35">
      <c r="A152" t="s">
        <v>105</v>
      </c>
      <c r="B152">
        <v>15</v>
      </c>
      <c r="C152">
        <v>14</v>
      </c>
      <c r="D152">
        <v>9</v>
      </c>
      <c r="E152">
        <v>18</v>
      </c>
      <c r="F152">
        <f>AVERAGEIF(KonyaTablo[[#This Row],[Vefat2019]:[Vefat2017]], "&gt;0")</f>
        <v>13.666666666666666</v>
      </c>
      <c r="G152">
        <f>IF(AND(KonyaTablo[[#This Row],[Vefat2020]]&gt;-1,KonyaTablo[[#This Row],[Referans]]&gt;-1), KonyaTablo[[#This Row],[Vefat2020]]-KonyaTablo[[#This Row],[Referans]], 0)</f>
        <v>1.3333333333333339</v>
      </c>
      <c r="H152">
        <f t="shared" si="11"/>
        <v>16.285714285714285</v>
      </c>
      <c r="I152">
        <f t="shared" si="12"/>
        <v>13.142857142857142</v>
      </c>
      <c r="J152">
        <f t="shared" si="13"/>
        <v>13.428571428571429</v>
      </c>
      <c r="K152">
        <f t="shared" si="14"/>
        <v>15.714285714285714</v>
      </c>
      <c r="L152">
        <f t="shared" si="15"/>
        <v>14.095238095238097</v>
      </c>
    </row>
    <row r="153" spans="1:12" x14ac:dyDescent="0.35">
      <c r="A153" t="s">
        <v>104</v>
      </c>
      <c r="B153">
        <v>12</v>
      </c>
      <c r="C153">
        <v>17</v>
      </c>
      <c r="D153">
        <v>16</v>
      </c>
      <c r="E153">
        <v>12</v>
      </c>
      <c r="F153">
        <f>AVERAGEIF(KonyaTablo[[#This Row],[Vefat2019]:[Vefat2017]], "&gt;0")</f>
        <v>15</v>
      </c>
      <c r="G153">
        <f>IF(AND(KonyaTablo[[#This Row],[Vefat2020]]&gt;-1,KonyaTablo[[#This Row],[Referans]]&gt;-1), KonyaTablo[[#This Row],[Vefat2020]]-KonyaTablo[[#This Row],[Referans]], 0)</f>
        <v>-3</v>
      </c>
      <c r="H153">
        <f t="shared" si="11"/>
        <v>15.857142857142858</v>
      </c>
      <c r="I153">
        <f t="shared" si="12"/>
        <v>13.571428571428571</v>
      </c>
      <c r="J153">
        <f t="shared" si="13"/>
        <v>13.428571428571429</v>
      </c>
      <c r="K153">
        <f t="shared" si="14"/>
        <v>15</v>
      </c>
      <c r="L153">
        <f t="shared" si="15"/>
        <v>14</v>
      </c>
    </row>
    <row r="154" spans="1:12" x14ac:dyDescent="0.35">
      <c r="A154" t="s">
        <v>103</v>
      </c>
      <c r="B154">
        <v>20</v>
      </c>
      <c r="C154">
        <v>16</v>
      </c>
      <c r="D154">
        <v>11</v>
      </c>
      <c r="E154">
        <v>13</v>
      </c>
      <c r="F154">
        <f>AVERAGEIF(KonyaTablo[[#This Row],[Vefat2019]:[Vefat2017]], "&gt;0")</f>
        <v>13.333333333333334</v>
      </c>
      <c r="G154">
        <f>IF(AND(KonyaTablo[[#This Row],[Vefat2020]]&gt;-1,KonyaTablo[[#This Row],[Referans]]&gt;-1), KonyaTablo[[#This Row],[Vefat2020]]-KonyaTablo[[#This Row],[Referans]], 0)</f>
        <v>6.6666666666666661</v>
      </c>
      <c r="H154">
        <f t="shared" si="11"/>
        <v>15.714285714285714</v>
      </c>
      <c r="I154">
        <f t="shared" si="12"/>
        <v>14.571428571428571</v>
      </c>
      <c r="J154">
        <f t="shared" si="13"/>
        <v>13.285714285714286</v>
      </c>
      <c r="K154">
        <f t="shared" si="14"/>
        <v>14.142857142857142</v>
      </c>
      <c r="L154">
        <f t="shared" si="15"/>
        <v>14</v>
      </c>
    </row>
    <row r="155" spans="1:12" x14ac:dyDescent="0.35">
      <c r="A155" t="s">
        <v>102</v>
      </c>
      <c r="B155">
        <v>16</v>
      </c>
      <c r="C155">
        <v>17</v>
      </c>
      <c r="D155">
        <v>8</v>
      </c>
      <c r="E155">
        <v>17</v>
      </c>
      <c r="F155">
        <f>AVERAGEIF(KonyaTablo[[#This Row],[Vefat2019]:[Vefat2017]], "&gt;0")</f>
        <v>14</v>
      </c>
      <c r="G155">
        <f>IF(AND(KonyaTablo[[#This Row],[Vefat2020]]&gt;-1,KonyaTablo[[#This Row],[Referans]]&gt;-1), KonyaTablo[[#This Row],[Vefat2020]]-KonyaTablo[[#This Row],[Referans]], 0)</f>
        <v>2</v>
      </c>
      <c r="H155">
        <f t="shared" si="11"/>
        <v>15.571428571428571</v>
      </c>
      <c r="I155">
        <f t="shared" si="12"/>
        <v>14.857142857142858</v>
      </c>
      <c r="J155">
        <f t="shared" si="13"/>
        <v>12.428571428571429</v>
      </c>
      <c r="K155">
        <f t="shared" si="14"/>
        <v>14.571428571428571</v>
      </c>
      <c r="L155">
        <f t="shared" si="15"/>
        <v>13.952380952380953</v>
      </c>
    </row>
    <row r="156" spans="1:12" x14ac:dyDescent="0.35">
      <c r="A156" t="s">
        <v>101</v>
      </c>
      <c r="B156">
        <v>11</v>
      </c>
      <c r="C156">
        <v>14</v>
      </c>
      <c r="D156">
        <v>13</v>
      </c>
      <c r="E156">
        <v>6</v>
      </c>
      <c r="F156">
        <f>AVERAGEIF(KonyaTablo[[#This Row],[Vefat2019]:[Vefat2017]], "&gt;0")</f>
        <v>11</v>
      </c>
      <c r="G156">
        <f>IF(AND(KonyaTablo[[#This Row],[Vefat2020]]&gt;-1,KonyaTablo[[#This Row],[Referans]]&gt;-1), KonyaTablo[[#This Row],[Vefat2020]]-KonyaTablo[[#This Row],[Referans]], 0)</f>
        <v>0</v>
      </c>
      <c r="H156">
        <f t="shared" si="11"/>
        <v>15.857142857142858</v>
      </c>
      <c r="I156">
        <f t="shared" si="12"/>
        <v>14.857142857142858</v>
      </c>
      <c r="J156">
        <f t="shared" si="13"/>
        <v>12.142857142857142</v>
      </c>
      <c r="K156">
        <f t="shared" si="14"/>
        <v>13.428571428571429</v>
      </c>
      <c r="L156">
        <f t="shared" si="15"/>
        <v>13.476190476190476</v>
      </c>
    </row>
    <row r="157" spans="1:12" x14ac:dyDescent="0.35">
      <c r="A157" t="s">
        <v>100</v>
      </c>
      <c r="B157">
        <v>13</v>
      </c>
      <c r="C157">
        <v>17</v>
      </c>
      <c r="D157">
        <v>11</v>
      </c>
      <c r="E157">
        <v>12</v>
      </c>
      <c r="F157">
        <f>AVERAGEIF(KonyaTablo[[#This Row],[Vefat2019]:[Vefat2017]], "&gt;0")</f>
        <v>13.333333333333334</v>
      </c>
      <c r="G157">
        <f>IF(AND(KonyaTablo[[#This Row],[Vefat2020]]&gt;-1,KonyaTablo[[#This Row],[Referans]]&gt;-1), KonyaTablo[[#This Row],[Vefat2020]]-KonyaTablo[[#This Row],[Referans]], 0)</f>
        <v>-0.33333333333333393</v>
      </c>
      <c r="H157">
        <f t="shared" si="11"/>
        <v>14.714285714285714</v>
      </c>
      <c r="I157">
        <f t="shared" si="12"/>
        <v>15.571428571428571</v>
      </c>
      <c r="J157">
        <f t="shared" si="13"/>
        <v>11.857142857142858</v>
      </c>
      <c r="K157">
        <f t="shared" si="14"/>
        <v>13.142857142857142</v>
      </c>
      <c r="L157">
        <f t="shared" si="15"/>
        <v>13.523809523809524</v>
      </c>
    </row>
    <row r="158" spans="1:12" x14ac:dyDescent="0.35">
      <c r="A158" t="s">
        <v>99</v>
      </c>
      <c r="B158">
        <v>18</v>
      </c>
      <c r="C158">
        <v>16</v>
      </c>
      <c r="D158">
        <v>15</v>
      </c>
      <c r="E158">
        <v>11</v>
      </c>
      <c r="F158">
        <f>AVERAGEIF(KonyaTablo[[#This Row],[Vefat2019]:[Vefat2017]], "&gt;0")</f>
        <v>14</v>
      </c>
      <c r="G158">
        <f>IF(AND(KonyaTablo[[#This Row],[Vefat2020]]&gt;-1,KonyaTablo[[#This Row],[Referans]]&gt;-1), KonyaTablo[[#This Row],[Vefat2020]]-KonyaTablo[[#This Row],[Referans]], 0)</f>
        <v>4</v>
      </c>
      <c r="H158">
        <f t="shared" si="11"/>
        <v>15</v>
      </c>
      <c r="I158">
        <f t="shared" si="12"/>
        <v>15.857142857142858</v>
      </c>
      <c r="J158">
        <f t="shared" si="13"/>
        <v>11.857142857142858</v>
      </c>
      <c r="K158">
        <f t="shared" si="14"/>
        <v>12.714285714285714</v>
      </c>
      <c r="L158">
        <f t="shared" si="15"/>
        <v>13.476190476190476</v>
      </c>
    </row>
    <row r="159" spans="1:12" x14ac:dyDescent="0.35">
      <c r="A159" t="s">
        <v>98</v>
      </c>
      <c r="B159">
        <v>13</v>
      </c>
      <c r="C159">
        <v>15</v>
      </c>
      <c r="D159">
        <v>9</v>
      </c>
      <c r="E159">
        <v>9</v>
      </c>
      <c r="F159">
        <f>AVERAGEIF(KonyaTablo[[#This Row],[Vefat2019]:[Vefat2017]], "&gt;0")</f>
        <v>11</v>
      </c>
      <c r="G159">
        <f>IF(AND(KonyaTablo[[#This Row],[Vefat2020]]&gt;-1,KonyaTablo[[#This Row],[Referans]]&gt;-1), KonyaTablo[[#This Row],[Vefat2020]]-KonyaTablo[[#This Row],[Referans]], 0)</f>
        <v>2</v>
      </c>
      <c r="H159">
        <f t="shared" si="11"/>
        <v>14.714285714285714</v>
      </c>
      <c r="I159">
        <f t="shared" si="12"/>
        <v>16</v>
      </c>
      <c r="J159">
        <f t="shared" si="13"/>
        <v>11.857142857142858</v>
      </c>
      <c r="K159">
        <f t="shared" si="14"/>
        <v>11.428571428571429</v>
      </c>
      <c r="L159">
        <f t="shared" si="15"/>
        <v>13.095238095238097</v>
      </c>
    </row>
    <row r="160" spans="1:12" x14ac:dyDescent="0.35">
      <c r="A160" t="s">
        <v>97</v>
      </c>
      <c r="B160">
        <v>17</v>
      </c>
      <c r="C160">
        <v>16</v>
      </c>
      <c r="D160">
        <v>7</v>
      </c>
      <c r="E160">
        <v>11</v>
      </c>
      <c r="F160">
        <f>AVERAGEIF(KonyaTablo[[#This Row],[Vefat2019]:[Vefat2017]], "&gt;0")</f>
        <v>11.333333333333334</v>
      </c>
      <c r="G160">
        <f>IF(AND(KonyaTablo[[#This Row],[Vefat2020]]&gt;-1,KonyaTablo[[#This Row],[Referans]]&gt;-1), KonyaTablo[[#This Row],[Vefat2020]]-KonyaTablo[[#This Row],[Referans]], 0)</f>
        <v>5.6666666666666661</v>
      </c>
      <c r="H160">
        <f t="shared" si="11"/>
        <v>15.428571428571429</v>
      </c>
      <c r="I160">
        <f t="shared" si="12"/>
        <v>15.857142857142858</v>
      </c>
      <c r="J160">
        <f t="shared" si="13"/>
        <v>10.571428571428571</v>
      </c>
      <c r="K160">
        <f t="shared" si="14"/>
        <v>11.285714285714286</v>
      </c>
      <c r="L160">
        <f t="shared" si="15"/>
        <v>12.571428571428571</v>
      </c>
    </row>
    <row r="161" spans="1:12" x14ac:dyDescent="0.35">
      <c r="A161" t="s">
        <v>96</v>
      </c>
      <c r="B161">
        <v>21</v>
      </c>
      <c r="C161">
        <v>17</v>
      </c>
      <c r="D161">
        <v>16</v>
      </c>
      <c r="E161">
        <v>14</v>
      </c>
      <c r="F161">
        <f>AVERAGEIF(KonyaTablo[[#This Row],[Vefat2019]:[Vefat2017]], "&gt;0")</f>
        <v>15.666666666666666</v>
      </c>
      <c r="G161">
        <f>IF(AND(KonyaTablo[[#This Row],[Vefat2020]]&gt;-1,KonyaTablo[[#This Row],[Referans]]&gt;-1), KonyaTablo[[#This Row],[Vefat2020]]-KonyaTablo[[#This Row],[Referans]], 0)</f>
        <v>5.3333333333333339</v>
      </c>
      <c r="H161">
        <f t="shared" si="11"/>
        <v>15.571428571428571</v>
      </c>
      <c r="I161">
        <f t="shared" si="12"/>
        <v>16</v>
      </c>
      <c r="J161">
        <f t="shared" si="13"/>
        <v>11.285714285714286</v>
      </c>
      <c r="K161">
        <f t="shared" si="14"/>
        <v>11.428571428571429</v>
      </c>
      <c r="L161">
        <f t="shared" si="15"/>
        <v>12.904761904761907</v>
      </c>
    </row>
    <row r="162" spans="1:12" x14ac:dyDescent="0.35">
      <c r="A162" t="s">
        <v>95</v>
      </c>
      <c r="B162">
        <v>18</v>
      </c>
      <c r="C162">
        <v>16</v>
      </c>
      <c r="D162">
        <v>15</v>
      </c>
      <c r="E162">
        <v>23</v>
      </c>
      <c r="F162">
        <f>AVERAGEIF(KonyaTablo[[#This Row],[Vefat2019]:[Vefat2017]], "&gt;0")</f>
        <v>18</v>
      </c>
      <c r="G162">
        <f>IF(AND(KonyaTablo[[#This Row],[Vefat2020]]&gt;-1,KonyaTablo[[#This Row],[Referans]]&gt;-1), KonyaTablo[[#This Row],[Vefat2020]]-KonyaTablo[[#This Row],[Referans]], 0)</f>
        <v>0</v>
      </c>
      <c r="H162">
        <f t="shared" si="11"/>
        <v>15.857142857142858</v>
      </c>
      <c r="I162">
        <f t="shared" si="12"/>
        <v>15.857142857142858</v>
      </c>
      <c r="J162">
        <f t="shared" si="13"/>
        <v>12.285714285714286</v>
      </c>
      <c r="K162">
        <f t="shared" si="14"/>
        <v>12.285714285714286</v>
      </c>
      <c r="L162">
        <f t="shared" si="15"/>
        <v>13.476190476190478</v>
      </c>
    </row>
    <row r="163" spans="1:12" x14ac:dyDescent="0.35">
      <c r="A163" t="s">
        <v>94</v>
      </c>
      <c r="B163">
        <v>13</v>
      </c>
      <c r="C163">
        <v>18</v>
      </c>
      <c r="D163">
        <v>9</v>
      </c>
      <c r="E163">
        <v>10</v>
      </c>
      <c r="F163">
        <f>AVERAGEIF(KonyaTablo[[#This Row],[Vefat2019]:[Vefat2017]], "&gt;0")</f>
        <v>12.333333333333334</v>
      </c>
      <c r="G163">
        <f>IF(AND(KonyaTablo[[#This Row],[Vefat2020]]&gt;-1,KonyaTablo[[#This Row],[Referans]]&gt;-1), KonyaTablo[[#This Row],[Vefat2020]]-KonyaTablo[[#This Row],[Referans]], 0)</f>
        <v>0.66666666666666607</v>
      </c>
      <c r="H163">
        <f t="shared" si="11"/>
        <v>16.142857142857142</v>
      </c>
      <c r="I163">
        <f t="shared" si="12"/>
        <v>16.428571428571427</v>
      </c>
      <c r="J163">
        <f t="shared" si="13"/>
        <v>11.714285714285714</v>
      </c>
      <c r="K163">
        <f t="shared" si="14"/>
        <v>12.857142857142858</v>
      </c>
      <c r="L163">
        <f t="shared" si="15"/>
        <v>13.666666666666668</v>
      </c>
    </row>
    <row r="164" spans="1:12" x14ac:dyDescent="0.35">
      <c r="A164" t="s">
        <v>93</v>
      </c>
      <c r="B164">
        <v>11</v>
      </c>
      <c r="C164">
        <v>13</v>
      </c>
      <c r="D164">
        <v>19</v>
      </c>
      <c r="E164">
        <v>15</v>
      </c>
      <c r="F164">
        <f>AVERAGEIF(KonyaTablo[[#This Row],[Vefat2019]:[Vefat2017]], "&gt;0")</f>
        <v>15.666666666666666</v>
      </c>
      <c r="G164">
        <f>IF(AND(KonyaTablo[[#This Row],[Vefat2020]]&gt;-1,KonyaTablo[[#This Row],[Referans]]&gt;-1), KonyaTablo[[#This Row],[Vefat2020]]-KonyaTablo[[#This Row],[Referans]], 0)</f>
        <v>-4.6666666666666661</v>
      </c>
      <c r="H164">
        <f t="shared" si="11"/>
        <v>15.857142857142858</v>
      </c>
      <c r="I164">
        <f t="shared" si="12"/>
        <v>15.857142857142858</v>
      </c>
      <c r="J164">
        <f t="shared" si="13"/>
        <v>12.857142857142858</v>
      </c>
      <c r="K164">
        <f t="shared" si="14"/>
        <v>13.285714285714286</v>
      </c>
      <c r="L164">
        <f t="shared" si="15"/>
        <v>14</v>
      </c>
    </row>
    <row r="165" spans="1:12" x14ac:dyDescent="0.35">
      <c r="A165" t="s">
        <v>92</v>
      </c>
      <c r="B165">
        <v>11</v>
      </c>
      <c r="C165">
        <v>15</v>
      </c>
      <c r="D165">
        <v>11</v>
      </c>
      <c r="E165">
        <v>15</v>
      </c>
      <c r="F165">
        <f>AVERAGEIF(KonyaTablo[[#This Row],[Vefat2019]:[Vefat2017]], "&gt;0")</f>
        <v>13.666666666666666</v>
      </c>
      <c r="G165">
        <f>IF(AND(KonyaTablo[[#This Row],[Vefat2020]]&gt;-1,KonyaTablo[[#This Row],[Referans]]&gt;-1), KonyaTablo[[#This Row],[Vefat2020]]-KonyaTablo[[#This Row],[Referans]], 0)</f>
        <v>-2.6666666666666661</v>
      </c>
      <c r="H165">
        <f t="shared" si="11"/>
        <v>14.857142857142858</v>
      </c>
      <c r="I165">
        <f t="shared" si="12"/>
        <v>15.714285714285714</v>
      </c>
      <c r="J165">
        <f t="shared" si="13"/>
        <v>12.285714285714286</v>
      </c>
      <c r="K165">
        <f t="shared" si="14"/>
        <v>13.857142857142858</v>
      </c>
      <c r="L165">
        <f t="shared" si="15"/>
        <v>13.952380952380953</v>
      </c>
    </row>
    <row r="166" spans="1:12" x14ac:dyDescent="0.35">
      <c r="A166" t="s">
        <v>91</v>
      </c>
      <c r="B166">
        <v>19</v>
      </c>
      <c r="C166">
        <v>13</v>
      </c>
      <c r="D166">
        <v>12</v>
      </c>
      <c r="E166">
        <v>8</v>
      </c>
      <c r="F166">
        <f>AVERAGEIF(KonyaTablo[[#This Row],[Vefat2019]:[Vefat2017]], "&gt;0")</f>
        <v>11</v>
      </c>
      <c r="G166">
        <f>IF(AND(KonyaTablo[[#This Row],[Vefat2020]]&gt;-1,KonyaTablo[[#This Row],[Referans]]&gt;-1), KonyaTablo[[#This Row],[Vefat2020]]-KonyaTablo[[#This Row],[Referans]], 0)</f>
        <v>8</v>
      </c>
      <c r="H166">
        <f t="shared" si="11"/>
        <v>15.714285714285714</v>
      </c>
      <c r="I166">
        <f t="shared" si="12"/>
        <v>15.428571428571429</v>
      </c>
      <c r="J166">
        <f t="shared" si="13"/>
        <v>12.714285714285714</v>
      </c>
      <c r="K166">
        <f t="shared" si="14"/>
        <v>13.714285714285714</v>
      </c>
      <c r="L166">
        <f t="shared" si="15"/>
        <v>13.952380952380953</v>
      </c>
    </row>
    <row r="167" spans="1:12" x14ac:dyDescent="0.35">
      <c r="A167" t="s">
        <v>90</v>
      </c>
      <c r="B167">
        <v>13</v>
      </c>
      <c r="C167">
        <v>12</v>
      </c>
      <c r="D167">
        <v>12</v>
      </c>
      <c r="E167">
        <v>16</v>
      </c>
      <c r="F167">
        <f>AVERAGEIF(KonyaTablo[[#This Row],[Vefat2019]:[Vefat2017]], "&gt;0")</f>
        <v>13.333333333333334</v>
      </c>
      <c r="G167">
        <f>IF(AND(KonyaTablo[[#This Row],[Vefat2020]]&gt;-1,KonyaTablo[[#This Row],[Referans]]&gt;-1), KonyaTablo[[#This Row],[Vefat2020]]-KonyaTablo[[#This Row],[Referans]], 0)</f>
        <v>-0.33333333333333393</v>
      </c>
      <c r="H167">
        <f t="shared" si="11"/>
        <v>15.142857142857142</v>
      </c>
      <c r="I167">
        <f t="shared" si="12"/>
        <v>14.857142857142858</v>
      </c>
      <c r="J167">
        <f t="shared" si="13"/>
        <v>13.428571428571429</v>
      </c>
      <c r="K167">
        <f t="shared" si="14"/>
        <v>14.428571428571429</v>
      </c>
      <c r="L167">
        <f t="shared" si="15"/>
        <v>14.238095238095237</v>
      </c>
    </row>
    <row r="168" spans="1:12" x14ac:dyDescent="0.35">
      <c r="A168" t="s">
        <v>89</v>
      </c>
      <c r="B168">
        <v>12</v>
      </c>
      <c r="C168">
        <v>10</v>
      </c>
      <c r="D168">
        <v>12</v>
      </c>
      <c r="E168">
        <v>16</v>
      </c>
      <c r="F168">
        <f>AVERAGEIF(KonyaTablo[[#This Row],[Vefat2019]:[Vefat2017]], "&gt;0")</f>
        <v>12.666666666666666</v>
      </c>
      <c r="G168">
        <f>IF(AND(KonyaTablo[[#This Row],[Vefat2020]]&gt;-1,KonyaTablo[[#This Row],[Referans]]&gt;-1), KonyaTablo[[#This Row],[Vefat2020]]-KonyaTablo[[#This Row],[Referans]], 0)</f>
        <v>-0.66666666666666607</v>
      </c>
      <c r="H168">
        <f t="shared" si="11"/>
        <v>13.857142857142858</v>
      </c>
      <c r="I168">
        <f t="shared" si="12"/>
        <v>13.857142857142858</v>
      </c>
      <c r="J168">
        <f t="shared" si="13"/>
        <v>12.857142857142858</v>
      </c>
      <c r="K168">
        <f t="shared" si="14"/>
        <v>14.714285714285714</v>
      </c>
      <c r="L168">
        <f t="shared" si="15"/>
        <v>13.809523809523808</v>
      </c>
    </row>
    <row r="169" spans="1:12" x14ac:dyDescent="0.35">
      <c r="A169" t="s">
        <v>88</v>
      </c>
      <c r="B169">
        <v>23</v>
      </c>
      <c r="C169">
        <v>15</v>
      </c>
      <c r="D169">
        <v>14</v>
      </c>
      <c r="E169">
        <v>9</v>
      </c>
      <c r="F169">
        <f>AVERAGEIF(KonyaTablo[[#This Row],[Vefat2019]:[Vefat2017]], "&gt;0")</f>
        <v>12.666666666666666</v>
      </c>
      <c r="G169">
        <f>IF(AND(KonyaTablo[[#This Row],[Vefat2020]]&gt;-1,KonyaTablo[[#This Row],[Referans]]&gt;-1), KonyaTablo[[#This Row],[Vefat2020]]-KonyaTablo[[#This Row],[Referans]], 0)</f>
        <v>10.333333333333334</v>
      </c>
      <c r="H169">
        <f t="shared" si="11"/>
        <v>14.571428571428571</v>
      </c>
      <c r="I169">
        <f t="shared" si="12"/>
        <v>13.714285714285714</v>
      </c>
      <c r="J169">
        <f t="shared" si="13"/>
        <v>12.714285714285714</v>
      </c>
      <c r="K169">
        <f t="shared" si="14"/>
        <v>12.714285714285714</v>
      </c>
      <c r="L169">
        <f t="shared" si="15"/>
        <v>13.047619047619049</v>
      </c>
    </row>
    <row r="170" spans="1:12" x14ac:dyDescent="0.35">
      <c r="A170" t="s">
        <v>87</v>
      </c>
      <c r="B170">
        <v>16</v>
      </c>
      <c r="C170">
        <v>12</v>
      </c>
      <c r="D170">
        <v>15</v>
      </c>
      <c r="E170">
        <v>15</v>
      </c>
      <c r="F170">
        <f>AVERAGEIF(KonyaTablo[[#This Row],[Vefat2019]:[Vefat2017]], "&gt;0")</f>
        <v>14</v>
      </c>
      <c r="G170">
        <f>IF(AND(KonyaTablo[[#This Row],[Vefat2020]]&gt;-1,KonyaTablo[[#This Row],[Referans]]&gt;-1), KonyaTablo[[#This Row],[Vefat2020]]-KonyaTablo[[#This Row],[Referans]], 0)</f>
        <v>2</v>
      </c>
      <c r="H170">
        <f t="shared" si="11"/>
        <v>15</v>
      </c>
      <c r="I170">
        <f t="shared" si="12"/>
        <v>12.857142857142858</v>
      </c>
      <c r="J170">
        <f t="shared" si="13"/>
        <v>13.571428571428571</v>
      </c>
      <c r="K170">
        <f t="shared" si="14"/>
        <v>13.428571428571429</v>
      </c>
      <c r="L170">
        <f t="shared" si="15"/>
        <v>13.285714285714286</v>
      </c>
    </row>
    <row r="171" spans="1:12" x14ac:dyDescent="0.35">
      <c r="A171" t="s">
        <v>86</v>
      </c>
      <c r="B171">
        <v>9</v>
      </c>
      <c r="C171">
        <v>15</v>
      </c>
      <c r="D171">
        <v>12</v>
      </c>
      <c r="E171">
        <v>11</v>
      </c>
      <c r="F171">
        <f>AVERAGEIF(KonyaTablo[[#This Row],[Vefat2019]:[Vefat2017]], "&gt;0")</f>
        <v>12.666666666666666</v>
      </c>
      <c r="G171">
        <f>IF(AND(KonyaTablo[[#This Row],[Vefat2020]]&gt;-1,KonyaTablo[[#This Row],[Referans]]&gt;-1), KonyaTablo[[#This Row],[Vefat2020]]-KonyaTablo[[#This Row],[Referans]], 0)</f>
        <v>-3.6666666666666661</v>
      </c>
      <c r="H171">
        <f t="shared" si="11"/>
        <v>14.714285714285714</v>
      </c>
      <c r="I171">
        <f t="shared" si="12"/>
        <v>13.142857142857142</v>
      </c>
      <c r="J171">
        <f t="shared" si="13"/>
        <v>12.571428571428571</v>
      </c>
      <c r="K171">
        <f t="shared" si="14"/>
        <v>12.857142857142858</v>
      </c>
      <c r="L171">
        <f t="shared" si="15"/>
        <v>12.857142857142858</v>
      </c>
    </row>
    <row r="172" spans="1:12" x14ac:dyDescent="0.35">
      <c r="A172" t="s">
        <v>85</v>
      </c>
      <c r="B172">
        <v>12</v>
      </c>
      <c r="C172">
        <v>22</v>
      </c>
      <c r="D172">
        <v>4</v>
      </c>
      <c r="E172">
        <v>10</v>
      </c>
      <c r="F172">
        <f>AVERAGEIF(KonyaTablo[[#This Row],[Vefat2019]:[Vefat2017]], "&gt;0")</f>
        <v>12</v>
      </c>
      <c r="G172">
        <f>IF(AND(KonyaTablo[[#This Row],[Vefat2020]]&gt;-1,KonyaTablo[[#This Row],[Referans]]&gt;-1), KonyaTablo[[#This Row],[Vefat2020]]-KonyaTablo[[#This Row],[Referans]], 0)</f>
        <v>0</v>
      </c>
      <c r="H172">
        <f t="shared" si="11"/>
        <v>14.857142857142858</v>
      </c>
      <c r="I172">
        <f t="shared" si="12"/>
        <v>14.142857142857142</v>
      </c>
      <c r="J172">
        <f t="shared" si="13"/>
        <v>11.571428571428571</v>
      </c>
      <c r="K172">
        <f t="shared" si="14"/>
        <v>12.142857142857142</v>
      </c>
      <c r="L172">
        <f t="shared" si="15"/>
        <v>12.619047619047619</v>
      </c>
    </row>
    <row r="173" spans="1:12" x14ac:dyDescent="0.35">
      <c r="A173" t="s">
        <v>84</v>
      </c>
      <c r="B173">
        <v>17</v>
      </c>
      <c r="C173">
        <v>13</v>
      </c>
      <c r="D173">
        <v>19</v>
      </c>
      <c r="E173">
        <v>11</v>
      </c>
      <c r="F173">
        <f>AVERAGEIF(KonyaTablo[[#This Row],[Vefat2019]:[Vefat2017]], "&gt;0")</f>
        <v>14.333333333333334</v>
      </c>
      <c r="G173">
        <f>IF(AND(KonyaTablo[[#This Row],[Vefat2020]]&gt;-1,KonyaTablo[[#This Row],[Referans]]&gt;-1), KonyaTablo[[#This Row],[Vefat2020]]-KonyaTablo[[#This Row],[Referans]], 0)</f>
        <v>2.6666666666666661</v>
      </c>
      <c r="H173">
        <f t="shared" si="11"/>
        <v>14.571428571428571</v>
      </c>
      <c r="I173">
        <f t="shared" si="12"/>
        <v>14.142857142857142</v>
      </c>
      <c r="J173">
        <f t="shared" si="13"/>
        <v>12.571428571428571</v>
      </c>
      <c r="K173">
        <f t="shared" si="14"/>
        <v>12.571428571428571</v>
      </c>
      <c r="L173">
        <f t="shared" si="15"/>
        <v>13.095238095238093</v>
      </c>
    </row>
    <row r="174" spans="1:12" x14ac:dyDescent="0.35">
      <c r="A174" t="s">
        <v>83</v>
      </c>
      <c r="B174">
        <v>12</v>
      </c>
      <c r="C174">
        <v>18</v>
      </c>
      <c r="D174">
        <v>22</v>
      </c>
      <c r="E174">
        <v>12</v>
      </c>
      <c r="F174">
        <f>AVERAGEIF(KonyaTablo[[#This Row],[Vefat2019]:[Vefat2017]], "&gt;0")</f>
        <v>17.333333333333332</v>
      </c>
      <c r="G174">
        <f>IF(AND(KonyaTablo[[#This Row],[Vefat2020]]&gt;-1,KonyaTablo[[#This Row],[Referans]]&gt;-1), KonyaTablo[[#This Row],[Vefat2020]]-KonyaTablo[[#This Row],[Referans]], 0)</f>
        <v>-5.3333333333333321</v>
      </c>
      <c r="H174">
        <f t="shared" si="11"/>
        <v>14.428571428571429</v>
      </c>
      <c r="I174">
        <f t="shared" si="12"/>
        <v>15</v>
      </c>
      <c r="J174">
        <f t="shared" si="13"/>
        <v>14</v>
      </c>
      <c r="K174">
        <f t="shared" si="14"/>
        <v>12</v>
      </c>
      <c r="L174">
        <f t="shared" si="15"/>
        <v>13.666666666666666</v>
      </c>
    </row>
    <row r="175" spans="1:12" x14ac:dyDescent="0.35">
      <c r="A175" t="s">
        <v>82</v>
      </c>
      <c r="B175">
        <v>15</v>
      </c>
      <c r="C175">
        <v>8</v>
      </c>
      <c r="D175">
        <v>13</v>
      </c>
      <c r="E175">
        <v>14</v>
      </c>
      <c r="F175">
        <f>AVERAGEIF(KonyaTablo[[#This Row],[Vefat2019]:[Vefat2017]], "&gt;0")</f>
        <v>11.666666666666666</v>
      </c>
      <c r="G175">
        <f>IF(AND(KonyaTablo[[#This Row],[Vefat2020]]&gt;-1,KonyaTablo[[#This Row],[Referans]]&gt;-1), KonyaTablo[[#This Row],[Vefat2020]]-KonyaTablo[[#This Row],[Referans]], 0)</f>
        <v>3.3333333333333339</v>
      </c>
      <c r="H175">
        <f t="shared" si="11"/>
        <v>14.857142857142858</v>
      </c>
      <c r="I175">
        <f t="shared" si="12"/>
        <v>14.714285714285714</v>
      </c>
      <c r="J175">
        <f t="shared" si="13"/>
        <v>14.142857142857142</v>
      </c>
      <c r="K175">
        <f t="shared" si="14"/>
        <v>11.714285714285714</v>
      </c>
      <c r="L175">
        <f t="shared" si="15"/>
        <v>13.523809523809522</v>
      </c>
    </row>
    <row r="176" spans="1:12" x14ac:dyDescent="0.35">
      <c r="A176" t="s">
        <v>81</v>
      </c>
      <c r="B176">
        <v>9</v>
      </c>
      <c r="C176">
        <v>8</v>
      </c>
      <c r="D176">
        <v>15</v>
      </c>
      <c r="E176">
        <v>6</v>
      </c>
      <c r="F176">
        <f>AVERAGEIF(KonyaTablo[[#This Row],[Vefat2019]:[Vefat2017]], "&gt;0")</f>
        <v>9.6666666666666661</v>
      </c>
      <c r="G176">
        <f>IF(AND(KonyaTablo[[#This Row],[Vefat2020]]&gt;-1,KonyaTablo[[#This Row],[Referans]]&gt;-1), KonyaTablo[[#This Row],[Vefat2020]]-KonyaTablo[[#This Row],[Referans]], 0)</f>
        <v>-0.66666666666666607</v>
      </c>
      <c r="H176">
        <f t="shared" si="11"/>
        <v>12.857142857142858</v>
      </c>
      <c r="I176">
        <f t="shared" si="12"/>
        <v>13.714285714285714</v>
      </c>
      <c r="J176">
        <f t="shared" si="13"/>
        <v>14.285714285714286</v>
      </c>
      <c r="K176">
        <f t="shared" si="14"/>
        <v>11.285714285714286</v>
      </c>
      <c r="L176">
        <f t="shared" si="15"/>
        <v>13.095238095238097</v>
      </c>
    </row>
    <row r="177" spans="1:12" x14ac:dyDescent="0.35">
      <c r="A177" t="s">
        <v>80</v>
      </c>
      <c r="B177">
        <v>10</v>
      </c>
      <c r="C177">
        <v>17</v>
      </c>
      <c r="D177">
        <v>15</v>
      </c>
      <c r="E177">
        <v>13</v>
      </c>
      <c r="F177">
        <f>AVERAGEIF(KonyaTablo[[#This Row],[Vefat2019]:[Vefat2017]], "&gt;0")</f>
        <v>15</v>
      </c>
      <c r="G177">
        <f>IF(AND(KonyaTablo[[#This Row],[Vefat2020]]&gt;-1,KonyaTablo[[#This Row],[Referans]]&gt;-1), KonyaTablo[[#This Row],[Vefat2020]]-KonyaTablo[[#This Row],[Referans]], 0)</f>
        <v>-5</v>
      </c>
      <c r="H177">
        <f t="shared" si="11"/>
        <v>12</v>
      </c>
      <c r="I177">
        <f t="shared" si="12"/>
        <v>14.428571428571429</v>
      </c>
      <c r="J177">
        <f t="shared" si="13"/>
        <v>14.285714285714286</v>
      </c>
      <c r="K177">
        <f t="shared" si="14"/>
        <v>11</v>
      </c>
      <c r="L177">
        <f t="shared" si="15"/>
        <v>13.238095238095239</v>
      </c>
    </row>
    <row r="178" spans="1:12" x14ac:dyDescent="0.35">
      <c r="A178" t="s">
        <v>79</v>
      </c>
      <c r="B178">
        <v>19</v>
      </c>
      <c r="C178">
        <v>10</v>
      </c>
      <c r="D178">
        <v>12</v>
      </c>
      <c r="E178">
        <v>8</v>
      </c>
      <c r="F178">
        <f>AVERAGEIF(KonyaTablo[[#This Row],[Vefat2019]:[Vefat2017]], "&gt;0")</f>
        <v>10</v>
      </c>
      <c r="G178">
        <f>IF(AND(KonyaTablo[[#This Row],[Vefat2020]]&gt;-1,KonyaTablo[[#This Row],[Referans]]&gt;-1), KonyaTablo[[#This Row],[Vefat2020]]-KonyaTablo[[#This Row],[Referans]], 0)</f>
        <v>9</v>
      </c>
      <c r="H178">
        <f t="shared" si="11"/>
        <v>13.428571428571429</v>
      </c>
      <c r="I178">
        <f t="shared" si="12"/>
        <v>13.714285714285714</v>
      </c>
      <c r="J178">
        <f t="shared" si="13"/>
        <v>14.285714285714286</v>
      </c>
      <c r="K178">
        <f t="shared" si="14"/>
        <v>10.571428571428571</v>
      </c>
      <c r="L178">
        <f t="shared" si="15"/>
        <v>12.857142857142858</v>
      </c>
    </row>
    <row r="179" spans="1:12" x14ac:dyDescent="0.35">
      <c r="A179" t="s">
        <v>78</v>
      </c>
      <c r="B179">
        <v>14</v>
      </c>
      <c r="C179">
        <v>24</v>
      </c>
      <c r="D179">
        <v>15</v>
      </c>
      <c r="E179">
        <v>13</v>
      </c>
      <c r="F179">
        <f>AVERAGEIF(KonyaTablo[[#This Row],[Vefat2019]:[Vefat2017]], "&gt;0")</f>
        <v>17.333333333333332</v>
      </c>
      <c r="G179">
        <f>IF(AND(KonyaTablo[[#This Row],[Vefat2020]]&gt;-1,KonyaTablo[[#This Row],[Referans]]&gt;-1), KonyaTablo[[#This Row],[Vefat2020]]-KonyaTablo[[#This Row],[Referans]], 0)</f>
        <v>-3.3333333333333321</v>
      </c>
      <c r="H179">
        <f t="shared" si="11"/>
        <v>13.714285714285714</v>
      </c>
      <c r="I179">
        <f t="shared" si="12"/>
        <v>14</v>
      </c>
      <c r="J179">
        <f t="shared" si="13"/>
        <v>15.857142857142858</v>
      </c>
      <c r="K179">
        <f t="shared" si="14"/>
        <v>11</v>
      </c>
      <c r="L179">
        <f t="shared" si="15"/>
        <v>13.619047619047619</v>
      </c>
    </row>
    <row r="180" spans="1:12" x14ac:dyDescent="0.35">
      <c r="A180" t="s">
        <v>77</v>
      </c>
      <c r="B180">
        <v>12</v>
      </c>
      <c r="C180">
        <v>20</v>
      </c>
      <c r="D180">
        <v>8</v>
      </c>
      <c r="E180">
        <v>16</v>
      </c>
      <c r="F180">
        <f>AVERAGEIF(KonyaTablo[[#This Row],[Vefat2019]:[Vefat2017]], "&gt;0")</f>
        <v>14.666666666666666</v>
      </c>
      <c r="G180">
        <f>IF(AND(KonyaTablo[[#This Row],[Vefat2020]]&gt;-1,KonyaTablo[[#This Row],[Referans]]&gt;-1), KonyaTablo[[#This Row],[Vefat2020]]-KonyaTablo[[#This Row],[Referans]], 0)</f>
        <v>-2.6666666666666661</v>
      </c>
      <c r="H180">
        <f t="shared" si="11"/>
        <v>13</v>
      </c>
      <c r="I180">
        <f t="shared" si="12"/>
        <v>15</v>
      </c>
      <c r="J180">
        <f t="shared" si="13"/>
        <v>14.285714285714286</v>
      </c>
      <c r="K180">
        <f t="shared" si="14"/>
        <v>11.714285714285714</v>
      </c>
      <c r="L180">
        <f t="shared" si="15"/>
        <v>13.666666666666668</v>
      </c>
    </row>
    <row r="181" spans="1:12" x14ac:dyDescent="0.35">
      <c r="A181" t="s">
        <v>76</v>
      </c>
      <c r="B181">
        <v>13</v>
      </c>
      <c r="C181">
        <v>13</v>
      </c>
      <c r="D181">
        <v>16</v>
      </c>
      <c r="E181">
        <v>15</v>
      </c>
      <c r="F181">
        <f>AVERAGEIF(KonyaTablo[[#This Row],[Vefat2019]:[Vefat2017]], "&gt;0")</f>
        <v>14.666666666666666</v>
      </c>
      <c r="G181">
        <f>IF(AND(KonyaTablo[[#This Row],[Vefat2020]]&gt;-1,KonyaTablo[[#This Row],[Referans]]&gt;-1), KonyaTablo[[#This Row],[Vefat2020]]-KonyaTablo[[#This Row],[Referans]], 0)</f>
        <v>-1.6666666666666661</v>
      </c>
      <c r="H181">
        <f t="shared" si="11"/>
        <v>13.142857142857142</v>
      </c>
      <c r="I181">
        <f t="shared" si="12"/>
        <v>14.285714285714286</v>
      </c>
      <c r="J181">
        <f t="shared" si="13"/>
        <v>13.428571428571429</v>
      </c>
      <c r="K181">
        <f t="shared" si="14"/>
        <v>12.142857142857142</v>
      </c>
      <c r="L181">
        <f t="shared" si="15"/>
        <v>13.285714285714286</v>
      </c>
    </row>
    <row r="182" spans="1:12" x14ac:dyDescent="0.35">
      <c r="A182" t="s">
        <v>75</v>
      </c>
      <c r="B182">
        <v>15</v>
      </c>
      <c r="C182">
        <v>12</v>
      </c>
      <c r="D182">
        <v>11</v>
      </c>
      <c r="E182">
        <v>19</v>
      </c>
      <c r="F182">
        <f>AVERAGEIF(KonyaTablo[[#This Row],[Vefat2019]:[Vefat2017]], "&gt;0")</f>
        <v>14</v>
      </c>
      <c r="G182">
        <f>IF(AND(KonyaTablo[[#This Row],[Vefat2020]]&gt;-1,KonyaTablo[[#This Row],[Referans]]&gt;-1), KonyaTablo[[#This Row],[Vefat2020]]-KonyaTablo[[#This Row],[Referans]], 0)</f>
        <v>1</v>
      </c>
      <c r="H182">
        <f t="shared" si="11"/>
        <v>13.142857142857142</v>
      </c>
      <c r="I182">
        <f t="shared" si="12"/>
        <v>14.857142857142858</v>
      </c>
      <c r="J182">
        <f t="shared" si="13"/>
        <v>13.142857142857142</v>
      </c>
      <c r="K182">
        <f t="shared" si="14"/>
        <v>12.857142857142858</v>
      </c>
      <c r="L182">
        <f t="shared" si="15"/>
        <v>13.61904761904762</v>
      </c>
    </row>
    <row r="183" spans="1:12" x14ac:dyDescent="0.35">
      <c r="A183" t="s">
        <v>74</v>
      </c>
      <c r="B183">
        <v>18</v>
      </c>
      <c r="C183">
        <v>21</v>
      </c>
      <c r="D183">
        <v>10</v>
      </c>
      <c r="E183">
        <v>18</v>
      </c>
      <c r="F183">
        <f>AVERAGEIF(KonyaTablo[[#This Row],[Vefat2019]:[Vefat2017]], "&gt;0")</f>
        <v>16.333333333333332</v>
      </c>
      <c r="G183">
        <f>IF(AND(KonyaTablo[[#This Row],[Vefat2020]]&gt;-1,KonyaTablo[[#This Row],[Referans]]&gt;-1), KonyaTablo[[#This Row],[Vefat2020]]-KonyaTablo[[#This Row],[Referans]], 0)</f>
        <v>1.6666666666666679</v>
      </c>
      <c r="H183">
        <f t="shared" si="11"/>
        <v>14.428571428571429</v>
      </c>
      <c r="I183">
        <f t="shared" si="12"/>
        <v>16.714285714285715</v>
      </c>
      <c r="J183">
        <f t="shared" si="13"/>
        <v>12.428571428571429</v>
      </c>
      <c r="K183">
        <f t="shared" si="14"/>
        <v>14.571428571428571</v>
      </c>
      <c r="L183">
        <f t="shared" si="15"/>
        <v>14.571428571428569</v>
      </c>
    </row>
    <row r="184" spans="1:12" x14ac:dyDescent="0.35">
      <c r="A184" t="s">
        <v>73</v>
      </c>
      <c r="B184">
        <v>19</v>
      </c>
      <c r="C184">
        <v>14</v>
      </c>
      <c r="D184">
        <v>16</v>
      </c>
      <c r="E184">
        <v>13</v>
      </c>
      <c r="F184">
        <f>AVERAGEIF(KonyaTablo[[#This Row],[Vefat2019]:[Vefat2017]], "&gt;0")</f>
        <v>14.333333333333334</v>
      </c>
      <c r="G184">
        <f>IF(AND(KonyaTablo[[#This Row],[Vefat2020]]&gt;-1,KonyaTablo[[#This Row],[Referans]]&gt;-1), KonyaTablo[[#This Row],[Vefat2020]]-KonyaTablo[[#This Row],[Referans]], 0)</f>
        <v>4.6666666666666661</v>
      </c>
      <c r="H184">
        <f t="shared" si="11"/>
        <v>15.714285714285714</v>
      </c>
      <c r="I184">
        <f t="shared" si="12"/>
        <v>16.285714285714285</v>
      </c>
      <c r="J184">
        <f t="shared" si="13"/>
        <v>12.571428571428571</v>
      </c>
      <c r="K184">
        <f t="shared" si="14"/>
        <v>14.571428571428571</v>
      </c>
      <c r="L184">
        <f t="shared" si="15"/>
        <v>14.476190476190473</v>
      </c>
    </row>
    <row r="185" spans="1:12" x14ac:dyDescent="0.35">
      <c r="A185" t="s">
        <v>72</v>
      </c>
      <c r="B185">
        <v>17</v>
      </c>
      <c r="C185">
        <v>8</v>
      </c>
      <c r="D185">
        <v>18</v>
      </c>
      <c r="E185">
        <v>16</v>
      </c>
      <c r="F185">
        <f>AVERAGEIF(KonyaTablo[[#This Row],[Vefat2019]:[Vefat2017]], "&gt;0")</f>
        <v>14</v>
      </c>
      <c r="G185">
        <f>IF(AND(KonyaTablo[[#This Row],[Vefat2020]]&gt;-1,KonyaTablo[[#This Row],[Referans]]&gt;-1), KonyaTablo[[#This Row],[Vefat2020]]-KonyaTablo[[#This Row],[Referans]], 0)</f>
        <v>3</v>
      </c>
      <c r="H185">
        <f t="shared" si="11"/>
        <v>15.428571428571429</v>
      </c>
      <c r="I185">
        <f t="shared" si="12"/>
        <v>16</v>
      </c>
      <c r="J185">
        <f t="shared" si="13"/>
        <v>13.428571428571429</v>
      </c>
      <c r="K185">
        <f t="shared" si="14"/>
        <v>15.714285714285714</v>
      </c>
      <c r="L185">
        <f t="shared" si="15"/>
        <v>15.047619047619047</v>
      </c>
    </row>
    <row r="186" spans="1:12" x14ac:dyDescent="0.35">
      <c r="A186" t="s">
        <v>71</v>
      </c>
      <c r="B186">
        <v>20</v>
      </c>
      <c r="C186">
        <v>17</v>
      </c>
      <c r="D186">
        <v>17</v>
      </c>
      <c r="E186">
        <v>18</v>
      </c>
      <c r="F186">
        <f>AVERAGEIF(KonyaTablo[[#This Row],[Vefat2019]:[Vefat2017]], "&gt;0")</f>
        <v>17.333333333333332</v>
      </c>
      <c r="G186">
        <f>IF(AND(KonyaTablo[[#This Row],[Vefat2020]]&gt;-1,KonyaTablo[[#This Row],[Referans]]&gt;-1), KonyaTablo[[#This Row],[Vefat2020]]-KonyaTablo[[#This Row],[Referans]], 0)</f>
        <v>2.6666666666666679</v>
      </c>
      <c r="H186">
        <f t="shared" si="11"/>
        <v>16.285714285714285</v>
      </c>
      <c r="I186">
        <f t="shared" si="12"/>
        <v>15</v>
      </c>
      <c r="J186">
        <f t="shared" si="13"/>
        <v>13.714285714285714</v>
      </c>
      <c r="K186">
        <f t="shared" si="14"/>
        <v>16.428571428571427</v>
      </c>
      <c r="L186">
        <f t="shared" si="15"/>
        <v>15.047619047619046</v>
      </c>
    </row>
    <row r="187" spans="1:12" x14ac:dyDescent="0.35">
      <c r="A187" t="s">
        <v>70</v>
      </c>
      <c r="B187">
        <v>13</v>
      </c>
      <c r="C187">
        <v>21</v>
      </c>
      <c r="D187">
        <v>16</v>
      </c>
      <c r="E187">
        <v>17</v>
      </c>
      <c r="F187">
        <f>AVERAGEIF(KonyaTablo[[#This Row],[Vefat2019]:[Vefat2017]], "&gt;0")</f>
        <v>18</v>
      </c>
      <c r="G187">
        <f>IF(AND(KonyaTablo[[#This Row],[Vefat2020]]&gt;-1,KonyaTablo[[#This Row],[Referans]]&gt;-1), KonyaTablo[[#This Row],[Vefat2020]]-KonyaTablo[[#This Row],[Referans]], 0)</f>
        <v>-5</v>
      </c>
      <c r="H187">
        <f t="shared" si="11"/>
        <v>16.428571428571427</v>
      </c>
      <c r="I187">
        <f t="shared" si="12"/>
        <v>15.142857142857142</v>
      </c>
      <c r="J187">
        <f t="shared" si="13"/>
        <v>14.857142857142858</v>
      </c>
      <c r="K187">
        <f t="shared" si="14"/>
        <v>16.571428571428573</v>
      </c>
      <c r="L187">
        <f t="shared" si="15"/>
        <v>15.523809523809524</v>
      </c>
    </row>
    <row r="188" spans="1:12" x14ac:dyDescent="0.35">
      <c r="A188" t="s">
        <v>69</v>
      </c>
      <c r="B188">
        <v>23</v>
      </c>
      <c r="C188">
        <v>11</v>
      </c>
      <c r="D188">
        <v>11</v>
      </c>
      <c r="E188">
        <v>19</v>
      </c>
      <c r="F188">
        <f>AVERAGEIF(KonyaTablo[[#This Row],[Vefat2019]:[Vefat2017]], "&gt;0")</f>
        <v>13.666666666666666</v>
      </c>
      <c r="G188">
        <f>IF(AND(KonyaTablo[[#This Row],[Vefat2020]]&gt;-1,KonyaTablo[[#This Row],[Referans]]&gt;-1), KonyaTablo[[#This Row],[Vefat2020]]-KonyaTablo[[#This Row],[Referans]], 0)</f>
        <v>9.3333333333333339</v>
      </c>
      <c r="H188">
        <f t="shared" si="11"/>
        <v>17.857142857142858</v>
      </c>
      <c r="I188">
        <f t="shared" si="12"/>
        <v>14.857142857142858</v>
      </c>
      <c r="J188">
        <f t="shared" si="13"/>
        <v>14.142857142857142</v>
      </c>
      <c r="K188">
        <f t="shared" si="14"/>
        <v>17.142857142857142</v>
      </c>
      <c r="L188">
        <f t="shared" si="15"/>
        <v>15.380952380952381</v>
      </c>
    </row>
    <row r="189" spans="1:12" x14ac:dyDescent="0.35">
      <c r="A189" t="s">
        <v>68</v>
      </c>
      <c r="B189">
        <v>23</v>
      </c>
      <c r="C189">
        <v>14</v>
      </c>
      <c r="D189">
        <v>10</v>
      </c>
      <c r="E189">
        <v>13</v>
      </c>
      <c r="F189">
        <f>AVERAGEIF(KonyaTablo[[#This Row],[Vefat2019]:[Vefat2017]], "&gt;0")</f>
        <v>12.333333333333334</v>
      </c>
      <c r="G189">
        <f>IF(AND(KonyaTablo[[#This Row],[Vefat2020]]&gt;-1,KonyaTablo[[#This Row],[Referans]]&gt;-1), KonyaTablo[[#This Row],[Vefat2020]]-KonyaTablo[[#This Row],[Referans]], 0)</f>
        <v>10.666666666666666</v>
      </c>
      <c r="H189">
        <f t="shared" si="11"/>
        <v>19</v>
      </c>
      <c r="I189">
        <f t="shared" si="12"/>
        <v>15.142857142857142</v>
      </c>
      <c r="J189">
        <f t="shared" si="13"/>
        <v>14</v>
      </c>
      <c r="K189">
        <f t="shared" si="14"/>
        <v>16.285714285714285</v>
      </c>
      <c r="L189">
        <f t="shared" si="15"/>
        <v>15.142857142857142</v>
      </c>
    </row>
    <row r="190" spans="1:12" x14ac:dyDescent="0.35">
      <c r="A190" t="s">
        <v>67</v>
      </c>
      <c r="B190">
        <v>27</v>
      </c>
      <c r="C190">
        <v>17</v>
      </c>
      <c r="D190">
        <v>21</v>
      </c>
      <c r="E190">
        <v>18</v>
      </c>
      <c r="F190">
        <f>AVERAGEIF(KonyaTablo[[#This Row],[Vefat2019]:[Vefat2017]], "&gt;0")</f>
        <v>18.666666666666668</v>
      </c>
      <c r="G190">
        <f>IF(AND(KonyaTablo[[#This Row],[Vefat2020]]&gt;-1,KonyaTablo[[#This Row],[Referans]]&gt;-1), KonyaTablo[[#This Row],[Vefat2020]]-KonyaTablo[[#This Row],[Referans]], 0)</f>
        <v>8.3333333333333321</v>
      </c>
      <c r="H190">
        <f t="shared" si="11"/>
        <v>20.285714285714285</v>
      </c>
      <c r="I190">
        <f t="shared" si="12"/>
        <v>14.571428571428571</v>
      </c>
      <c r="J190">
        <f t="shared" si="13"/>
        <v>15.571428571428571</v>
      </c>
      <c r="K190">
        <f t="shared" si="14"/>
        <v>16.285714285714285</v>
      </c>
      <c r="L190">
        <f t="shared" si="15"/>
        <v>15.476190476190478</v>
      </c>
    </row>
    <row r="191" spans="1:12" x14ac:dyDescent="0.35">
      <c r="A191" t="s">
        <v>66</v>
      </c>
      <c r="B191">
        <v>28</v>
      </c>
      <c r="C191">
        <v>15</v>
      </c>
      <c r="D191">
        <v>11</v>
      </c>
      <c r="E191">
        <v>12</v>
      </c>
      <c r="F191">
        <f>AVERAGEIF(KonyaTablo[[#This Row],[Vefat2019]:[Vefat2017]], "&gt;0")</f>
        <v>12.666666666666666</v>
      </c>
      <c r="G191">
        <f>IF(AND(KonyaTablo[[#This Row],[Vefat2020]]&gt;-1,KonyaTablo[[#This Row],[Referans]]&gt;-1), KonyaTablo[[#This Row],[Vefat2020]]-KonyaTablo[[#This Row],[Referans]], 0)</f>
        <v>15.333333333333334</v>
      </c>
      <c r="H191">
        <f t="shared" si="11"/>
        <v>21.571428571428573</v>
      </c>
      <c r="I191">
        <f t="shared" si="12"/>
        <v>14.714285714285714</v>
      </c>
      <c r="J191">
        <f t="shared" si="13"/>
        <v>14.857142857142858</v>
      </c>
      <c r="K191">
        <f t="shared" si="14"/>
        <v>16.142857142857142</v>
      </c>
      <c r="L191">
        <f t="shared" si="15"/>
        <v>15.238095238095239</v>
      </c>
    </row>
    <row r="192" spans="1:12" x14ac:dyDescent="0.35">
      <c r="A192" t="s">
        <v>65</v>
      </c>
      <c r="B192">
        <v>24</v>
      </c>
      <c r="C192">
        <v>14</v>
      </c>
      <c r="D192">
        <v>14</v>
      </c>
      <c r="E192">
        <v>16</v>
      </c>
      <c r="F192">
        <f>AVERAGEIF(KonyaTablo[[#This Row],[Vefat2019]:[Vefat2017]], "&gt;0")</f>
        <v>14.666666666666666</v>
      </c>
      <c r="G192">
        <f>IF(AND(KonyaTablo[[#This Row],[Vefat2020]]&gt;-1,KonyaTablo[[#This Row],[Referans]]&gt;-1), KonyaTablo[[#This Row],[Vefat2020]]-KonyaTablo[[#This Row],[Referans]], 0)</f>
        <v>9.3333333333333339</v>
      </c>
      <c r="H192">
        <f t="shared" si="11"/>
        <v>22.571428571428573</v>
      </c>
      <c r="I192">
        <f t="shared" si="12"/>
        <v>15.571428571428571</v>
      </c>
      <c r="J192">
        <f t="shared" si="13"/>
        <v>14.285714285714286</v>
      </c>
      <c r="K192">
        <f t="shared" si="14"/>
        <v>16.142857142857142</v>
      </c>
      <c r="L192">
        <f t="shared" si="15"/>
        <v>15.333333333333334</v>
      </c>
    </row>
    <row r="193" spans="1:12" x14ac:dyDescent="0.35">
      <c r="A193" t="s">
        <v>64</v>
      </c>
      <c r="B193">
        <v>17</v>
      </c>
      <c r="C193">
        <v>22</v>
      </c>
      <c r="D193">
        <v>14</v>
      </c>
      <c r="E193">
        <v>21</v>
      </c>
      <c r="F193">
        <f>AVERAGEIF(KonyaTablo[[#This Row],[Vefat2019]:[Vefat2017]], "&gt;0")</f>
        <v>19</v>
      </c>
      <c r="G193">
        <f>IF(AND(KonyaTablo[[#This Row],[Vefat2020]]&gt;-1,KonyaTablo[[#This Row],[Referans]]&gt;-1), KonyaTablo[[#This Row],[Vefat2020]]-KonyaTablo[[#This Row],[Referans]], 0)</f>
        <v>-2</v>
      </c>
      <c r="H193">
        <f t="shared" si="11"/>
        <v>22.142857142857142</v>
      </c>
      <c r="I193">
        <f t="shared" si="12"/>
        <v>16.285714285714285</v>
      </c>
      <c r="J193">
        <f t="shared" si="13"/>
        <v>13.857142857142858</v>
      </c>
      <c r="K193">
        <f t="shared" si="14"/>
        <v>16.571428571428573</v>
      </c>
      <c r="L193">
        <f t="shared" si="15"/>
        <v>15.571428571428573</v>
      </c>
    </row>
    <row r="194" spans="1:12" x14ac:dyDescent="0.35">
      <c r="A194" t="s">
        <v>63</v>
      </c>
      <c r="B194">
        <v>10</v>
      </c>
      <c r="C194">
        <v>18</v>
      </c>
      <c r="D194">
        <v>6</v>
      </c>
      <c r="E194">
        <v>23</v>
      </c>
      <c r="F194">
        <f>AVERAGEIF(KonyaTablo[[#This Row],[Vefat2019]:[Vefat2017]], "&gt;0")</f>
        <v>15.666666666666666</v>
      </c>
      <c r="G194">
        <f>IF(AND(KonyaTablo[[#This Row],[Vefat2020]]&gt;-1,KonyaTablo[[#This Row],[Referans]]&gt;-1), KonyaTablo[[#This Row],[Vefat2020]]-KonyaTablo[[#This Row],[Referans]], 0)</f>
        <v>-5.6666666666666661</v>
      </c>
      <c r="H194">
        <f t="shared" si="11"/>
        <v>21.714285714285715</v>
      </c>
      <c r="I194">
        <f t="shared" si="12"/>
        <v>15.857142857142858</v>
      </c>
      <c r="J194">
        <f t="shared" si="13"/>
        <v>12.428571428571429</v>
      </c>
      <c r="K194">
        <f t="shared" si="14"/>
        <v>17.428571428571427</v>
      </c>
      <c r="L194">
        <f t="shared" si="15"/>
        <v>15.238095238095239</v>
      </c>
    </row>
    <row r="195" spans="1:12" x14ac:dyDescent="0.35">
      <c r="A195" t="s">
        <v>62</v>
      </c>
      <c r="B195">
        <v>28</v>
      </c>
      <c r="C195">
        <v>12</v>
      </c>
      <c r="D195">
        <v>13</v>
      </c>
      <c r="E195">
        <v>11</v>
      </c>
      <c r="F195">
        <f>AVERAGEIF(KonyaTablo[[#This Row],[Vefat2019]:[Vefat2017]], "&gt;0")</f>
        <v>12</v>
      </c>
      <c r="G195">
        <f>IF(AND(KonyaTablo[[#This Row],[Vefat2020]]&gt;-1,KonyaTablo[[#This Row],[Referans]]&gt;-1), KonyaTablo[[#This Row],[Vefat2020]]-KonyaTablo[[#This Row],[Referans]], 0)</f>
        <v>16</v>
      </c>
      <c r="H195">
        <f t="shared" si="11"/>
        <v>22.428571428571427</v>
      </c>
      <c r="I195">
        <f t="shared" si="12"/>
        <v>16</v>
      </c>
      <c r="J195">
        <f t="shared" si="13"/>
        <v>12.714285714285714</v>
      </c>
      <c r="K195">
        <f t="shared" si="14"/>
        <v>16.285714285714285</v>
      </c>
      <c r="L195">
        <f t="shared" si="15"/>
        <v>15</v>
      </c>
    </row>
    <row r="196" spans="1:12" x14ac:dyDescent="0.35">
      <c r="A196" t="s">
        <v>61</v>
      </c>
      <c r="B196">
        <v>16</v>
      </c>
      <c r="C196">
        <v>17</v>
      </c>
      <c r="D196">
        <v>23</v>
      </c>
      <c r="E196">
        <v>12</v>
      </c>
      <c r="F196">
        <f>AVERAGEIF(KonyaTablo[[#This Row],[Vefat2019]:[Vefat2017]], "&gt;0")</f>
        <v>17.333333333333332</v>
      </c>
      <c r="G196">
        <f>IF(AND(KonyaTablo[[#This Row],[Vefat2020]]&gt;-1,KonyaTablo[[#This Row],[Referans]]&gt;-1), KonyaTablo[[#This Row],[Vefat2020]]-KonyaTablo[[#This Row],[Referans]], 0)</f>
        <v>-1.3333333333333321</v>
      </c>
      <c r="H196">
        <f t="shared" si="11"/>
        <v>21.428571428571427</v>
      </c>
      <c r="I196">
        <f t="shared" si="12"/>
        <v>16.428571428571427</v>
      </c>
      <c r="J196">
        <f t="shared" si="13"/>
        <v>14.571428571428571</v>
      </c>
      <c r="K196">
        <f t="shared" si="14"/>
        <v>16.142857142857142</v>
      </c>
      <c r="L196">
        <f t="shared" si="15"/>
        <v>15.714285714285714</v>
      </c>
    </row>
    <row r="197" spans="1:12" x14ac:dyDescent="0.35">
      <c r="A197" t="s">
        <v>60</v>
      </c>
      <c r="B197">
        <v>12</v>
      </c>
      <c r="C197">
        <v>8</v>
      </c>
      <c r="D197">
        <v>18</v>
      </c>
      <c r="E197">
        <v>14</v>
      </c>
      <c r="F197">
        <f>AVERAGEIF(KonyaTablo[[#This Row],[Vefat2019]:[Vefat2017]], "&gt;0")</f>
        <v>13.333333333333334</v>
      </c>
      <c r="G197">
        <f>IF(AND(KonyaTablo[[#This Row],[Vefat2020]]&gt;-1,KonyaTablo[[#This Row],[Referans]]&gt;-1), KonyaTablo[[#This Row],[Vefat2020]]-KonyaTablo[[#This Row],[Referans]], 0)</f>
        <v>-1.3333333333333339</v>
      </c>
      <c r="H197">
        <f t="shared" si="11"/>
        <v>19.285714285714285</v>
      </c>
      <c r="I197">
        <f t="shared" si="12"/>
        <v>15.142857142857142</v>
      </c>
      <c r="J197">
        <f t="shared" si="13"/>
        <v>14.142857142857142</v>
      </c>
      <c r="K197">
        <f t="shared" si="14"/>
        <v>15.571428571428571</v>
      </c>
      <c r="L197">
        <f t="shared" si="15"/>
        <v>14.952380952380951</v>
      </c>
    </row>
    <row r="198" spans="1:12" x14ac:dyDescent="0.35">
      <c r="A198" t="s">
        <v>59</v>
      </c>
      <c r="B198">
        <v>27</v>
      </c>
      <c r="C198">
        <v>10</v>
      </c>
      <c r="D198">
        <v>16</v>
      </c>
      <c r="E198">
        <v>11</v>
      </c>
      <c r="F198">
        <f>AVERAGEIF(KonyaTablo[[#This Row],[Vefat2019]:[Vefat2017]], "&gt;0")</f>
        <v>12.333333333333334</v>
      </c>
      <c r="G198">
        <f>IF(AND(KonyaTablo[[#This Row],[Vefat2020]]&gt;-1,KonyaTablo[[#This Row],[Referans]]&gt;-1), KonyaTablo[[#This Row],[Vefat2020]]-KonyaTablo[[#This Row],[Referans]], 0)</f>
        <v>14.666666666666666</v>
      </c>
      <c r="H198">
        <f t="shared" si="11"/>
        <v>19.142857142857142</v>
      </c>
      <c r="I198">
        <f t="shared" si="12"/>
        <v>14.428571428571429</v>
      </c>
      <c r="J198">
        <f t="shared" si="13"/>
        <v>14.857142857142858</v>
      </c>
      <c r="K198">
        <f t="shared" si="14"/>
        <v>15.428571428571429</v>
      </c>
      <c r="L198">
        <f t="shared" si="15"/>
        <v>14.904761904761902</v>
      </c>
    </row>
    <row r="199" spans="1:12" x14ac:dyDescent="0.35">
      <c r="A199" t="s">
        <v>58</v>
      </c>
      <c r="B199">
        <v>19</v>
      </c>
      <c r="C199">
        <v>13</v>
      </c>
      <c r="D199">
        <v>12</v>
      </c>
      <c r="E199">
        <v>10</v>
      </c>
      <c r="F199">
        <f>AVERAGEIF(KonyaTablo[[#This Row],[Vefat2019]:[Vefat2017]], "&gt;0")</f>
        <v>11.666666666666666</v>
      </c>
      <c r="G199">
        <f>IF(AND(KonyaTablo[[#This Row],[Vefat2020]]&gt;-1,KonyaTablo[[#This Row],[Referans]]&gt;-1), KonyaTablo[[#This Row],[Vefat2020]]-KonyaTablo[[#This Row],[Referans]], 0)</f>
        <v>7.3333333333333339</v>
      </c>
      <c r="H199">
        <f t="shared" si="11"/>
        <v>18.428571428571427</v>
      </c>
      <c r="I199">
        <f t="shared" si="12"/>
        <v>14.285714285714286</v>
      </c>
      <c r="J199">
        <f t="shared" si="13"/>
        <v>14.571428571428571</v>
      </c>
      <c r="K199">
        <f t="shared" si="14"/>
        <v>14.571428571428571</v>
      </c>
      <c r="L199">
        <f t="shared" si="15"/>
        <v>14.476190476190476</v>
      </c>
    </row>
    <row r="200" spans="1:12" x14ac:dyDescent="0.35">
      <c r="A200" t="s">
        <v>57</v>
      </c>
      <c r="B200">
        <v>21</v>
      </c>
      <c r="C200">
        <v>12</v>
      </c>
      <c r="D200">
        <v>15</v>
      </c>
      <c r="E200">
        <v>18</v>
      </c>
      <c r="F200">
        <f>AVERAGEIF(KonyaTablo[[#This Row],[Vefat2019]:[Vefat2017]], "&gt;0")</f>
        <v>15</v>
      </c>
      <c r="G200">
        <f>IF(AND(KonyaTablo[[#This Row],[Vefat2020]]&gt;-1,KonyaTablo[[#This Row],[Referans]]&gt;-1), KonyaTablo[[#This Row],[Vefat2020]]-KonyaTablo[[#This Row],[Referans]], 0)</f>
        <v>6</v>
      </c>
      <c r="H200">
        <f t="shared" si="11"/>
        <v>19</v>
      </c>
      <c r="I200">
        <f t="shared" si="12"/>
        <v>12.857142857142858</v>
      </c>
      <c r="J200">
        <f t="shared" si="13"/>
        <v>14.714285714285714</v>
      </c>
      <c r="K200">
        <f t="shared" si="14"/>
        <v>14.142857142857142</v>
      </c>
      <c r="L200">
        <f t="shared" si="15"/>
        <v>13.904761904761907</v>
      </c>
    </row>
    <row r="201" spans="1:12" x14ac:dyDescent="0.35">
      <c r="A201" t="s">
        <v>56</v>
      </c>
      <c r="B201">
        <v>24</v>
      </c>
      <c r="C201">
        <v>21</v>
      </c>
      <c r="D201">
        <v>12</v>
      </c>
      <c r="E201">
        <v>20</v>
      </c>
      <c r="F201">
        <f>AVERAGEIF(KonyaTablo[[#This Row],[Vefat2019]:[Vefat2017]], "&gt;0")</f>
        <v>17.666666666666668</v>
      </c>
      <c r="G201">
        <f>IF(AND(KonyaTablo[[#This Row],[Vefat2020]]&gt;-1,KonyaTablo[[#This Row],[Referans]]&gt;-1), KonyaTablo[[#This Row],[Vefat2020]]-KonyaTablo[[#This Row],[Referans]], 0)</f>
        <v>6.3333333333333321</v>
      </c>
      <c r="H201">
        <f t="shared" ref="H201:H257" si="16">AVERAGE(B195:B201)</f>
        <v>21</v>
      </c>
      <c r="I201">
        <f t="shared" ref="I201:I257" si="17">AVERAGE(C195:C201)</f>
        <v>13.285714285714286</v>
      </c>
      <c r="J201">
        <f t="shared" ref="J201:J257" si="18">AVERAGE(D195:D201)</f>
        <v>15.571428571428571</v>
      </c>
      <c r="K201">
        <f t="shared" ref="K201:K257" si="19">AVERAGE(E195:E201)</f>
        <v>13.714285714285714</v>
      </c>
      <c r="L201">
        <f t="shared" ref="L201:L257" si="20">AVERAGE(F195:F201)</f>
        <v>14.190476190476192</v>
      </c>
    </row>
    <row r="202" spans="1:12" x14ac:dyDescent="0.35">
      <c r="A202" t="s">
        <v>55</v>
      </c>
      <c r="B202">
        <v>28</v>
      </c>
      <c r="C202">
        <v>15</v>
      </c>
      <c r="D202">
        <v>17</v>
      </c>
      <c r="E202">
        <v>16</v>
      </c>
      <c r="F202">
        <f>AVERAGEIF(KonyaTablo[[#This Row],[Vefat2019]:[Vefat2017]], "&gt;0")</f>
        <v>16</v>
      </c>
      <c r="G202">
        <f>IF(AND(KonyaTablo[[#This Row],[Vefat2020]]&gt;-1,KonyaTablo[[#This Row],[Referans]]&gt;-1), KonyaTablo[[#This Row],[Vefat2020]]-KonyaTablo[[#This Row],[Referans]], 0)</f>
        <v>12</v>
      </c>
      <c r="H202">
        <f t="shared" si="16"/>
        <v>21</v>
      </c>
      <c r="I202">
        <f t="shared" si="17"/>
        <v>13.714285714285714</v>
      </c>
      <c r="J202">
        <f t="shared" si="18"/>
        <v>16.142857142857142</v>
      </c>
      <c r="K202">
        <f t="shared" si="19"/>
        <v>14.428571428571429</v>
      </c>
      <c r="L202">
        <f t="shared" si="20"/>
        <v>14.761904761904761</v>
      </c>
    </row>
    <row r="203" spans="1:12" x14ac:dyDescent="0.35">
      <c r="A203" t="s">
        <v>54</v>
      </c>
      <c r="B203">
        <v>19</v>
      </c>
      <c r="C203">
        <v>15</v>
      </c>
      <c r="D203">
        <v>13</v>
      </c>
      <c r="E203">
        <v>18</v>
      </c>
      <c r="F203">
        <f>AVERAGEIF(KonyaTablo[[#This Row],[Vefat2019]:[Vefat2017]], "&gt;0")</f>
        <v>15.333333333333334</v>
      </c>
      <c r="G203">
        <f>IF(AND(KonyaTablo[[#This Row],[Vefat2020]]&gt;-1,KonyaTablo[[#This Row],[Referans]]&gt;-1), KonyaTablo[[#This Row],[Vefat2020]]-KonyaTablo[[#This Row],[Referans]], 0)</f>
        <v>3.6666666666666661</v>
      </c>
      <c r="H203">
        <f t="shared" si="16"/>
        <v>21.428571428571427</v>
      </c>
      <c r="I203">
        <f t="shared" si="17"/>
        <v>13.428571428571429</v>
      </c>
      <c r="J203">
        <f t="shared" si="18"/>
        <v>14.714285714285714</v>
      </c>
      <c r="K203">
        <f t="shared" si="19"/>
        <v>15.285714285714286</v>
      </c>
      <c r="L203">
        <f t="shared" si="20"/>
        <v>14.476190476190476</v>
      </c>
    </row>
    <row r="204" spans="1:12" x14ac:dyDescent="0.35">
      <c r="A204" t="s">
        <v>53</v>
      </c>
      <c r="B204">
        <v>25</v>
      </c>
      <c r="C204">
        <v>7</v>
      </c>
      <c r="D204">
        <v>12</v>
      </c>
      <c r="E204">
        <v>24</v>
      </c>
      <c r="F204">
        <f>AVERAGEIF(KonyaTablo[[#This Row],[Vefat2019]:[Vefat2017]], "&gt;0")</f>
        <v>14.333333333333334</v>
      </c>
      <c r="G204">
        <f>IF(AND(KonyaTablo[[#This Row],[Vefat2020]]&gt;-1,KonyaTablo[[#This Row],[Referans]]&gt;-1), KonyaTablo[[#This Row],[Vefat2020]]-KonyaTablo[[#This Row],[Referans]], 0)</f>
        <v>10.666666666666666</v>
      </c>
      <c r="H204">
        <f t="shared" si="16"/>
        <v>23.285714285714285</v>
      </c>
      <c r="I204">
        <f t="shared" si="17"/>
        <v>13.285714285714286</v>
      </c>
      <c r="J204">
        <f t="shared" si="18"/>
        <v>13.857142857142858</v>
      </c>
      <c r="K204">
        <f t="shared" si="19"/>
        <v>16.714285714285715</v>
      </c>
      <c r="L204">
        <f t="shared" si="20"/>
        <v>14.619047619047619</v>
      </c>
    </row>
    <row r="205" spans="1:12" x14ac:dyDescent="0.35">
      <c r="A205" t="s">
        <v>52</v>
      </c>
      <c r="B205">
        <v>22</v>
      </c>
      <c r="C205">
        <v>11</v>
      </c>
      <c r="D205">
        <v>8</v>
      </c>
      <c r="E205">
        <v>13</v>
      </c>
      <c r="F205">
        <f>AVERAGEIF(KonyaTablo[[#This Row],[Vefat2019]:[Vefat2017]], "&gt;0")</f>
        <v>10.666666666666666</v>
      </c>
      <c r="G205">
        <f>IF(AND(KonyaTablo[[#This Row],[Vefat2020]]&gt;-1,KonyaTablo[[#This Row],[Referans]]&gt;-1), KonyaTablo[[#This Row],[Vefat2020]]-KonyaTablo[[#This Row],[Referans]], 0)</f>
        <v>11.333333333333334</v>
      </c>
      <c r="H205">
        <f t="shared" si="16"/>
        <v>22.571428571428573</v>
      </c>
      <c r="I205">
        <f t="shared" si="17"/>
        <v>13.428571428571429</v>
      </c>
      <c r="J205">
        <f t="shared" si="18"/>
        <v>12.714285714285714</v>
      </c>
      <c r="K205">
        <f t="shared" si="19"/>
        <v>17</v>
      </c>
      <c r="L205">
        <f t="shared" si="20"/>
        <v>14.38095238095238</v>
      </c>
    </row>
    <row r="206" spans="1:12" x14ac:dyDescent="0.35">
      <c r="A206" t="s">
        <v>51</v>
      </c>
      <c r="B206">
        <v>21</v>
      </c>
      <c r="C206">
        <v>17</v>
      </c>
      <c r="D206">
        <v>11</v>
      </c>
      <c r="E206">
        <v>17</v>
      </c>
      <c r="F206">
        <f>AVERAGEIF(KonyaTablo[[#This Row],[Vefat2019]:[Vefat2017]], "&gt;0")</f>
        <v>15</v>
      </c>
      <c r="G206">
        <f>IF(AND(KonyaTablo[[#This Row],[Vefat2020]]&gt;-1,KonyaTablo[[#This Row],[Referans]]&gt;-1), KonyaTablo[[#This Row],[Vefat2020]]-KonyaTablo[[#This Row],[Referans]], 0)</f>
        <v>6</v>
      </c>
      <c r="H206">
        <f t="shared" si="16"/>
        <v>22.857142857142858</v>
      </c>
      <c r="I206">
        <f t="shared" si="17"/>
        <v>14</v>
      </c>
      <c r="J206">
        <f t="shared" si="18"/>
        <v>12.571428571428571</v>
      </c>
      <c r="K206">
        <f t="shared" si="19"/>
        <v>18</v>
      </c>
      <c r="L206">
        <f t="shared" si="20"/>
        <v>14.857142857142858</v>
      </c>
    </row>
    <row r="207" spans="1:12" x14ac:dyDescent="0.35">
      <c r="A207" t="s">
        <v>50</v>
      </c>
      <c r="B207">
        <v>31</v>
      </c>
      <c r="C207">
        <v>12</v>
      </c>
      <c r="D207">
        <v>19</v>
      </c>
      <c r="E207">
        <v>16</v>
      </c>
      <c r="F207">
        <f>AVERAGEIF(KonyaTablo[[#This Row],[Vefat2019]:[Vefat2017]], "&gt;0")</f>
        <v>15.666666666666666</v>
      </c>
      <c r="G207">
        <f>IF(AND(KonyaTablo[[#This Row],[Vefat2020]]&gt;-1,KonyaTablo[[#This Row],[Referans]]&gt;-1), KonyaTablo[[#This Row],[Vefat2020]]-KonyaTablo[[#This Row],[Referans]], 0)</f>
        <v>15.333333333333334</v>
      </c>
      <c r="H207">
        <f t="shared" si="16"/>
        <v>24.285714285714285</v>
      </c>
      <c r="I207">
        <f t="shared" si="17"/>
        <v>14</v>
      </c>
      <c r="J207">
        <f t="shared" si="18"/>
        <v>13.142857142857142</v>
      </c>
      <c r="K207">
        <f t="shared" si="19"/>
        <v>17.714285714285715</v>
      </c>
      <c r="L207">
        <f t="shared" si="20"/>
        <v>14.952380952380954</v>
      </c>
    </row>
    <row r="208" spans="1:12" x14ac:dyDescent="0.35">
      <c r="A208" t="s">
        <v>49</v>
      </c>
      <c r="B208">
        <v>37</v>
      </c>
      <c r="C208">
        <v>13</v>
      </c>
      <c r="D208">
        <v>9</v>
      </c>
      <c r="E208">
        <v>23</v>
      </c>
      <c r="F208">
        <f>AVERAGEIF(KonyaTablo[[#This Row],[Vefat2019]:[Vefat2017]], "&gt;0")</f>
        <v>15</v>
      </c>
      <c r="G208">
        <f>IF(AND(KonyaTablo[[#This Row],[Vefat2020]]&gt;-1,KonyaTablo[[#This Row],[Referans]]&gt;-1), KonyaTablo[[#This Row],[Vefat2020]]-KonyaTablo[[#This Row],[Referans]], 0)</f>
        <v>22</v>
      </c>
      <c r="H208">
        <f t="shared" si="16"/>
        <v>26.142857142857142</v>
      </c>
      <c r="I208">
        <f t="shared" si="17"/>
        <v>12.857142857142858</v>
      </c>
      <c r="J208">
        <f t="shared" si="18"/>
        <v>12.714285714285714</v>
      </c>
      <c r="K208">
        <f t="shared" si="19"/>
        <v>18.142857142857142</v>
      </c>
      <c r="L208">
        <f t="shared" si="20"/>
        <v>14.571428571428573</v>
      </c>
    </row>
    <row r="209" spans="1:12" x14ac:dyDescent="0.35">
      <c r="A209" t="s">
        <v>48</v>
      </c>
      <c r="B209">
        <v>35</v>
      </c>
      <c r="C209">
        <v>6</v>
      </c>
      <c r="D209">
        <v>22</v>
      </c>
      <c r="E209">
        <v>9</v>
      </c>
      <c r="F209">
        <f>AVERAGEIF(KonyaTablo[[#This Row],[Vefat2019]:[Vefat2017]], "&gt;0")</f>
        <v>12.333333333333334</v>
      </c>
      <c r="G209">
        <f>IF(AND(KonyaTablo[[#This Row],[Vefat2020]]&gt;-1,KonyaTablo[[#This Row],[Referans]]&gt;-1), KonyaTablo[[#This Row],[Vefat2020]]-KonyaTablo[[#This Row],[Referans]], 0)</f>
        <v>22.666666666666664</v>
      </c>
      <c r="H209">
        <f t="shared" si="16"/>
        <v>27.142857142857142</v>
      </c>
      <c r="I209">
        <f t="shared" si="17"/>
        <v>11.571428571428571</v>
      </c>
      <c r="J209">
        <f t="shared" si="18"/>
        <v>13.428571428571429</v>
      </c>
      <c r="K209">
        <f t="shared" si="19"/>
        <v>17.142857142857142</v>
      </c>
      <c r="L209">
        <f t="shared" si="20"/>
        <v>14.047619047619047</v>
      </c>
    </row>
    <row r="210" spans="1:12" x14ac:dyDescent="0.35">
      <c r="A210" t="s">
        <v>47</v>
      </c>
      <c r="B210">
        <v>27</v>
      </c>
      <c r="C210">
        <v>15</v>
      </c>
      <c r="D210">
        <v>20</v>
      </c>
      <c r="E210">
        <v>15</v>
      </c>
      <c r="F210">
        <f>AVERAGEIF(KonyaTablo[[#This Row],[Vefat2019]:[Vefat2017]], "&gt;0")</f>
        <v>16.666666666666668</v>
      </c>
      <c r="G210">
        <f>IF(AND(KonyaTablo[[#This Row],[Vefat2020]]&gt;-1,KonyaTablo[[#This Row],[Referans]]&gt;-1), KonyaTablo[[#This Row],[Vefat2020]]-KonyaTablo[[#This Row],[Referans]], 0)</f>
        <v>10.333333333333332</v>
      </c>
      <c r="H210">
        <f t="shared" si="16"/>
        <v>28.285714285714285</v>
      </c>
      <c r="I210">
        <f t="shared" si="17"/>
        <v>11.571428571428571</v>
      </c>
      <c r="J210">
        <f t="shared" si="18"/>
        <v>14.428571428571429</v>
      </c>
      <c r="K210">
        <f t="shared" si="19"/>
        <v>16.714285714285715</v>
      </c>
      <c r="L210">
        <f t="shared" si="20"/>
        <v>14.238095238095237</v>
      </c>
    </row>
    <row r="211" spans="1:12" x14ac:dyDescent="0.35">
      <c r="A211" t="s">
        <v>46</v>
      </c>
      <c r="B211">
        <v>28</v>
      </c>
      <c r="C211">
        <v>21</v>
      </c>
      <c r="D211">
        <v>20</v>
      </c>
      <c r="E211">
        <v>19</v>
      </c>
      <c r="F211">
        <f>AVERAGEIF(KonyaTablo[[#This Row],[Vefat2019]:[Vefat2017]], "&gt;0")</f>
        <v>20</v>
      </c>
      <c r="G211">
        <f>IF(AND(KonyaTablo[[#This Row],[Vefat2020]]&gt;-1,KonyaTablo[[#This Row],[Referans]]&gt;-1), KonyaTablo[[#This Row],[Vefat2020]]-KonyaTablo[[#This Row],[Referans]], 0)</f>
        <v>8</v>
      </c>
      <c r="H211">
        <f t="shared" si="16"/>
        <v>28.714285714285715</v>
      </c>
      <c r="I211">
        <f t="shared" si="17"/>
        <v>13.571428571428571</v>
      </c>
      <c r="J211">
        <f t="shared" si="18"/>
        <v>15.571428571428571</v>
      </c>
      <c r="K211">
        <f t="shared" si="19"/>
        <v>16</v>
      </c>
      <c r="L211">
        <f t="shared" si="20"/>
        <v>15.047619047619047</v>
      </c>
    </row>
    <row r="212" spans="1:12" x14ac:dyDescent="0.35">
      <c r="A212" t="s">
        <v>45</v>
      </c>
      <c r="B212">
        <v>29</v>
      </c>
      <c r="C212">
        <v>14</v>
      </c>
      <c r="D212">
        <v>10</v>
      </c>
      <c r="E212">
        <v>16</v>
      </c>
      <c r="F212">
        <f>AVERAGEIF(KonyaTablo[[#This Row],[Vefat2019]:[Vefat2017]], "&gt;0")</f>
        <v>13.333333333333334</v>
      </c>
      <c r="G212">
        <f>IF(AND(KonyaTablo[[#This Row],[Vefat2020]]&gt;-1,KonyaTablo[[#This Row],[Referans]]&gt;-1), KonyaTablo[[#This Row],[Vefat2020]]-KonyaTablo[[#This Row],[Referans]], 0)</f>
        <v>15.666666666666666</v>
      </c>
      <c r="H212">
        <f t="shared" si="16"/>
        <v>29.714285714285715</v>
      </c>
      <c r="I212">
        <f t="shared" si="17"/>
        <v>14</v>
      </c>
      <c r="J212">
        <f t="shared" si="18"/>
        <v>15.857142857142858</v>
      </c>
      <c r="K212">
        <f t="shared" si="19"/>
        <v>16.428571428571427</v>
      </c>
      <c r="L212">
        <f t="shared" si="20"/>
        <v>15.428571428571429</v>
      </c>
    </row>
    <row r="213" spans="1:12" x14ac:dyDescent="0.35">
      <c r="A213" t="s">
        <v>44</v>
      </c>
      <c r="B213">
        <v>29</v>
      </c>
      <c r="C213">
        <v>16</v>
      </c>
      <c r="D213">
        <v>18</v>
      </c>
      <c r="E213">
        <v>16</v>
      </c>
      <c r="F213">
        <f>AVERAGEIF(KonyaTablo[[#This Row],[Vefat2019]:[Vefat2017]], "&gt;0")</f>
        <v>16.666666666666668</v>
      </c>
      <c r="G213">
        <f>IF(AND(KonyaTablo[[#This Row],[Vefat2020]]&gt;-1,KonyaTablo[[#This Row],[Referans]]&gt;-1), KonyaTablo[[#This Row],[Vefat2020]]-KonyaTablo[[#This Row],[Referans]], 0)</f>
        <v>12.333333333333332</v>
      </c>
      <c r="H213">
        <f t="shared" si="16"/>
        <v>30.857142857142858</v>
      </c>
      <c r="I213">
        <f t="shared" si="17"/>
        <v>13.857142857142858</v>
      </c>
      <c r="J213">
        <f t="shared" si="18"/>
        <v>16.857142857142858</v>
      </c>
      <c r="K213">
        <f t="shared" si="19"/>
        <v>16.285714285714285</v>
      </c>
      <c r="L213">
        <f t="shared" si="20"/>
        <v>15.666666666666668</v>
      </c>
    </row>
    <row r="214" spans="1:12" x14ac:dyDescent="0.35">
      <c r="A214" t="s">
        <v>43</v>
      </c>
      <c r="B214">
        <v>22</v>
      </c>
      <c r="C214">
        <v>11</v>
      </c>
      <c r="D214">
        <v>16</v>
      </c>
      <c r="E214">
        <v>6</v>
      </c>
      <c r="F214">
        <f>AVERAGEIF(KonyaTablo[[#This Row],[Vefat2019]:[Vefat2017]], "&gt;0")</f>
        <v>11</v>
      </c>
      <c r="G214">
        <f>IF(AND(KonyaTablo[[#This Row],[Vefat2020]]&gt;-1,KonyaTablo[[#This Row],[Referans]]&gt;-1), KonyaTablo[[#This Row],[Vefat2020]]-KonyaTablo[[#This Row],[Referans]], 0)</f>
        <v>11</v>
      </c>
      <c r="H214">
        <f t="shared" si="16"/>
        <v>29.571428571428573</v>
      </c>
      <c r="I214">
        <f t="shared" si="17"/>
        <v>13.714285714285714</v>
      </c>
      <c r="J214">
        <f t="shared" si="18"/>
        <v>16.428571428571427</v>
      </c>
      <c r="K214">
        <f t="shared" si="19"/>
        <v>14.857142857142858</v>
      </c>
      <c r="L214">
        <f t="shared" si="20"/>
        <v>15</v>
      </c>
    </row>
    <row r="215" spans="1:12" x14ac:dyDescent="0.35">
      <c r="A215" t="s">
        <v>42</v>
      </c>
      <c r="B215">
        <v>36</v>
      </c>
      <c r="C215">
        <v>11</v>
      </c>
      <c r="D215">
        <v>16</v>
      </c>
      <c r="E215">
        <v>18</v>
      </c>
      <c r="F215">
        <f>AVERAGEIF(KonyaTablo[[#This Row],[Vefat2019]:[Vefat2017]], "&gt;0")</f>
        <v>15</v>
      </c>
      <c r="G215">
        <f>IF(AND(KonyaTablo[[#This Row],[Vefat2020]]&gt;-1,KonyaTablo[[#This Row],[Referans]]&gt;-1), KonyaTablo[[#This Row],[Vefat2020]]-KonyaTablo[[#This Row],[Referans]], 0)</f>
        <v>21</v>
      </c>
      <c r="H215">
        <f t="shared" si="16"/>
        <v>29.428571428571427</v>
      </c>
      <c r="I215">
        <f t="shared" si="17"/>
        <v>13.428571428571429</v>
      </c>
      <c r="J215">
        <f t="shared" si="18"/>
        <v>17.428571428571427</v>
      </c>
      <c r="K215">
        <f t="shared" si="19"/>
        <v>14.142857142857142</v>
      </c>
      <c r="L215">
        <f t="shared" si="20"/>
        <v>15</v>
      </c>
    </row>
    <row r="216" spans="1:12" x14ac:dyDescent="0.35">
      <c r="A216" t="s">
        <v>41</v>
      </c>
      <c r="B216">
        <v>18</v>
      </c>
      <c r="C216">
        <v>14</v>
      </c>
      <c r="D216">
        <v>18</v>
      </c>
      <c r="E216">
        <v>9</v>
      </c>
      <c r="F216">
        <f>AVERAGEIF(KonyaTablo[[#This Row],[Vefat2019]:[Vefat2017]], "&gt;0")</f>
        <v>13.666666666666666</v>
      </c>
      <c r="G216">
        <f>IF(AND(KonyaTablo[[#This Row],[Vefat2020]]&gt;-1,KonyaTablo[[#This Row],[Referans]]&gt;-1), KonyaTablo[[#This Row],[Vefat2020]]-KonyaTablo[[#This Row],[Referans]], 0)</f>
        <v>4.3333333333333339</v>
      </c>
      <c r="H216">
        <f t="shared" si="16"/>
        <v>27</v>
      </c>
      <c r="I216">
        <f t="shared" si="17"/>
        <v>14.571428571428571</v>
      </c>
      <c r="J216">
        <f t="shared" si="18"/>
        <v>16.857142857142858</v>
      </c>
      <c r="K216">
        <f t="shared" si="19"/>
        <v>14.142857142857142</v>
      </c>
      <c r="L216">
        <f t="shared" si="20"/>
        <v>15.190476190476192</v>
      </c>
    </row>
    <row r="217" spans="1:12" x14ac:dyDescent="0.35">
      <c r="A217" t="s">
        <v>40</v>
      </c>
      <c r="B217">
        <v>28</v>
      </c>
      <c r="C217">
        <v>9</v>
      </c>
      <c r="D217">
        <v>16</v>
      </c>
      <c r="E217">
        <v>15</v>
      </c>
      <c r="F217">
        <f>AVERAGEIF(KonyaTablo[[#This Row],[Vefat2019]:[Vefat2017]], "&gt;0")</f>
        <v>13.333333333333334</v>
      </c>
      <c r="G217">
        <f>IF(AND(KonyaTablo[[#This Row],[Vefat2020]]&gt;-1,KonyaTablo[[#This Row],[Referans]]&gt;-1), KonyaTablo[[#This Row],[Vefat2020]]-KonyaTablo[[#This Row],[Referans]], 0)</f>
        <v>14.666666666666666</v>
      </c>
      <c r="H217">
        <f t="shared" si="16"/>
        <v>27.142857142857142</v>
      </c>
      <c r="I217">
        <f t="shared" si="17"/>
        <v>13.714285714285714</v>
      </c>
      <c r="J217">
        <f t="shared" si="18"/>
        <v>16.285714285714285</v>
      </c>
      <c r="K217">
        <f t="shared" si="19"/>
        <v>14.142857142857142</v>
      </c>
      <c r="L217">
        <f t="shared" si="20"/>
        <v>14.714285714285714</v>
      </c>
    </row>
    <row r="218" spans="1:12" x14ac:dyDescent="0.35">
      <c r="A218" t="s">
        <v>39</v>
      </c>
      <c r="B218">
        <v>32</v>
      </c>
      <c r="C218">
        <v>11</v>
      </c>
      <c r="D218">
        <v>14</v>
      </c>
      <c r="E218">
        <v>5</v>
      </c>
      <c r="F218">
        <f>AVERAGEIF(KonyaTablo[[#This Row],[Vefat2019]:[Vefat2017]], "&gt;0")</f>
        <v>10</v>
      </c>
      <c r="G218">
        <f>IF(AND(KonyaTablo[[#This Row],[Vefat2020]]&gt;-1,KonyaTablo[[#This Row],[Referans]]&gt;-1), KonyaTablo[[#This Row],[Vefat2020]]-KonyaTablo[[#This Row],[Referans]], 0)</f>
        <v>22</v>
      </c>
      <c r="H218">
        <f t="shared" si="16"/>
        <v>27.714285714285715</v>
      </c>
      <c r="I218">
        <f t="shared" si="17"/>
        <v>12.285714285714286</v>
      </c>
      <c r="J218">
        <f t="shared" si="18"/>
        <v>15.428571428571429</v>
      </c>
      <c r="K218">
        <f t="shared" si="19"/>
        <v>12.142857142857142</v>
      </c>
      <c r="L218">
        <f t="shared" si="20"/>
        <v>13.285714285714286</v>
      </c>
    </row>
    <row r="219" spans="1:12" x14ac:dyDescent="0.35">
      <c r="A219" t="s">
        <v>38</v>
      </c>
      <c r="B219">
        <v>32</v>
      </c>
      <c r="C219">
        <v>11</v>
      </c>
      <c r="D219">
        <v>16</v>
      </c>
      <c r="E219">
        <v>13</v>
      </c>
      <c r="F219">
        <f>AVERAGEIF(KonyaTablo[[#This Row],[Vefat2019]:[Vefat2017]], "&gt;0")</f>
        <v>13.333333333333334</v>
      </c>
      <c r="G219">
        <f>IF(AND(KonyaTablo[[#This Row],[Vefat2020]]&gt;-1,KonyaTablo[[#This Row],[Referans]]&gt;-1), KonyaTablo[[#This Row],[Vefat2020]]-KonyaTablo[[#This Row],[Referans]], 0)</f>
        <v>18.666666666666664</v>
      </c>
      <c r="H219">
        <f t="shared" si="16"/>
        <v>28.142857142857142</v>
      </c>
      <c r="I219">
        <f t="shared" si="17"/>
        <v>11.857142857142858</v>
      </c>
      <c r="J219">
        <f t="shared" si="18"/>
        <v>16.285714285714285</v>
      </c>
      <c r="K219">
        <f t="shared" si="19"/>
        <v>11.714285714285714</v>
      </c>
      <c r="L219">
        <f t="shared" si="20"/>
        <v>13.285714285714286</v>
      </c>
    </row>
    <row r="220" spans="1:12" x14ac:dyDescent="0.35">
      <c r="A220" t="s">
        <v>37</v>
      </c>
      <c r="B220">
        <v>24</v>
      </c>
      <c r="C220">
        <v>12</v>
      </c>
      <c r="D220">
        <v>17</v>
      </c>
      <c r="E220">
        <v>11</v>
      </c>
      <c r="F220">
        <f>AVERAGEIF(KonyaTablo[[#This Row],[Vefat2019]:[Vefat2017]], "&gt;0")</f>
        <v>13.333333333333334</v>
      </c>
      <c r="G220">
        <f>IF(AND(KonyaTablo[[#This Row],[Vefat2020]]&gt;-1,KonyaTablo[[#This Row],[Referans]]&gt;-1), KonyaTablo[[#This Row],[Vefat2020]]-KonyaTablo[[#This Row],[Referans]], 0)</f>
        <v>10.666666666666666</v>
      </c>
      <c r="H220">
        <f t="shared" si="16"/>
        <v>27.428571428571427</v>
      </c>
      <c r="I220">
        <f t="shared" si="17"/>
        <v>11.285714285714286</v>
      </c>
      <c r="J220">
        <f t="shared" si="18"/>
        <v>16.142857142857142</v>
      </c>
      <c r="K220">
        <f t="shared" si="19"/>
        <v>11</v>
      </c>
      <c r="L220">
        <f t="shared" si="20"/>
        <v>12.809523809523808</v>
      </c>
    </row>
    <row r="221" spans="1:12" x14ac:dyDescent="0.35">
      <c r="A221" t="s">
        <v>36</v>
      </c>
      <c r="B221">
        <v>26</v>
      </c>
      <c r="C221">
        <v>14</v>
      </c>
      <c r="D221">
        <v>15</v>
      </c>
      <c r="E221">
        <v>13</v>
      </c>
      <c r="F221">
        <f>AVERAGEIF(KonyaTablo[[#This Row],[Vefat2019]:[Vefat2017]], "&gt;0")</f>
        <v>14</v>
      </c>
      <c r="G221">
        <f>IF(AND(KonyaTablo[[#This Row],[Vefat2020]]&gt;-1,KonyaTablo[[#This Row],[Referans]]&gt;-1), KonyaTablo[[#This Row],[Vefat2020]]-KonyaTablo[[#This Row],[Referans]], 0)</f>
        <v>12</v>
      </c>
      <c r="H221">
        <f t="shared" si="16"/>
        <v>28</v>
      </c>
      <c r="I221">
        <f t="shared" si="17"/>
        <v>11.714285714285714</v>
      </c>
      <c r="J221">
        <f t="shared" si="18"/>
        <v>16</v>
      </c>
      <c r="K221">
        <f t="shared" si="19"/>
        <v>12</v>
      </c>
      <c r="L221">
        <f t="shared" si="20"/>
        <v>13.238095238095237</v>
      </c>
    </row>
    <row r="222" spans="1:12" x14ac:dyDescent="0.35">
      <c r="A222" t="s">
        <v>35</v>
      </c>
      <c r="B222">
        <v>31</v>
      </c>
      <c r="C222">
        <v>21</v>
      </c>
      <c r="D222">
        <v>13</v>
      </c>
      <c r="E222">
        <v>10</v>
      </c>
      <c r="F222">
        <f>AVERAGEIF(KonyaTablo[[#This Row],[Vefat2019]:[Vefat2017]], "&gt;0")</f>
        <v>14.666666666666666</v>
      </c>
      <c r="G222">
        <f>IF(AND(KonyaTablo[[#This Row],[Vefat2020]]&gt;-1,KonyaTablo[[#This Row],[Referans]]&gt;-1), KonyaTablo[[#This Row],[Vefat2020]]-KonyaTablo[[#This Row],[Referans]], 0)</f>
        <v>16.333333333333336</v>
      </c>
      <c r="H222">
        <f t="shared" si="16"/>
        <v>27.285714285714285</v>
      </c>
      <c r="I222">
        <f t="shared" si="17"/>
        <v>13.142857142857142</v>
      </c>
      <c r="J222">
        <f t="shared" si="18"/>
        <v>15.571428571428571</v>
      </c>
      <c r="K222">
        <f t="shared" si="19"/>
        <v>10.857142857142858</v>
      </c>
      <c r="L222">
        <f t="shared" si="20"/>
        <v>13.190476190476192</v>
      </c>
    </row>
    <row r="223" spans="1:12" x14ac:dyDescent="0.35">
      <c r="A223" t="s">
        <v>34</v>
      </c>
      <c r="B223">
        <v>28</v>
      </c>
      <c r="C223">
        <v>9</v>
      </c>
      <c r="D223">
        <v>16</v>
      </c>
      <c r="E223">
        <v>9</v>
      </c>
      <c r="F223">
        <f>AVERAGEIF(KonyaTablo[[#This Row],[Vefat2019]:[Vefat2017]], "&gt;0")</f>
        <v>11.333333333333334</v>
      </c>
      <c r="G223">
        <f>IF(AND(KonyaTablo[[#This Row],[Vefat2020]]&gt;-1,KonyaTablo[[#This Row],[Referans]]&gt;-1), KonyaTablo[[#This Row],[Vefat2020]]-KonyaTablo[[#This Row],[Referans]], 0)</f>
        <v>16.666666666666664</v>
      </c>
      <c r="H223">
        <f t="shared" si="16"/>
        <v>28.714285714285715</v>
      </c>
      <c r="I223">
        <f t="shared" si="17"/>
        <v>12.428571428571429</v>
      </c>
      <c r="J223">
        <f t="shared" si="18"/>
        <v>15.285714285714286</v>
      </c>
      <c r="K223">
        <f t="shared" si="19"/>
        <v>10.857142857142858</v>
      </c>
      <c r="L223">
        <f t="shared" si="20"/>
        <v>12.857142857142858</v>
      </c>
    </row>
    <row r="224" spans="1:12" x14ac:dyDescent="0.35">
      <c r="A224" t="s">
        <v>33</v>
      </c>
      <c r="B224">
        <v>32</v>
      </c>
      <c r="C224">
        <v>13</v>
      </c>
      <c r="D224">
        <v>19</v>
      </c>
      <c r="E224">
        <v>10</v>
      </c>
      <c r="F224">
        <f>AVERAGEIF(KonyaTablo[[#This Row],[Vefat2019]:[Vefat2017]], "&gt;0")</f>
        <v>14</v>
      </c>
      <c r="G224">
        <f>IF(AND(KonyaTablo[[#This Row],[Vefat2020]]&gt;-1,KonyaTablo[[#This Row],[Referans]]&gt;-1), KonyaTablo[[#This Row],[Vefat2020]]-KonyaTablo[[#This Row],[Referans]], 0)</f>
        <v>18</v>
      </c>
      <c r="H224">
        <f t="shared" si="16"/>
        <v>29.285714285714285</v>
      </c>
      <c r="I224">
        <f t="shared" si="17"/>
        <v>13</v>
      </c>
      <c r="J224">
        <f t="shared" si="18"/>
        <v>15.714285714285714</v>
      </c>
      <c r="K224">
        <f t="shared" si="19"/>
        <v>10.142857142857142</v>
      </c>
      <c r="L224">
        <f t="shared" si="20"/>
        <v>12.952380952380953</v>
      </c>
    </row>
    <row r="225" spans="1:12" x14ac:dyDescent="0.35">
      <c r="A225" t="s">
        <v>32</v>
      </c>
      <c r="B225">
        <v>21</v>
      </c>
      <c r="C225">
        <v>10</v>
      </c>
      <c r="D225">
        <v>12</v>
      </c>
      <c r="E225">
        <v>13</v>
      </c>
      <c r="F225">
        <f>AVERAGEIF(KonyaTablo[[#This Row],[Vefat2019]:[Vefat2017]], "&gt;0")</f>
        <v>11.666666666666666</v>
      </c>
      <c r="G225">
        <f>IF(AND(KonyaTablo[[#This Row],[Vefat2020]]&gt;-1,KonyaTablo[[#This Row],[Referans]]&gt;-1), KonyaTablo[[#This Row],[Vefat2020]]-KonyaTablo[[#This Row],[Referans]], 0)</f>
        <v>9.3333333333333339</v>
      </c>
      <c r="H225">
        <f t="shared" si="16"/>
        <v>27.714285714285715</v>
      </c>
      <c r="I225">
        <f t="shared" si="17"/>
        <v>12.857142857142858</v>
      </c>
      <c r="J225">
        <f t="shared" si="18"/>
        <v>15.428571428571429</v>
      </c>
      <c r="K225">
        <f t="shared" si="19"/>
        <v>11.285714285714286</v>
      </c>
      <c r="L225">
        <f t="shared" si="20"/>
        <v>13.190476190476192</v>
      </c>
    </row>
    <row r="226" spans="1:12" x14ac:dyDescent="0.35">
      <c r="A226" t="s">
        <v>31</v>
      </c>
      <c r="B226">
        <v>33</v>
      </c>
      <c r="C226">
        <v>17</v>
      </c>
      <c r="D226">
        <v>14</v>
      </c>
      <c r="E226">
        <v>13</v>
      </c>
      <c r="F226">
        <f>AVERAGEIF(KonyaTablo[[#This Row],[Vefat2019]:[Vefat2017]], "&gt;0")</f>
        <v>14.666666666666666</v>
      </c>
      <c r="G226">
        <f>IF(AND(KonyaTablo[[#This Row],[Vefat2020]]&gt;-1,KonyaTablo[[#This Row],[Referans]]&gt;-1), KonyaTablo[[#This Row],[Vefat2020]]-KonyaTablo[[#This Row],[Referans]], 0)</f>
        <v>18.333333333333336</v>
      </c>
      <c r="H226">
        <f t="shared" si="16"/>
        <v>27.857142857142858</v>
      </c>
      <c r="I226">
        <f t="shared" si="17"/>
        <v>13.714285714285714</v>
      </c>
      <c r="J226">
        <f t="shared" si="18"/>
        <v>15.142857142857142</v>
      </c>
      <c r="K226">
        <f t="shared" si="19"/>
        <v>11.285714285714286</v>
      </c>
      <c r="L226">
        <f t="shared" si="20"/>
        <v>13.380952380952383</v>
      </c>
    </row>
    <row r="227" spans="1:12" x14ac:dyDescent="0.35">
      <c r="A227" t="s">
        <v>30</v>
      </c>
      <c r="B227">
        <v>30</v>
      </c>
      <c r="C227">
        <v>10</v>
      </c>
      <c r="D227">
        <v>16</v>
      </c>
      <c r="E227">
        <v>14</v>
      </c>
      <c r="F227">
        <f>AVERAGEIF(KonyaTablo[[#This Row],[Vefat2019]:[Vefat2017]], "&gt;0")</f>
        <v>13.333333333333334</v>
      </c>
      <c r="G227">
        <f>IF(AND(KonyaTablo[[#This Row],[Vefat2020]]&gt;-1,KonyaTablo[[#This Row],[Referans]]&gt;-1), KonyaTablo[[#This Row],[Vefat2020]]-KonyaTablo[[#This Row],[Referans]], 0)</f>
        <v>16.666666666666664</v>
      </c>
      <c r="H227">
        <f t="shared" si="16"/>
        <v>28.714285714285715</v>
      </c>
      <c r="I227">
        <f t="shared" si="17"/>
        <v>13.428571428571429</v>
      </c>
      <c r="J227">
        <f t="shared" si="18"/>
        <v>15</v>
      </c>
      <c r="K227">
        <f t="shared" si="19"/>
        <v>11.714285714285714</v>
      </c>
      <c r="L227">
        <f t="shared" si="20"/>
        <v>13.380952380952381</v>
      </c>
    </row>
    <row r="228" spans="1:12" x14ac:dyDescent="0.35">
      <c r="A228" t="s">
        <v>29</v>
      </c>
      <c r="B228">
        <v>27</v>
      </c>
      <c r="C228">
        <v>16</v>
      </c>
      <c r="D228">
        <v>15</v>
      </c>
      <c r="E228">
        <v>17</v>
      </c>
      <c r="F228">
        <f>AVERAGEIF(KonyaTablo[[#This Row],[Vefat2019]:[Vefat2017]], "&gt;0")</f>
        <v>16</v>
      </c>
      <c r="G228">
        <f>IF(AND(KonyaTablo[[#This Row],[Vefat2020]]&gt;-1,KonyaTablo[[#This Row],[Referans]]&gt;-1), KonyaTablo[[#This Row],[Vefat2020]]-KonyaTablo[[#This Row],[Referans]], 0)</f>
        <v>11</v>
      </c>
      <c r="H228">
        <f t="shared" si="16"/>
        <v>28.857142857142858</v>
      </c>
      <c r="I228">
        <f t="shared" si="17"/>
        <v>13.714285714285714</v>
      </c>
      <c r="J228">
        <f t="shared" si="18"/>
        <v>15</v>
      </c>
      <c r="K228">
        <f t="shared" si="19"/>
        <v>12.285714285714286</v>
      </c>
      <c r="L228">
        <f t="shared" si="20"/>
        <v>13.666666666666666</v>
      </c>
    </row>
    <row r="229" spans="1:12" x14ac:dyDescent="0.35">
      <c r="A229" t="s">
        <v>28</v>
      </c>
      <c r="B229">
        <v>41</v>
      </c>
      <c r="C229">
        <v>11</v>
      </c>
      <c r="D229">
        <v>28</v>
      </c>
      <c r="E229">
        <v>13</v>
      </c>
      <c r="F229">
        <f>AVERAGEIF(KonyaTablo[[#This Row],[Vefat2019]:[Vefat2017]], "&gt;0")</f>
        <v>17.333333333333332</v>
      </c>
      <c r="G229">
        <f>IF(AND(KonyaTablo[[#This Row],[Vefat2020]]&gt;-1,KonyaTablo[[#This Row],[Referans]]&gt;-1), KonyaTablo[[#This Row],[Vefat2020]]-KonyaTablo[[#This Row],[Referans]], 0)</f>
        <v>23.666666666666668</v>
      </c>
      <c r="H229">
        <f t="shared" si="16"/>
        <v>30.285714285714285</v>
      </c>
      <c r="I229">
        <f t="shared" si="17"/>
        <v>12.285714285714286</v>
      </c>
      <c r="J229">
        <f t="shared" si="18"/>
        <v>17.142857142857142</v>
      </c>
      <c r="K229">
        <f t="shared" si="19"/>
        <v>12.714285714285714</v>
      </c>
      <c r="L229">
        <f t="shared" si="20"/>
        <v>14.047619047619047</v>
      </c>
    </row>
    <row r="230" spans="1:12" x14ac:dyDescent="0.35">
      <c r="A230" t="s">
        <v>27</v>
      </c>
      <c r="B230">
        <v>20</v>
      </c>
      <c r="C230">
        <v>11</v>
      </c>
      <c r="D230">
        <v>15</v>
      </c>
      <c r="E230">
        <v>7</v>
      </c>
      <c r="F230">
        <f>AVERAGEIF(KonyaTablo[[#This Row],[Vefat2019]:[Vefat2017]], "&gt;0")</f>
        <v>11</v>
      </c>
      <c r="G230">
        <f>IF(AND(KonyaTablo[[#This Row],[Vefat2020]]&gt;-1,KonyaTablo[[#This Row],[Referans]]&gt;-1), KonyaTablo[[#This Row],[Vefat2020]]-KonyaTablo[[#This Row],[Referans]], 0)</f>
        <v>9</v>
      </c>
      <c r="H230">
        <f t="shared" si="16"/>
        <v>29.142857142857142</v>
      </c>
      <c r="I230">
        <f t="shared" si="17"/>
        <v>12.571428571428571</v>
      </c>
      <c r="J230">
        <f t="shared" si="18"/>
        <v>17</v>
      </c>
      <c r="K230">
        <f t="shared" si="19"/>
        <v>12.428571428571429</v>
      </c>
      <c r="L230">
        <f t="shared" si="20"/>
        <v>13.999999999999998</v>
      </c>
    </row>
    <row r="231" spans="1:12" x14ac:dyDescent="0.35">
      <c r="A231" t="s">
        <v>26</v>
      </c>
      <c r="B231">
        <v>20</v>
      </c>
      <c r="C231">
        <v>10</v>
      </c>
      <c r="D231">
        <v>23</v>
      </c>
      <c r="E231">
        <v>13</v>
      </c>
      <c r="F231">
        <f>AVERAGEIF(KonyaTablo[[#This Row],[Vefat2019]:[Vefat2017]], "&gt;0")</f>
        <v>15.333333333333334</v>
      </c>
      <c r="G231">
        <f>IF(AND(KonyaTablo[[#This Row],[Vefat2020]]&gt;-1,KonyaTablo[[#This Row],[Referans]]&gt;-1), KonyaTablo[[#This Row],[Vefat2020]]-KonyaTablo[[#This Row],[Referans]], 0)</f>
        <v>4.6666666666666661</v>
      </c>
      <c r="H231">
        <f t="shared" si="16"/>
        <v>27.428571428571427</v>
      </c>
      <c r="I231">
        <f t="shared" si="17"/>
        <v>12.142857142857142</v>
      </c>
      <c r="J231">
        <f t="shared" si="18"/>
        <v>17.571428571428573</v>
      </c>
      <c r="K231">
        <f t="shared" si="19"/>
        <v>12.857142857142858</v>
      </c>
      <c r="L231">
        <f t="shared" si="20"/>
        <v>14.19047619047619</v>
      </c>
    </row>
    <row r="232" spans="1:12" x14ac:dyDescent="0.35">
      <c r="A232" t="s">
        <v>25</v>
      </c>
      <c r="B232">
        <v>38</v>
      </c>
      <c r="C232">
        <v>15</v>
      </c>
      <c r="D232">
        <v>14</v>
      </c>
      <c r="E232">
        <v>10</v>
      </c>
      <c r="F232">
        <f>AVERAGEIF(KonyaTablo[[#This Row],[Vefat2019]:[Vefat2017]], "&gt;0")</f>
        <v>13</v>
      </c>
      <c r="G232">
        <f>IF(AND(KonyaTablo[[#This Row],[Vefat2020]]&gt;-1,KonyaTablo[[#This Row],[Referans]]&gt;-1), KonyaTablo[[#This Row],[Vefat2020]]-KonyaTablo[[#This Row],[Referans]], 0)</f>
        <v>25</v>
      </c>
      <c r="H232">
        <f t="shared" si="16"/>
        <v>29.857142857142858</v>
      </c>
      <c r="I232">
        <f t="shared" si="17"/>
        <v>12.857142857142858</v>
      </c>
      <c r="J232">
        <f t="shared" si="18"/>
        <v>17.857142857142858</v>
      </c>
      <c r="K232">
        <f t="shared" si="19"/>
        <v>12.428571428571429</v>
      </c>
      <c r="L232">
        <f t="shared" si="20"/>
        <v>14.38095238095238</v>
      </c>
    </row>
    <row r="233" spans="1:12" x14ac:dyDescent="0.35">
      <c r="A233" t="s">
        <v>24</v>
      </c>
      <c r="B233">
        <v>25</v>
      </c>
      <c r="C233">
        <v>15</v>
      </c>
      <c r="D233">
        <v>13</v>
      </c>
      <c r="E233">
        <v>15</v>
      </c>
      <c r="F233">
        <f>AVERAGEIF(KonyaTablo[[#This Row],[Vefat2019]:[Vefat2017]], "&gt;0")</f>
        <v>14.333333333333334</v>
      </c>
      <c r="G233">
        <f>IF(AND(KonyaTablo[[#This Row],[Vefat2020]]&gt;-1,KonyaTablo[[#This Row],[Referans]]&gt;-1), KonyaTablo[[#This Row],[Vefat2020]]-KonyaTablo[[#This Row],[Referans]], 0)</f>
        <v>10.666666666666666</v>
      </c>
      <c r="H233">
        <f t="shared" si="16"/>
        <v>28.714285714285715</v>
      </c>
      <c r="I233">
        <f t="shared" si="17"/>
        <v>12.571428571428571</v>
      </c>
      <c r="J233">
        <f t="shared" si="18"/>
        <v>17.714285714285715</v>
      </c>
      <c r="K233">
        <f t="shared" si="19"/>
        <v>12.714285714285714</v>
      </c>
      <c r="L233">
        <f t="shared" si="20"/>
        <v>14.333333333333332</v>
      </c>
    </row>
    <row r="234" spans="1:12" x14ac:dyDescent="0.35">
      <c r="A234" t="s">
        <v>23</v>
      </c>
      <c r="B234">
        <v>28</v>
      </c>
      <c r="C234">
        <v>12</v>
      </c>
      <c r="D234">
        <v>12</v>
      </c>
      <c r="E234">
        <v>11</v>
      </c>
      <c r="F234">
        <f>AVERAGEIF(KonyaTablo[[#This Row],[Vefat2019]:[Vefat2017]], "&gt;0")</f>
        <v>11.666666666666666</v>
      </c>
      <c r="G234">
        <f>IF(AND(KonyaTablo[[#This Row],[Vefat2020]]&gt;-1,KonyaTablo[[#This Row],[Referans]]&gt;-1), KonyaTablo[[#This Row],[Vefat2020]]-KonyaTablo[[#This Row],[Referans]], 0)</f>
        <v>16.333333333333336</v>
      </c>
      <c r="H234">
        <f t="shared" si="16"/>
        <v>28.428571428571427</v>
      </c>
      <c r="I234">
        <f t="shared" si="17"/>
        <v>12.857142857142858</v>
      </c>
      <c r="J234">
        <f t="shared" si="18"/>
        <v>17.142857142857142</v>
      </c>
      <c r="K234">
        <f t="shared" si="19"/>
        <v>12.285714285714286</v>
      </c>
      <c r="L234">
        <f t="shared" si="20"/>
        <v>14.095238095238093</v>
      </c>
    </row>
    <row r="235" spans="1:12" x14ac:dyDescent="0.35">
      <c r="A235" t="s">
        <v>22</v>
      </c>
      <c r="B235">
        <v>35</v>
      </c>
      <c r="C235">
        <v>9</v>
      </c>
      <c r="D235">
        <v>7</v>
      </c>
      <c r="E235">
        <v>15</v>
      </c>
      <c r="F235">
        <f>AVERAGEIF(KonyaTablo[[#This Row],[Vefat2019]:[Vefat2017]], "&gt;0")</f>
        <v>10.333333333333334</v>
      </c>
      <c r="G235">
        <f>IF(AND(KonyaTablo[[#This Row],[Vefat2020]]&gt;-1,KonyaTablo[[#This Row],[Referans]]&gt;-1), KonyaTablo[[#This Row],[Vefat2020]]-KonyaTablo[[#This Row],[Referans]], 0)</f>
        <v>24.666666666666664</v>
      </c>
      <c r="H235">
        <f t="shared" si="16"/>
        <v>29.571428571428573</v>
      </c>
      <c r="I235">
        <f t="shared" si="17"/>
        <v>11.857142857142858</v>
      </c>
      <c r="J235">
        <f t="shared" si="18"/>
        <v>16</v>
      </c>
      <c r="K235">
        <f t="shared" si="19"/>
        <v>12</v>
      </c>
      <c r="L235">
        <f t="shared" si="20"/>
        <v>13.285714285714286</v>
      </c>
    </row>
    <row r="236" spans="1:12" x14ac:dyDescent="0.35">
      <c r="A236" t="s">
        <v>21</v>
      </c>
      <c r="B236">
        <v>30</v>
      </c>
      <c r="C236">
        <v>13</v>
      </c>
      <c r="D236">
        <v>7</v>
      </c>
      <c r="E236">
        <v>14</v>
      </c>
      <c r="F236">
        <f>AVERAGEIF(KonyaTablo[[#This Row],[Vefat2019]:[Vefat2017]], "&gt;0")</f>
        <v>11.333333333333334</v>
      </c>
      <c r="G236">
        <f>IF(AND(KonyaTablo[[#This Row],[Vefat2020]]&gt;-1,KonyaTablo[[#This Row],[Referans]]&gt;-1), KonyaTablo[[#This Row],[Vefat2020]]-KonyaTablo[[#This Row],[Referans]], 0)</f>
        <v>18.666666666666664</v>
      </c>
      <c r="H236">
        <f t="shared" si="16"/>
        <v>28</v>
      </c>
      <c r="I236">
        <f t="shared" si="17"/>
        <v>12.142857142857142</v>
      </c>
      <c r="J236">
        <f t="shared" si="18"/>
        <v>13</v>
      </c>
      <c r="K236">
        <f t="shared" si="19"/>
        <v>12.142857142857142</v>
      </c>
      <c r="L236">
        <f t="shared" si="20"/>
        <v>12.428571428571429</v>
      </c>
    </row>
    <row r="237" spans="1:12" x14ac:dyDescent="0.35">
      <c r="A237" t="s">
        <v>20</v>
      </c>
      <c r="B237">
        <v>34</v>
      </c>
      <c r="C237">
        <v>13</v>
      </c>
      <c r="D237">
        <v>11</v>
      </c>
      <c r="E237">
        <v>13</v>
      </c>
      <c r="F237">
        <f>AVERAGEIF(KonyaTablo[[#This Row],[Vefat2019]:[Vefat2017]], "&gt;0")</f>
        <v>12.333333333333334</v>
      </c>
      <c r="G237">
        <f>IF(AND(KonyaTablo[[#This Row],[Vefat2020]]&gt;-1,KonyaTablo[[#This Row],[Referans]]&gt;-1), KonyaTablo[[#This Row],[Vefat2020]]-KonyaTablo[[#This Row],[Referans]], 0)</f>
        <v>21.666666666666664</v>
      </c>
      <c r="H237">
        <f t="shared" si="16"/>
        <v>30</v>
      </c>
      <c r="I237">
        <f t="shared" si="17"/>
        <v>12.428571428571429</v>
      </c>
      <c r="J237">
        <f t="shared" si="18"/>
        <v>12.428571428571429</v>
      </c>
      <c r="K237">
        <f t="shared" si="19"/>
        <v>13</v>
      </c>
      <c r="L237">
        <f t="shared" si="20"/>
        <v>12.619047619047619</v>
      </c>
    </row>
    <row r="238" spans="1:12" x14ac:dyDescent="0.35">
      <c r="A238" t="s">
        <v>19</v>
      </c>
      <c r="B238">
        <v>30</v>
      </c>
      <c r="C238">
        <v>12</v>
      </c>
      <c r="D238">
        <v>18</v>
      </c>
      <c r="E238">
        <v>12</v>
      </c>
      <c r="F238">
        <f>AVERAGEIF(KonyaTablo[[#This Row],[Vefat2019]:[Vefat2017]], "&gt;0")</f>
        <v>14</v>
      </c>
      <c r="G238">
        <f>IF(AND(KonyaTablo[[#This Row],[Vefat2020]]&gt;-1,KonyaTablo[[#This Row],[Referans]]&gt;-1), KonyaTablo[[#This Row],[Vefat2020]]-KonyaTablo[[#This Row],[Referans]], 0)</f>
        <v>16</v>
      </c>
      <c r="H238">
        <f t="shared" si="16"/>
        <v>31.428571428571427</v>
      </c>
      <c r="I238">
        <f t="shared" si="17"/>
        <v>12.714285714285714</v>
      </c>
      <c r="J238">
        <f t="shared" si="18"/>
        <v>11.714285714285714</v>
      </c>
      <c r="K238">
        <f t="shared" si="19"/>
        <v>12.857142857142858</v>
      </c>
      <c r="L238">
        <f t="shared" si="20"/>
        <v>12.428571428571429</v>
      </c>
    </row>
    <row r="239" spans="1:12" x14ac:dyDescent="0.35">
      <c r="A239" t="s">
        <v>18</v>
      </c>
      <c r="B239">
        <v>29</v>
      </c>
      <c r="C239">
        <v>10</v>
      </c>
      <c r="D239">
        <v>18</v>
      </c>
      <c r="E239">
        <v>14</v>
      </c>
      <c r="F239">
        <f>AVERAGEIF(KonyaTablo[[#This Row],[Vefat2019]:[Vefat2017]], "&gt;0")</f>
        <v>14</v>
      </c>
      <c r="G239">
        <f>IF(AND(KonyaTablo[[#This Row],[Vefat2020]]&gt;-1,KonyaTablo[[#This Row],[Referans]]&gt;-1), KonyaTablo[[#This Row],[Vefat2020]]-KonyaTablo[[#This Row],[Referans]], 0)</f>
        <v>15</v>
      </c>
      <c r="H239">
        <f t="shared" si="16"/>
        <v>30.142857142857142</v>
      </c>
      <c r="I239">
        <f t="shared" si="17"/>
        <v>12</v>
      </c>
      <c r="J239">
        <f t="shared" si="18"/>
        <v>12.285714285714286</v>
      </c>
      <c r="K239">
        <f t="shared" si="19"/>
        <v>13.428571428571429</v>
      </c>
      <c r="L239">
        <f t="shared" si="20"/>
        <v>12.571428571428571</v>
      </c>
    </row>
    <row r="240" spans="1:12" x14ac:dyDescent="0.35">
      <c r="A240" t="s">
        <v>17</v>
      </c>
      <c r="B240">
        <v>32</v>
      </c>
      <c r="C240">
        <v>13</v>
      </c>
      <c r="D240">
        <v>14</v>
      </c>
      <c r="E240">
        <v>12</v>
      </c>
      <c r="F240">
        <f>AVERAGEIF(KonyaTablo[[#This Row],[Vefat2019]:[Vefat2017]], "&gt;0")</f>
        <v>13</v>
      </c>
      <c r="G240">
        <f>IF(AND(KonyaTablo[[#This Row],[Vefat2020]]&gt;-1,KonyaTablo[[#This Row],[Referans]]&gt;-1), KonyaTablo[[#This Row],[Vefat2020]]-KonyaTablo[[#This Row],[Referans]], 0)</f>
        <v>19</v>
      </c>
      <c r="H240">
        <f t="shared" si="16"/>
        <v>31.142857142857142</v>
      </c>
      <c r="I240">
        <f t="shared" si="17"/>
        <v>11.714285714285714</v>
      </c>
      <c r="J240">
        <f t="shared" si="18"/>
        <v>12.428571428571429</v>
      </c>
      <c r="K240">
        <f t="shared" si="19"/>
        <v>13</v>
      </c>
      <c r="L240">
        <f t="shared" si="20"/>
        <v>12.380952380952381</v>
      </c>
    </row>
    <row r="241" spans="1:12" x14ac:dyDescent="0.35">
      <c r="A241" t="s">
        <v>16</v>
      </c>
      <c r="B241">
        <v>33</v>
      </c>
      <c r="C241">
        <v>21</v>
      </c>
      <c r="D241">
        <v>16</v>
      </c>
      <c r="E241">
        <v>7</v>
      </c>
      <c r="F241">
        <f>AVERAGEIF(KonyaTablo[[#This Row],[Vefat2019]:[Vefat2017]], "&gt;0")</f>
        <v>14.666666666666666</v>
      </c>
      <c r="G241">
        <f>IF(AND(KonyaTablo[[#This Row],[Vefat2020]]&gt;-1,KonyaTablo[[#This Row],[Referans]]&gt;-1), KonyaTablo[[#This Row],[Vefat2020]]-KonyaTablo[[#This Row],[Referans]], 0)</f>
        <v>18.333333333333336</v>
      </c>
      <c r="H241">
        <f t="shared" si="16"/>
        <v>31.857142857142858</v>
      </c>
      <c r="I241">
        <f t="shared" si="17"/>
        <v>13</v>
      </c>
      <c r="J241">
        <f t="shared" si="18"/>
        <v>13</v>
      </c>
      <c r="K241">
        <f t="shared" si="19"/>
        <v>12.428571428571429</v>
      </c>
      <c r="L241">
        <f t="shared" si="20"/>
        <v>12.80952380952381</v>
      </c>
    </row>
    <row r="242" spans="1:12" x14ac:dyDescent="0.35">
      <c r="A242" t="s">
        <v>15</v>
      </c>
      <c r="B242">
        <v>40</v>
      </c>
      <c r="C242">
        <v>13</v>
      </c>
      <c r="D242">
        <v>16</v>
      </c>
      <c r="E242">
        <v>16</v>
      </c>
      <c r="F242">
        <f>AVERAGEIF(KonyaTablo[[#This Row],[Vefat2019]:[Vefat2017]], "&gt;0")</f>
        <v>15</v>
      </c>
      <c r="G242">
        <f>IF(AND(KonyaTablo[[#This Row],[Vefat2020]]&gt;-1,KonyaTablo[[#This Row],[Referans]]&gt;-1), KonyaTablo[[#This Row],[Vefat2020]]-KonyaTablo[[#This Row],[Referans]], 0)</f>
        <v>25</v>
      </c>
      <c r="H242">
        <f t="shared" si="16"/>
        <v>32.571428571428569</v>
      </c>
      <c r="I242">
        <f t="shared" si="17"/>
        <v>13.571428571428571</v>
      </c>
      <c r="J242">
        <f t="shared" si="18"/>
        <v>14.285714285714286</v>
      </c>
      <c r="K242">
        <f t="shared" si="19"/>
        <v>12.571428571428571</v>
      </c>
      <c r="L242">
        <f t="shared" si="20"/>
        <v>13.476190476190478</v>
      </c>
    </row>
    <row r="243" spans="1:12" x14ac:dyDescent="0.35">
      <c r="A243" t="s">
        <v>14</v>
      </c>
      <c r="B243">
        <v>26</v>
      </c>
      <c r="C243">
        <v>16</v>
      </c>
      <c r="D243">
        <v>11</v>
      </c>
      <c r="E243">
        <v>6</v>
      </c>
      <c r="F243">
        <f>AVERAGEIF(KonyaTablo[[#This Row],[Vefat2019]:[Vefat2017]], "&gt;0")</f>
        <v>11</v>
      </c>
      <c r="G243">
        <f>IF(AND(KonyaTablo[[#This Row],[Vefat2020]]&gt;-1,KonyaTablo[[#This Row],[Referans]]&gt;-1), KonyaTablo[[#This Row],[Vefat2020]]-KonyaTablo[[#This Row],[Referans]], 0)</f>
        <v>15</v>
      </c>
      <c r="H243">
        <f t="shared" si="16"/>
        <v>32</v>
      </c>
      <c r="I243">
        <f t="shared" si="17"/>
        <v>14</v>
      </c>
      <c r="J243">
        <f t="shared" si="18"/>
        <v>14.857142857142858</v>
      </c>
      <c r="K243">
        <f t="shared" si="19"/>
        <v>11.428571428571429</v>
      </c>
      <c r="L243">
        <f t="shared" si="20"/>
        <v>13.428571428571429</v>
      </c>
    </row>
    <row r="244" spans="1:12" x14ac:dyDescent="0.35">
      <c r="A244" t="s">
        <v>13</v>
      </c>
      <c r="B244">
        <v>31</v>
      </c>
      <c r="C244">
        <v>14</v>
      </c>
      <c r="D244">
        <v>16</v>
      </c>
      <c r="E244">
        <v>12</v>
      </c>
      <c r="F244">
        <f>AVERAGEIF(KonyaTablo[[#This Row],[Vefat2019]:[Vefat2017]], "&gt;0")</f>
        <v>14</v>
      </c>
      <c r="G244">
        <f>IF(AND(KonyaTablo[[#This Row],[Vefat2020]]&gt;-1,KonyaTablo[[#This Row],[Referans]]&gt;-1), KonyaTablo[[#This Row],[Vefat2020]]-KonyaTablo[[#This Row],[Referans]], 0)</f>
        <v>17</v>
      </c>
      <c r="H244">
        <f t="shared" si="16"/>
        <v>31.571428571428573</v>
      </c>
      <c r="I244">
        <f t="shared" si="17"/>
        <v>14.142857142857142</v>
      </c>
      <c r="J244">
        <f t="shared" si="18"/>
        <v>15.571428571428571</v>
      </c>
      <c r="K244">
        <f t="shared" si="19"/>
        <v>11.285714285714286</v>
      </c>
      <c r="L244">
        <f t="shared" si="20"/>
        <v>13.666666666666666</v>
      </c>
    </row>
    <row r="245" spans="1:12" x14ac:dyDescent="0.35">
      <c r="A245" t="s">
        <v>12</v>
      </c>
      <c r="B245">
        <v>31</v>
      </c>
      <c r="C245">
        <v>14</v>
      </c>
      <c r="D245">
        <v>20</v>
      </c>
      <c r="E245">
        <v>8</v>
      </c>
      <c r="F245">
        <f>AVERAGEIF(KonyaTablo[[#This Row],[Vefat2019]:[Vefat2017]], "&gt;0")</f>
        <v>14</v>
      </c>
      <c r="G245">
        <f>IF(AND(KonyaTablo[[#This Row],[Vefat2020]]&gt;-1,KonyaTablo[[#This Row],[Referans]]&gt;-1), KonyaTablo[[#This Row],[Vefat2020]]-KonyaTablo[[#This Row],[Referans]], 0)</f>
        <v>17</v>
      </c>
      <c r="H245">
        <f t="shared" si="16"/>
        <v>31.714285714285715</v>
      </c>
      <c r="I245">
        <f t="shared" si="17"/>
        <v>14.428571428571429</v>
      </c>
      <c r="J245">
        <f t="shared" si="18"/>
        <v>15.857142857142858</v>
      </c>
      <c r="K245">
        <f t="shared" si="19"/>
        <v>10.714285714285714</v>
      </c>
      <c r="L245">
        <f t="shared" si="20"/>
        <v>13.666666666666666</v>
      </c>
    </row>
    <row r="246" spans="1:12" x14ac:dyDescent="0.35">
      <c r="A246" t="s">
        <v>11</v>
      </c>
      <c r="B246">
        <v>30</v>
      </c>
      <c r="C246">
        <v>25</v>
      </c>
      <c r="D246">
        <v>12</v>
      </c>
      <c r="E246">
        <v>8</v>
      </c>
      <c r="F246">
        <f>AVERAGEIF(KonyaTablo[[#This Row],[Vefat2019]:[Vefat2017]], "&gt;0")</f>
        <v>15</v>
      </c>
      <c r="G246">
        <f>IF(AND(KonyaTablo[[#This Row],[Vefat2020]]&gt;-1,KonyaTablo[[#This Row],[Referans]]&gt;-1), KonyaTablo[[#This Row],[Vefat2020]]-KonyaTablo[[#This Row],[Referans]], 0)</f>
        <v>15</v>
      </c>
      <c r="H246">
        <f t="shared" si="16"/>
        <v>31.857142857142858</v>
      </c>
      <c r="I246">
        <f t="shared" si="17"/>
        <v>16.571428571428573</v>
      </c>
      <c r="J246">
        <f t="shared" si="18"/>
        <v>15</v>
      </c>
      <c r="K246">
        <f t="shared" si="19"/>
        <v>9.8571428571428577</v>
      </c>
      <c r="L246">
        <f t="shared" si="20"/>
        <v>13.809523809523808</v>
      </c>
    </row>
    <row r="247" spans="1:12" x14ac:dyDescent="0.35">
      <c r="A247" t="s">
        <v>10</v>
      </c>
      <c r="B247">
        <v>48</v>
      </c>
      <c r="C247">
        <v>17</v>
      </c>
      <c r="D247">
        <v>19</v>
      </c>
      <c r="E247">
        <v>9</v>
      </c>
      <c r="F247">
        <f>AVERAGEIF(KonyaTablo[[#This Row],[Vefat2019]:[Vefat2017]], "&gt;0")</f>
        <v>15</v>
      </c>
      <c r="G247">
        <f>IF(AND(KonyaTablo[[#This Row],[Vefat2020]]&gt;-1,KonyaTablo[[#This Row],[Referans]]&gt;-1), KonyaTablo[[#This Row],[Vefat2020]]-KonyaTablo[[#This Row],[Referans]], 0)</f>
        <v>33</v>
      </c>
      <c r="H247">
        <f t="shared" si="16"/>
        <v>34.142857142857146</v>
      </c>
      <c r="I247">
        <f t="shared" si="17"/>
        <v>17.142857142857142</v>
      </c>
      <c r="J247">
        <f t="shared" si="18"/>
        <v>15.714285714285714</v>
      </c>
      <c r="K247">
        <f t="shared" si="19"/>
        <v>9.4285714285714288</v>
      </c>
      <c r="L247">
        <f t="shared" si="20"/>
        <v>14.095238095238093</v>
      </c>
    </row>
    <row r="248" spans="1:12" x14ac:dyDescent="0.35">
      <c r="A248" t="s">
        <v>9</v>
      </c>
      <c r="B248">
        <v>38</v>
      </c>
      <c r="C248">
        <v>20</v>
      </c>
      <c r="D248">
        <v>20</v>
      </c>
      <c r="E248">
        <v>14</v>
      </c>
      <c r="F248">
        <f>AVERAGEIF(KonyaTablo[[#This Row],[Vefat2019]:[Vefat2017]], "&gt;0")</f>
        <v>18</v>
      </c>
      <c r="G248">
        <f>IF(AND(KonyaTablo[[#This Row],[Vefat2020]]&gt;-1,KonyaTablo[[#This Row],[Referans]]&gt;-1), KonyaTablo[[#This Row],[Vefat2020]]-KonyaTablo[[#This Row],[Referans]], 0)</f>
        <v>20</v>
      </c>
      <c r="H248">
        <f t="shared" si="16"/>
        <v>34.857142857142854</v>
      </c>
      <c r="I248">
        <f t="shared" si="17"/>
        <v>17</v>
      </c>
      <c r="J248">
        <f t="shared" si="18"/>
        <v>16.285714285714285</v>
      </c>
      <c r="K248">
        <f t="shared" si="19"/>
        <v>10.428571428571429</v>
      </c>
      <c r="L248">
        <f t="shared" si="20"/>
        <v>14.571428571428571</v>
      </c>
    </row>
    <row r="249" spans="1:12" x14ac:dyDescent="0.35">
      <c r="A249" t="s">
        <v>8</v>
      </c>
      <c r="B249">
        <v>33</v>
      </c>
      <c r="C249">
        <v>10</v>
      </c>
      <c r="D249">
        <v>22</v>
      </c>
      <c r="E249">
        <v>17</v>
      </c>
      <c r="F249">
        <f>AVERAGEIF(KonyaTablo[[#This Row],[Vefat2019]:[Vefat2017]], "&gt;0")</f>
        <v>16.333333333333332</v>
      </c>
      <c r="G249">
        <f>IF(AND(KonyaTablo[[#This Row],[Vefat2020]]&gt;-1,KonyaTablo[[#This Row],[Referans]]&gt;-1), KonyaTablo[[#This Row],[Vefat2020]]-KonyaTablo[[#This Row],[Referans]], 0)</f>
        <v>16.666666666666668</v>
      </c>
      <c r="H249">
        <f t="shared" si="16"/>
        <v>33.857142857142854</v>
      </c>
      <c r="I249">
        <f t="shared" si="17"/>
        <v>16.571428571428573</v>
      </c>
      <c r="J249">
        <f t="shared" si="18"/>
        <v>17.142857142857142</v>
      </c>
      <c r="K249">
        <f t="shared" si="19"/>
        <v>10.571428571428571</v>
      </c>
      <c r="L249">
        <f t="shared" si="20"/>
        <v>14.761904761904761</v>
      </c>
    </row>
    <row r="250" spans="1:12" x14ac:dyDescent="0.35">
      <c r="A250" t="s">
        <v>7</v>
      </c>
      <c r="B250">
        <v>36</v>
      </c>
      <c r="C250">
        <v>8</v>
      </c>
      <c r="D250">
        <v>14</v>
      </c>
      <c r="E250">
        <v>16</v>
      </c>
      <c r="F250">
        <f>AVERAGEIF(KonyaTablo[[#This Row],[Vefat2019]:[Vefat2017]], "&gt;0")</f>
        <v>12.666666666666666</v>
      </c>
      <c r="G250">
        <f>IF(AND(KonyaTablo[[#This Row],[Vefat2020]]&gt;-1,KonyaTablo[[#This Row],[Referans]]&gt;-1), KonyaTablo[[#This Row],[Vefat2020]]-KonyaTablo[[#This Row],[Referans]], 0)</f>
        <v>23.333333333333336</v>
      </c>
      <c r="H250">
        <f t="shared" si="16"/>
        <v>35.285714285714285</v>
      </c>
      <c r="I250">
        <f t="shared" si="17"/>
        <v>15.428571428571429</v>
      </c>
      <c r="J250">
        <f t="shared" si="18"/>
        <v>17.571428571428573</v>
      </c>
      <c r="K250">
        <f t="shared" si="19"/>
        <v>12</v>
      </c>
      <c r="L250">
        <f t="shared" si="20"/>
        <v>15</v>
      </c>
    </row>
    <row r="251" spans="1:12" x14ac:dyDescent="0.35">
      <c r="A251" t="s">
        <v>6</v>
      </c>
      <c r="B251">
        <v>39</v>
      </c>
      <c r="C251">
        <v>9</v>
      </c>
      <c r="D251">
        <v>20</v>
      </c>
      <c r="E251">
        <v>13</v>
      </c>
      <c r="F251">
        <f>AVERAGEIF(KonyaTablo[[#This Row],[Vefat2019]:[Vefat2017]], "&gt;0")</f>
        <v>14</v>
      </c>
      <c r="G251">
        <f>IF(AND(KonyaTablo[[#This Row],[Vefat2020]]&gt;-1,KonyaTablo[[#This Row],[Referans]]&gt;-1), KonyaTablo[[#This Row],[Vefat2020]]-KonyaTablo[[#This Row],[Referans]], 0)</f>
        <v>25</v>
      </c>
      <c r="H251">
        <f t="shared" si="16"/>
        <v>36.428571428571431</v>
      </c>
      <c r="I251">
        <f t="shared" si="17"/>
        <v>14.714285714285714</v>
      </c>
      <c r="J251">
        <f t="shared" si="18"/>
        <v>18.142857142857142</v>
      </c>
      <c r="K251">
        <f t="shared" si="19"/>
        <v>12.142857142857142</v>
      </c>
      <c r="L251">
        <f t="shared" si="20"/>
        <v>15</v>
      </c>
    </row>
    <row r="252" spans="1:12" x14ac:dyDescent="0.35">
      <c r="A252" t="s">
        <v>5</v>
      </c>
      <c r="B252">
        <v>28</v>
      </c>
      <c r="C252">
        <v>9</v>
      </c>
      <c r="D252">
        <v>12</v>
      </c>
      <c r="E252">
        <v>13</v>
      </c>
      <c r="F252">
        <f>AVERAGEIF(KonyaTablo[[#This Row],[Vefat2019]:[Vefat2017]], "&gt;0")</f>
        <v>11.333333333333334</v>
      </c>
      <c r="G252">
        <f>IF(AND(KonyaTablo[[#This Row],[Vefat2020]]&gt;-1,KonyaTablo[[#This Row],[Referans]]&gt;-1), KonyaTablo[[#This Row],[Vefat2020]]-KonyaTablo[[#This Row],[Referans]], 0)</f>
        <v>16.666666666666664</v>
      </c>
      <c r="H252">
        <f t="shared" si="16"/>
        <v>36</v>
      </c>
      <c r="I252">
        <f t="shared" si="17"/>
        <v>14</v>
      </c>
      <c r="J252">
        <f t="shared" si="18"/>
        <v>17</v>
      </c>
      <c r="K252">
        <f t="shared" si="19"/>
        <v>12.857142857142858</v>
      </c>
      <c r="L252">
        <f t="shared" si="20"/>
        <v>14.619047619047619</v>
      </c>
    </row>
    <row r="253" spans="1:12" x14ac:dyDescent="0.35">
      <c r="A253" t="s">
        <v>4</v>
      </c>
      <c r="B253">
        <v>40</v>
      </c>
      <c r="C253">
        <v>16</v>
      </c>
      <c r="D253">
        <v>16</v>
      </c>
      <c r="E253">
        <v>9</v>
      </c>
      <c r="F253">
        <f>AVERAGEIF(KonyaTablo[[#This Row],[Vefat2019]:[Vefat2017]], "&gt;0")</f>
        <v>13.666666666666666</v>
      </c>
      <c r="G253">
        <f>IF(AND(KonyaTablo[[#This Row],[Vefat2020]]&gt;-1,KonyaTablo[[#This Row],[Referans]]&gt;-1), KonyaTablo[[#This Row],[Vefat2020]]-KonyaTablo[[#This Row],[Referans]], 0)</f>
        <v>26.333333333333336</v>
      </c>
      <c r="H253">
        <f t="shared" si="16"/>
        <v>37.428571428571431</v>
      </c>
      <c r="I253">
        <f t="shared" si="17"/>
        <v>12.714285714285714</v>
      </c>
      <c r="J253">
        <f t="shared" si="18"/>
        <v>17.571428571428573</v>
      </c>
      <c r="K253">
        <f t="shared" si="19"/>
        <v>13</v>
      </c>
      <c r="L253">
        <f t="shared" si="20"/>
        <v>14.428571428571429</v>
      </c>
    </row>
    <row r="254" spans="1:12" x14ac:dyDescent="0.35">
      <c r="A254" t="s">
        <v>3</v>
      </c>
      <c r="B254">
        <v>32</v>
      </c>
      <c r="C254">
        <v>12</v>
      </c>
      <c r="D254">
        <v>10</v>
      </c>
      <c r="E254">
        <v>17</v>
      </c>
      <c r="F254">
        <f>AVERAGEIF(KonyaTablo[[#This Row],[Vefat2019]:[Vefat2017]], "&gt;0")</f>
        <v>13</v>
      </c>
      <c r="G254">
        <f>IF(AND(KonyaTablo[[#This Row],[Vefat2020]]&gt;-1,KonyaTablo[[#This Row],[Referans]]&gt;-1), KonyaTablo[[#This Row],[Vefat2020]]-KonyaTablo[[#This Row],[Referans]], 0)</f>
        <v>19</v>
      </c>
      <c r="H254">
        <f t="shared" si="16"/>
        <v>35.142857142857146</v>
      </c>
      <c r="I254">
        <f t="shared" si="17"/>
        <v>12</v>
      </c>
      <c r="J254">
        <f t="shared" si="18"/>
        <v>16.285714285714285</v>
      </c>
      <c r="K254">
        <f t="shared" si="19"/>
        <v>14.142857142857142</v>
      </c>
      <c r="L254">
        <f t="shared" si="20"/>
        <v>14.142857142857142</v>
      </c>
    </row>
    <row r="255" spans="1:12" x14ac:dyDescent="0.35">
      <c r="A255" t="s">
        <v>2</v>
      </c>
      <c r="B255">
        <v>22</v>
      </c>
      <c r="C255">
        <v>17</v>
      </c>
      <c r="D255">
        <v>12</v>
      </c>
      <c r="E255">
        <v>15</v>
      </c>
      <c r="F255">
        <f>AVERAGEIF(KonyaTablo[[#This Row],[Vefat2019]:[Vefat2017]], "&gt;0")</f>
        <v>14.666666666666666</v>
      </c>
      <c r="G255">
        <f>IF(AND(KonyaTablo[[#This Row],[Vefat2020]]&gt;-1,KonyaTablo[[#This Row],[Referans]]&gt;-1), KonyaTablo[[#This Row],[Vefat2020]]-KonyaTablo[[#This Row],[Referans]], 0)</f>
        <v>7.3333333333333339</v>
      </c>
      <c r="H255">
        <f t="shared" si="16"/>
        <v>32.857142857142854</v>
      </c>
      <c r="I255">
        <f t="shared" si="17"/>
        <v>11.571428571428571</v>
      </c>
      <c r="J255">
        <f t="shared" si="18"/>
        <v>15.142857142857142</v>
      </c>
      <c r="K255">
        <f t="shared" si="19"/>
        <v>14.285714285714286</v>
      </c>
      <c r="L255">
        <f t="shared" si="20"/>
        <v>13.666666666666668</v>
      </c>
    </row>
    <row r="256" spans="1:12" x14ac:dyDescent="0.35">
      <c r="A256" t="s">
        <v>1</v>
      </c>
      <c r="B256">
        <v>23</v>
      </c>
      <c r="C256">
        <v>10</v>
      </c>
      <c r="D256">
        <v>10</v>
      </c>
      <c r="E256">
        <v>15</v>
      </c>
      <c r="F256">
        <f>AVERAGEIF(KonyaTablo[[#This Row],[Vefat2019]:[Vefat2017]], "&gt;0")</f>
        <v>11.666666666666666</v>
      </c>
      <c r="G256">
        <f>IF(AND(KonyaTablo[[#This Row],[Vefat2020]]&gt;-1,KonyaTablo[[#This Row],[Referans]]&gt;-1), KonyaTablo[[#This Row],[Vefat2020]]-KonyaTablo[[#This Row],[Referans]], 0)</f>
        <v>11.333333333333334</v>
      </c>
      <c r="H256">
        <f t="shared" si="16"/>
        <v>31.428571428571427</v>
      </c>
      <c r="I256">
        <f t="shared" si="17"/>
        <v>11.571428571428571</v>
      </c>
      <c r="J256">
        <f t="shared" si="18"/>
        <v>13.428571428571429</v>
      </c>
      <c r="K256">
        <f t="shared" si="19"/>
        <v>14</v>
      </c>
      <c r="L256">
        <f t="shared" si="20"/>
        <v>13</v>
      </c>
    </row>
    <row r="257" spans="1:12" x14ac:dyDescent="0.35">
      <c r="A257" t="s">
        <v>0</v>
      </c>
      <c r="B257">
        <v>35</v>
      </c>
      <c r="C257">
        <v>9</v>
      </c>
      <c r="D257">
        <v>21</v>
      </c>
      <c r="E257">
        <v>18</v>
      </c>
      <c r="F257">
        <f>AVERAGEIF(KonyaTablo[[#This Row],[Vefat2019]:[Vefat2017]], "&gt;0")</f>
        <v>16</v>
      </c>
      <c r="G257">
        <f>IF(AND(KonyaTablo[[#This Row],[Vefat2020]]&gt;-1,KonyaTablo[[#This Row],[Referans]]&gt;-1), KonyaTablo[[#This Row],[Vefat2020]]-KonyaTablo[[#This Row],[Referans]], 0)</f>
        <v>19</v>
      </c>
      <c r="H257">
        <f t="shared" si="16"/>
        <v>31.285714285714285</v>
      </c>
      <c r="I257">
        <f t="shared" si="17"/>
        <v>11.714285714285714</v>
      </c>
      <c r="J257">
        <f t="shared" si="18"/>
        <v>14.428571428571429</v>
      </c>
      <c r="K257">
        <f t="shared" si="19"/>
        <v>14.285714285714286</v>
      </c>
      <c r="L257">
        <f t="shared" si="20"/>
        <v>13.476190476190478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DD8A-0D60-4A37-B69A-0F9463664AC6}">
  <sheetPr codeName="Sheet4"/>
  <dimension ref="A1:N258"/>
  <sheetViews>
    <sheetView topLeftCell="K1" zoomScale="85" zoomScaleNormal="85" workbookViewId="0">
      <selection activeCell="S7" sqref="S7"/>
    </sheetView>
  </sheetViews>
  <sheetFormatPr defaultRowHeight="14.5" x14ac:dyDescent="0.35"/>
  <cols>
    <col min="2" max="7" width="11.7265625" customWidth="1"/>
    <col min="8" max="11" width="14.1796875" customWidth="1"/>
    <col min="12" max="12" width="14.0898437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11</v>
      </c>
      <c r="C2">
        <v>11</v>
      </c>
      <c r="D2">
        <v>7</v>
      </c>
      <c r="E2">
        <v>7</v>
      </c>
      <c r="F2">
        <f>AVERAGEIF(MalatyaTablo[[#This Row],[Vefat2019]:[Vefat2017]], "&gt;0")</f>
        <v>8.3333333333333339</v>
      </c>
      <c r="G2">
        <f>IF(AND(MalatyaTablo[[#This Row],[Vefat2020]]&gt;-1,MalatyaTablo[[#This Row],[Referans]]&gt;-1), MalatyaTablo[[#This Row],[Vefat2020]]-MalatyaTablo[[#This Row],[Referans]], 0)</f>
        <v>2.6666666666666661</v>
      </c>
    </row>
    <row r="3" spans="1:12" x14ac:dyDescent="0.35">
      <c r="A3" t="s">
        <v>254</v>
      </c>
      <c r="B3">
        <v>10</v>
      </c>
      <c r="C3">
        <v>12</v>
      </c>
      <c r="D3">
        <v>9</v>
      </c>
      <c r="E3">
        <v>8</v>
      </c>
      <c r="F3">
        <f>AVERAGEIF(MalatyaTablo[[#This Row],[Vefat2019]:[Vefat2017]], "&gt;0")</f>
        <v>9.6666666666666661</v>
      </c>
      <c r="G3">
        <f>IF(AND(MalatyaTablo[[#This Row],[Vefat2020]]&gt;-1,MalatyaTablo[[#This Row],[Referans]]&gt;-1), MalatyaTablo[[#This Row],[Vefat2020]]-MalatyaTablo[[#This Row],[Referans]], 0)</f>
        <v>0.33333333333333393</v>
      </c>
    </row>
    <row r="4" spans="1:12" x14ac:dyDescent="0.35">
      <c r="A4" t="s">
        <v>253</v>
      </c>
      <c r="B4">
        <v>7</v>
      </c>
      <c r="C4">
        <v>15</v>
      </c>
      <c r="D4">
        <v>8</v>
      </c>
      <c r="E4">
        <v>10</v>
      </c>
      <c r="F4">
        <f>AVERAGEIF(MalatyaTablo[[#This Row],[Vefat2019]:[Vefat2017]], "&gt;0")</f>
        <v>11</v>
      </c>
      <c r="G4">
        <f>IF(AND(MalatyaTablo[[#This Row],[Vefat2020]]&gt;-1,MalatyaTablo[[#This Row],[Referans]]&gt;-1), MalatyaTablo[[#This Row],[Vefat2020]]-MalatyaTablo[[#This Row],[Referans]], 0)</f>
        <v>-4</v>
      </c>
    </row>
    <row r="5" spans="1:12" x14ac:dyDescent="0.35">
      <c r="A5" t="s">
        <v>252</v>
      </c>
      <c r="B5">
        <v>8</v>
      </c>
      <c r="C5">
        <v>10</v>
      </c>
      <c r="D5">
        <v>8</v>
      </c>
      <c r="E5">
        <v>12</v>
      </c>
      <c r="F5">
        <f>AVERAGEIF(MalatyaTablo[[#This Row],[Vefat2019]:[Vefat2017]], "&gt;0")</f>
        <v>10</v>
      </c>
      <c r="G5">
        <f>IF(AND(MalatyaTablo[[#This Row],[Vefat2020]]&gt;-1,MalatyaTablo[[#This Row],[Referans]]&gt;-1), MalatyaTablo[[#This Row],[Vefat2020]]-MalatyaTablo[[#This Row],[Referans]], 0)</f>
        <v>-2</v>
      </c>
    </row>
    <row r="6" spans="1:12" x14ac:dyDescent="0.35">
      <c r="A6" t="s">
        <v>251</v>
      </c>
      <c r="B6">
        <v>17</v>
      </c>
      <c r="C6">
        <v>5</v>
      </c>
      <c r="D6">
        <v>6</v>
      </c>
      <c r="E6">
        <v>11</v>
      </c>
      <c r="F6">
        <f>AVERAGEIF(MalatyaTablo[[#This Row],[Vefat2019]:[Vefat2017]], "&gt;0")</f>
        <v>7.333333333333333</v>
      </c>
      <c r="G6">
        <f>IF(AND(MalatyaTablo[[#This Row],[Vefat2020]]&gt;-1,MalatyaTablo[[#This Row],[Referans]]&gt;-1), MalatyaTablo[[#This Row],[Vefat2020]]-MalatyaTablo[[#This Row],[Referans]], 0)</f>
        <v>9.6666666666666679</v>
      </c>
    </row>
    <row r="7" spans="1:12" x14ac:dyDescent="0.35">
      <c r="A7" t="s">
        <v>250</v>
      </c>
      <c r="B7">
        <v>8</v>
      </c>
      <c r="C7">
        <v>11</v>
      </c>
      <c r="D7">
        <v>6</v>
      </c>
      <c r="E7">
        <v>9</v>
      </c>
      <c r="F7">
        <f>AVERAGEIF(MalatyaTablo[[#This Row],[Vefat2019]:[Vefat2017]], "&gt;0")</f>
        <v>8.6666666666666661</v>
      </c>
      <c r="G7">
        <f>IF(AND(MalatyaTablo[[#This Row],[Vefat2020]]&gt;-1,MalatyaTablo[[#This Row],[Referans]]&gt;-1), MalatyaTablo[[#This Row],[Vefat2020]]-MalatyaTablo[[#This Row],[Referans]], 0)</f>
        <v>-0.66666666666666607</v>
      </c>
    </row>
    <row r="8" spans="1:12" x14ac:dyDescent="0.35">
      <c r="A8" t="s">
        <v>249</v>
      </c>
      <c r="B8">
        <v>16</v>
      </c>
      <c r="C8">
        <v>11</v>
      </c>
      <c r="D8">
        <v>18</v>
      </c>
      <c r="E8">
        <v>9</v>
      </c>
      <c r="F8">
        <f>AVERAGEIF(MalatyaTablo[[#This Row],[Vefat2019]:[Vefat2017]], "&gt;0")</f>
        <v>12.666666666666666</v>
      </c>
      <c r="G8">
        <f>IF(AND(MalatyaTablo[[#This Row],[Vefat2020]]&gt;-1,MalatyaTablo[[#This Row],[Referans]]&gt;-1), MalatyaTablo[[#This Row],[Vefat2020]]-MalatyaTablo[[#This Row],[Referans]], 0)</f>
        <v>3.3333333333333339</v>
      </c>
      <c r="H8">
        <f>AVERAGE(B2:B8)</f>
        <v>11</v>
      </c>
      <c r="I8">
        <f t="shared" ref="I8:K8" si="0">AVERAGE(C2:C8)</f>
        <v>10.714285714285714</v>
      </c>
      <c r="J8">
        <f t="shared" si="0"/>
        <v>8.8571428571428577</v>
      </c>
      <c r="K8">
        <f t="shared" si="0"/>
        <v>9.4285714285714288</v>
      </c>
      <c r="L8">
        <f>AVERAGE(F2:F8)</f>
        <v>9.6666666666666679</v>
      </c>
    </row>
    <row r="9" spans="1:12" x14ac:dyDescent="0.35">
      <c r="A9" t="s">
        <v>248</v>
      </c>
      <c r="B9">
        <v>10</v>
      </c>
      <c r="C9">
        <v>16</v>
      </c>
      <c r="D9">
        <v>9</v>
      </c>
      <c r="E9">
        <v>9</v>
      </c>
      <c r="F9">
        <f>AVERAGEIF(MalatyaTablo[[#This Row],[Vefat2019]:[Vefat2017]], "&gt;0")</f>
        <v>11.333333333333334</v>
      </c>
      <c r="G9">
        <f>IF(AND(MalatyaTablo[[#This Row],[Vefat2020]]&gt;-1,MalatyaTablo[[#This Row],[Referans]]&gt;-1), MalatyaTablo[[#This Row],[Vefat2020]]-MalatyaTablo[[#This Row],[Referans]], 0)</f>
        <v>-1.3333333333333339</v>
      </c>
      <c r="H9">
        <f t="shared" ref="H9:H72" si="1">AVERAGE(B3:B9)</f>
        <v>10.857142857142858</v>
      </c>
      <c r="I9">
        <f t="shared" ref="I9:I72" si="2">AVERAGE(C3:C9)</f>
        <v>11.428571428571429</v>
      </c>
      <c r="J9">
        <f t="shared" ref="J9:J72" si="3">AVERAGE(D3:D9)</f>
        <v>9.1428571428571423</v>
      </c>
      <c r="K9">
        <f t="shared" ref="K9:K72" si="4">AVERAGE(E3:E9)</f>
        <v>9.7142857142857135</v>
      </c>
      <c r="L9">
        <f t="shared" ref="L9:L72" si="5">AVERAGE(F3:F9)</f>
        <v>10.095238095238093</v>
      </c>
    </row>
    <row r="10" spans="1:12" x14ac:dyDescent="0.35">
      <c r="A10" t="s">
        <v>247</v>
      </c>
      <c r="B10">
        <v>9</v>
      </c>
      <c r="C10">
        <v>11</v>
      </c>
      <c r="D10">
        <v>5</v>
      </c>
      <c r="E10">
        <v>10</v>
      </c>
      <c r="F10">
        <f>AVERAGEIF(MalatyaTablo[[#This Row],[Vefat2019]:[Vefat2017]], "&gt;0")</f>
        <v>8.6666666666666661</v>
      </c>
      <c r="G10">
        <f>IF(AND(MalatyaTablo[[#This Row],[Vefat2020]]&gt;-1,MalatyaTablo[[#This Row],[Referans]]&gt;-1), MalatyaTablo[[#This Row],[Vefat2020]]-MalatyaTablo[[#This Row],[Referans]], 0)</f>
        <v>0.33333333333333393</v>
      </c>
      <c r="H10">
        <f t="shared" si="1"/>
        <v>10.714285714285714</v>
      </c>
      <c r="I10">
        <f t="shared" si="2"/>
        <v>11.285714285714286</v>
      </c>
      <c r="J10">
        <f t="shared" si="3"/>
        <v>8.5714285714285712</v>
      </c>
      <c r="K10">
        <f t="shared" si="4"/>
        <v>10</v>
      </c>
      <c r="L10">
        <f t="shared" si="5"/>
        <v>9.9523809523809526</v>
      </c>
    </row>
    <row r="11" spans="1:12" x14ac:dyDescent="0.35">
      <c r="A11" t="s">
        <v>246</v>
      </c>
      <c r="B11">
        <v>11</v>
      </c>
      <c r="C11">
        <v>11</v>
      </c>
      <c r="D11">
        <v>11</v>
      </c>
      <c r="E11">
        <v>12</v>
      </c>
      <c r="F11">
        <f>AVERAGEIF(MalatyaTablo[[#This Row],[Vefat2019]:[Vefat2017]], "&gt;0")</f>
        <v>11.333333333333334</v>
      </c>
      <c r="G11">
        <f>IF(AND(MalatyaTablo[[#This Row],[Vefat2020]]&gt;-1,MalatyaTablo[[#This Row],[Referans]]&gt;-1), MalatyaTablo[[#This Row],[Vefat2020]]-MalatyaTablo[[#This Row],[Referans]], 0)</f>
        <v>-0.33333333333333393</v>
      </c>
      <c r="H11">
        <f t="shared" si="1"/>
        <v>11.285714285714286</v>
      </c>
      <c r="I11">
        <f t="shared" si="2"/>
        <v>10.714285714285714</v>
      </c>
      <c r="J11">
        <f t="shared" si="3"/>
        <v>9</v>
      </c>
      <c r="K11">
        <f t="shared" si="4"/>
        <v>10.285714285714286</v>
      </c>
      <c r="L11">
        <f t="shared" si="5"/>
        <v>10</v>
      </c>
    </row>
    <row r="12" spans="1:12" x14ac:dyDescent="0.35">
      <c r="A12" t="s">
        <v>245</v>
      </c>
      <c r="B12">
        <v>10</v>
      </c>
      <c r="C12">
        <v>4</v>
      </c>
      <c r="D12">
        <v>14</v>
      </c>
      <c r="E12">
        <v>13</v>
      </c>
      <c r="F12">
        <f>AVERAGEIF(MalatyaTablo[[#This Row],[Vefat2019]:[Vefat2017]], "&gt;0")</f>
        <v>10.333333333333334</v>
      </c>
      <c r="G12">
        <f>IF(AND(MalatyaTablo[[#This Row],[Vefat2020]]&gt;-1,MalatyaTablo[[#This Row],[Referans]]&gt;-1), MalatyaTablo[[#This Row],[Vefat2020]]-MalatyaTablo[[#This Row],[Referans]], 0)</f>
        <v>-0.33333333333333393</v>
      </c>
      <c r="H12">
        <f t="shared" si="1"/>
        <v>11.571428571428571</v>
      </c>
      <c r="I12">
        <f t="shared" si="2"/>
        <v>9.8571428571428577</v>
      </c>
      <c r="J12">
        <f t="shared" si="3"/>
        <v>9.8571428571428577</v>
      </c>
      <c r="K12">
        <f t="shared" si="4"/>
        <v>10.428571428571429</v>
      </c>
      <c r="L12">
        <f t="shared" si="5"/>
        <v>10.047619047619047</v>
      </c>
    </row>
    <row r="13" spans="1:12" x14ac:dyDescent="0.35">
      <c r="A13" t="s">
        <v>244</v>
      </c>
      <c r="B13">
        <v>9</v>
      </c>
      <c r="C13">
        <v>9</v>
      </c>
      <c r="D13">
        <v>7</v>
      </c>
      <c r="E13">
        <v>15</v>
      </c>
      <c r="F13">
        <f>AVERAGEIF(MalatyaTablo[[#This Row],[Vefat2019]:[Vefat2017]], "&gt;0")</f>
        <v>10.333333333333334</v>
      </c>
      <c r="G13">
        <f>IF(AND(MalatyaTablo[[#This Row],[Vefat2020]]&gt;-1,MalatyaTablo[[#This Row],[Referans]]&gt;-1), MalatyaTablo[[#This Row],[Vefat2020]]-MalatyaTablo[[#This Row],[Referans]], 0)</f>
        <v>-1.3333333333333339</v>
      </c>
      <c r="H13">
        <f t="shared" si="1"/>
        <v>10.428571428571429</v>
      </c>
      <c r="I13">
        <f t="shared" si="2"/>
        <v>10.428571428571429</v>
      </c>
      <c r="J13">
        <f t="shared" si="3"/>
        <v>10</v>
      </c>
      <c r="K13">
        <f t="shared" si="4"/>
        <v>11</v>
      </c>
      <c r="L13">
        <f t="shared" si="5"/>
        <v>10.476190476190476</v>
      </c>
    </row>
    <row r="14" spans="1:12" x14ac:dyDescent="0.35">
      <c r="A14" t="s">
        <v>243</v>
      </c>
      <c r="B14">
        <v>9</v>
      </c>
      <c r="C14">
        <v>6</v>
      </c>
      <c r="D14">
        <v>9</v>
      </c>
      <c r="E14">
        <v>9</v>
      </c>
      <c r="F14">
        <f>AVERAGEIF(MalatyaTablo[[#This Row],[Vefat2019]:[Vefat2017]], "&gt;0")</f>
        <v>8</v>
      </c>
      <c r="G14">
        <f>IF(AND(MalatyaTablo[[#This Row],[Vefat2020]]&gt;-1,MalatyaTablo[[#This Row],[Referans]]&gt;-1), MalatyaTablo[[#This Row],[Vefat2020]]-MalatyaTablo[[#This Row],[Referans]], 0)</f>
        <v>1</v>
      </c>
      <c r="H14">
        <f t="shared" si="1"/>
        <v>10.571428571428571</v>
      </c>
      <c r="I14">
        <f t="shared" si="2"/>
        <v>9.7142857142857135</v>
      </c>
      <c r="J14">
        <f t="shared" si="3"/>
        <v>10.428571428571429</v>
      </c>
      <c r="K14">
        <f t="shared" si="4"/>
        <v>11</v>
      </c>
      <c r="L14">
        <f t="shared" si="5"/>
        <v>10.380952380952381</v>
      </c>
    </row>
    <row r="15" spans="1:12" x14ac:dyDescent="0.35">
      <c r="A15" t="s">
        <v>242</v>
      </c>
      <c r="B15">
        <v>14</v>
      </c>
      <c r="C15">
        <v>13</v>
      </c>
      <c r="D15">
        <v>15</v>
      </c>
      <c r="E15">
        <v>5</v>
      </c>
      <c r="F15">
        <f>AVERAGEIF(MalatyaTablo[[#This Row],[Vefat2019]:[Vefat2017]], "&gt;0")</f>
        <v>11</v>
      </c>
      <c r="G15">
        <f>IF(AND(MalatyaTablo[[#This Row],[Vefat2020]]&gt;-1,MalatyaTablo[[#This Row],[Referans]]&gt;-1), MalatyaTablo[[#This Row],[Vefat2020]]-MalatyaTablo[[#This Row],[Referans]], 0)</f>
        <v>3</v>
      </c>
      <c r="H15">
        <f t="shared" si="1"/>
        <v>10.285714285714286</v>
      </c>
      <c r="I15">
        <f t="shared" si="2"/>
        <v>10</v>
      </c>
      <c r="J15">
        <f t="shared" si="3"/>
        <v>10</v>
      </c>
      <c r="K15">
        <f t="shared" si="4"/>
        <v>10.428571428571429</v>
      </c>
      <c r="L15">
        <f t="shared" si="5"/>
        <v>10.142857142857142</v>
      </c>
    </row>
    <row r="16" spans="1:12" x14ac:dyDescent="0.35">
      <c r="A16" t="s">
        <v>241</v>
      </c>
      <c r="B16">
        <v>12</v>
      </c>
      <c r="C16">
        <v>14</v>
      </c>
      <c r="D16">
        <v>9</v>
      </c>
      <c r="E16">
        <v>12</v>
      </c>
      <c r="F16">
        <f>AVERAGEIF(MalatyaTablo[[#This Row],[Vefat2019]:[Vefat2017]], "&gt;0")</f>
        <v>11.666666666666666</v>
      </c>
      <c r="G16">
        <f>IF(AND(MalatyaTablo[[#This Row],[Vefat2020]]&gt;-1,MalatyaTablo[[#This Row],[Referans]]&gt;-1), MalatyaTablo[[#This Row],[Vefat2020]]-MalatyaTablo[[#This Row],[Referans]], 0)</f>
        <v>0.33333333333333393</v>
      </c>
      <c r="H16">
        <f t="shared" si="1"/>
        <v>10.571428571428571</v>
      </c>
      <c r="I16">
        <f t="shared" si="2"/>
        <v>9.7142857142857135</v>
      </c>
      <c r="J16">
        <f t="shared" si="3"/>
        <v>10</v>
      </c>
      <c r="K16">
        <f t="shared" si="4"/>
        <v>10.857142857142858</v>
      </c>
      <c r="L16">
        <f t="shared" si="5"/>
        <v>10.190476190476192</v>
      </c>
    </row>
    <row r="17" spans="1:14" x14ac:dyDescent="0.35">
      <c r="A17" t="s">
        <v>240</v>
      </c>
      <c r="B17">
        <v>10</v>
      </c>
      <c r="C17">
        <v>15</v>
      </c>
      <c r="D17">
        <v>12</v>
      </c>
      <c r="E17">
        <v>8</v>
      </c>
      <c r="F17">
        <f>AVERAGEIF(MalatyaTablo[[#This Row],[Vefat2019]:[Vefat2017]], "&gt;0")</f>
        <v>11.666666666666666</v>
      </c>
      <c r="G17">
        <f>IF(AND(MalatyaTablo[[#This Row],[Vefat2020]]&gt;-1,MalatyaTablo[[#This Row],[Referans]]&gt;-1), MalatyaTablo[[#This Row],[Vefat2020]]-MalatyaTablo[[#This Row],[Referans]], 0)</f>
        <v>-1.6666666666666661</v>
      </c>
      <c r="H17">
        <f t="shared" si="1"/>
        <v>10.714285714285714</v>
      </c>
      <c r="I17">
        <f t="shared" si="2"/>
        <v>10.285714285714286</v>
      </c>
      <c r="J17">
        <f t="shared" si="3"/>
        <v>11</v>
      </c>
      <c r="K17">
        <f t="shared" si="4"/>
        <v>10.571428571428571</v>
      </c>
      <c r="L17">
        <f t="shared" si="5"/>
        <v>10.619047619047619</v>
      </c>
    </row>
    <row r="18" spans="1:14" x14ac:dyDescent="0.35">
      <c r="A18" t="s">
        <v>239</v>
      </c>
      <c r="B18">
        <v>12</v>
      </c>
      <c r="C18">
        <v>8</v>
      </c>
      <c r="D18">
        <v>12</v>
      </c>
      <c r="E18">
        <v>13</v>
      </c>
      <c r="F18">
        <f>AVERAGEIF(MalatyaTablo[[#This Row],[Vefat2019]:[Vefat2017]], "&gt;0")</f>
        <v>11</v>
      </c>
      <c r="G18">
        <f>IF(AND(MalatyaTablo[[#This Row],[Vefat2020]]&gt;-1,MalatyaTablo[[#This Row],[Referans]]&gt;-1), MalatyaTablo[[#This Row],[Vefat2020]]-MalatyaTablo[[#This Row],[Referans]], 0)</f>
        <v>1</v>
      </c>
      <c r="H18">
        <f t="shared" si="1"/>
        <v>10.857142857142858</v>
      </c>
      <c r="I18">
        <f t="shared" si="2"/>
        <v>9.8571428571428577</v>
      </c>
      <c r="J18">
        <f t="shared" si="3"/>
        <v>11.142857142857142</v>
      </c>
      <c r="K18">
        <f t="shared" si="4"/>
        <v>10.714285714285714</v>
      </c>
      <c r="L18">
        <f t="shared" si="5"/>
        <v>10.571428571428571</v>
      </c>
    </row>
    <row r="19" spans="1:14" x14ac:dyDescent="0.35">
      <c r="A19" t="s">
        <v>238</v>
      </c>
      <c r="B19">
        <v>7</v>
      </c>
      <c r="C19">
        <v>10</v>
      </c>
      <c r="D19">
        <v>13</v>
      </c>
      <c r="E19">
        <v>12</v>
      </c>
      <c r="F19">
        <f>AVERAGEIF(MalatyaTablo[[#This Row],[Vefat2019]:[Vefat2017]], "&gt;0")</f>
        <v>11.666666666666666</v>
      </c>
      <c r="G19">
        <f>IF(AND(MalatyaTablo[[#This Row],[Vefat2020]]&gt;-1,MalatyaTablo[[#This Row],[Referans]]&gt;-1), MalatyaTablo[[#This Row],[Vefat2020]]-MalatyaTablo[[#This Row],[Referans]], 0)</f>
        <v>-4.6666666666666661</v>
      </c>
      <c r="H19">
        <f t="shared" si="1"/>
        <v>10.428571428571429</v>
      </c>
      <c r="I19">
        <f t="shared" si="2"/>
        <v>10.714285714285714</v>
      </c>
      <c r="J19">
        <f t="shared" si="3"/>
        <v>11</v>
      </c>
      <c r="K19">
        <f t="shared" si="4"/>
        <v>10.571428571428571</v>
      </c>
      <c r="L19">
        <f t="shared" si="5"/>
        <v>10.761904761904761</v>
      </c>
    </row>
    <row r="20" spans="1:14" x14ac:dyDescent="0.35">
      <c r="A20" t="s">
        <v>237</v>
      </c>
      <c r="B20">
        <v>17</v>
      </c>
      <c r="C20">
        <v>8</v>
      </c>
      <c r="D20">
        <v>10</v>
      </c>
      <c r="E20">
        <v>7</v>
      </c>
      <c r="F20">
        <f>AVERAGEIF(MalatyaTablo[[#This Row],[Vefat2019]:[Vefat2017]], "&gt;0")</f>
        <v>8.3333333333333339</v>
      </c>
      <c r="G20">
        <f>IF(AND(MalatyaTablo[[#This Row],[Vefat2020]]&gt;-1,MalatyaTablo[[#This Row],[Referans]]&gt;-1), MalatyaTablo[[#This Row],[Vefat2020]]-MalatyaTablo[[#This Row],[Referans]], 0)</f>
        <v>8.6666666666666661</v>
      </c>
      <c r="H20">
        <f t="shared" si="1"/>
        <v>11.571428571428571</v>
      </c>
      <c r="I20">
        <f t="shared" si="2"/>
        <v>10.571428571428571</v>
      </c>
      <c r="J20">
        <f t="shared" si="3"/>
        <v>11.428571428571429</v>
      </c>
      <c r="K20">
        <f t="shared" si="4"/>
        <v>9.4285714285714288</v>
      </c>
      <c r="L20">
        <f t="shared" si="5"/>
        <v>10.476190476190476</v>
      </c>
    </row>
    <row r="21" spans="1:14" x14ac:dyDescent="0.35">
      <c r="A21" t="s">
        <v>236</v>
      </c>
      <c r="B21">
        <v>11</v>
      </c>
      <c r="C21">
        <v>12</v>
      </c>
      <c r="D21">
        <v>11</v>
      </c>
      <c r="E21">
        <v>13</v>
      </c>
      <c r="F21">
        <f>AVERAGEIF(MalatyaTablo[[#This Row],[Vefat2019]:[Vefat2017]], "&gt;0")</f>
        <v>12</v>
      </c>
      <c r="G21">
        <f>IF(AND(MalatyaTablo[[#This Row],[Vefat2020]]&gt;-1,MalatyaTablo[[#This Row],[Referans]]&gt;-1), MalatyaTablo[[#This Row],[Vefat2020]]-MalatyaTablo[[#This Row],[Referans]], 0)</f>
        <v>-1</v>
      </c>
      <c r="H21">
        <f t="shared" si="1"/>
        <v>11.857142857142858</v>
      </c>
      <c r="I21">
        <f t="shared" si="2"/>
        <v>11.428571428571429</v>
      </c>
      <c r="J21">
        <f t="shared" si="3"/>
        <v>11.714285714285714</v>
      </c>
      <c r="K21">
        <f t="shared" si="4"/>
        <v>10</v>
      </c>
      <c r="L21">
        <f t="shared" si="5"/>
        <v>11.047619047619047</v>
      </c>
    </row>
    <row r="22" spans="1:14" x14ac:dyDescent="0.35">
      <c r="A22" t="s">
        <v>235</v>
      </c>
      <c r="B22">
        <v>17</v>
      </c>
      <c r="C22">
        <v>11</v>
      </c>
      <c r="D22">
        <v>6</v>
      </c>
      <c r="E22">
        <v>9</v>
      </c>
      <c r="F22">
        <f>AVERAGEIF(MalatyaTablo[[#This Row],[Vefat2019]:[Vefat2017]], "&gt;0")</f>
        <v>8.6666666666666661</v>
      </c>
      <c r="G22">
        <f>IF(AND(MalatyaTablo[[#This Row],[Vefat2020]]&gt;-1,MalatyaTablo[[#This Row],[Referans]]&gt;-1), MalatyaTablo[[#This Row],[Vefat2020]]-MalatyaTablo[[#This Row],[Referans]], 0)</f>
        <v>8.3333333333333339</v>
      </c>
      <c r="H22">
        <f t="shared" si="1"/>
        <v>12.285714285714286</v>
      </c>
      <c r="I22">
        <f t="shared" si="2"/>
        <v>11.142857142857142</v>
      </c>
      <c r="J22">
        <f t="shared" si="3"/>
        <v>10.428571428571429</v>
      </c>
      <c r="K22">
        <f t="shared" si="4"/>
        <v>10.571428571428571</v>
      </c>
      <c r="L22">
        <f t="shared" si="5"/>
        <v>10.714285714285714</v>
      </c>
    </row>
    <row r="23" spans="1:14" x14ac:dyDescent="0.35">
      <c r="A23" t="s">
        <v>234</v>
      </c>
      <c r="B23">
        <v>13</v>
      </c>
      <c r="C23">
        <v>7</v>
      </c>
      <c r="D23">
        <v>12</v>
      </c>
      <c r="E23">
        <v>14</v>
      </c>
      <c r="F23">
        <f>AVERAGEIF(MalatyaTablo[[#This Row],[Vefat2019]:[Vefat2017]], "&gt;0")</f>
        <v>11</v>
      </c>
      <c r="G23">
        <f>IF(AND(MalatyaTablo[[#This Row],[Vefat2020]]&gt;-1,MalatyaTablo[[#This Row],[Referans]]&gt;-1), MalatyaTablo[[#This Row],[Vefat2020]]-MalatyaTablo[[#This Row],[Referans]], 0)</f>
        <v>2</v>
      </c>
      <c r="H23">
        <f t="shared" si="1"/>
        <v>12.428571428571429</v>
      </c>
      <c r="I23">
        <f t="shared" si="2"/>
        <v>10.142857142857142</v>
      </c>
      <c r="J23">
        <f t="shared" si="3"/>
        <v>10.857142857142858</v>
      </c>
      <c r="K23">
        <f t="shared" si="4"/>
        <v>10.857142857142858</v>
      </c>
      <c r="L23">
        <f t="shared" si="5"/>
        <v>10.619047619047619</v>
      </c>
    </row>
    <row r="24" spans="1:14" x14ac:dyDescent="0.35">
      <c r="A24" t="s">
        <v>233</v>
      </c>
      <c r="B24">
        <v>12</v>
      </c>
      <c r="C24">
        <v>6</v>
      </c>
      <c r="D24">
        <v>9</v>
      </c>
      <c r="E24">
        <v>8</v>
      </c>
      <c r="F24">
        <f>AVERAGEIF(MalatyaTablo[[#This Row],[Vefat2019]:[Vefat2017]], "&gt;0")</f>
        <v>7.666666666666667</v>
      </c>
      <c r="G24">
        <f>IF(AND(MalatyaTablo[[#This Row],[Vefat2020]]&gt;-1,MalatyaTablo[[#This Row],[Referans]]&gt;-1), MalatyaTablo[[#This Row],[Vefat2020]]-MalatyaTablo[[#This Row],[Referans]], 0)</f>
        <v>4.333333333333333</v>
      </c>
      <c r="H24">
        <f t="shared" si="1"/>
        <v>12.714285714285714</v>
      </c>
      <c r="I24">
        <f t="shared" si="2"/>
        <v>8.8571428571428577</v>
      </c>
      <c r="J24">
        <f t="shared" si="3"/>
        <v>10.428571428571429</v>
      </c>
      <c r="K24">
        <f t="shared" si="4"/>
        <v>10.857142857142858</v>
      </c>
      <c r="L24">
        <f t="shared" si="5"/>
        <v>10.047619047619047</v>
      </c>
    </row>
    <row r="25" spans="1:14" x14ac:dyDescent="0.35">
      <c r="A25" t="s">
        <v>232</v>
      </c>
      <c r="B25">
        <v>9</v>
      </c>
      <c r="C25">
        <v>10</v>
      </c>
      <c r="D25">
        <v>4</v>
      </c>
      <c r="E25">
        <v>14</v>
      </c>
      <c r="F25">
        <f>AVERAGEIF(MalatyaTablo[[#This Row],[Vefat2019]:[Vefat2017]], "&gt;0")</f>
        <v>9.3333333333333339</v>
      </c>
      <c r="G25">
        <f>IF(AND(MalatyaTablo[[#This Row],[Vefat2020]]&gt;-1,MalatyaTablo[[#This Row],[Referans]]&gt;-1), MalatyaTablo[[#This Row],[Vefat2020]]-MalatyaTablo[[#This Row],[Referans]], 0)</f>
        <v>-0.33333333333333393</v>
      </c>
      <c r="H25">
        <f t="shared" si="1"/>
        <v>12.285714285714286</v>
      </c>
      <c r="I25">
        <f t="shared" si="2"/>
        <v>9.1428571428571423</v>
      </c>
      <c r="J25">
        <f t="shared" si="3"/>
        <v>9.2857142857142865</v>
      </c>
      <c r="K25">
        <f t="shared" si="4"/>
        <v>11</v>
      </c>
      <c r="L25">
        <f t="shared" si="5"/>
        <v>9.8095238095238084</v>
      </c>
      <c r="N25" t="s">
        <v>261</v>
      </c>
    </row>
    <row r="26" spans="1:14" x14ac:dyDescent="0.35">
      <c r="A26" t="s">
        <v>231</v>
      </c>
      <c r="B26">
        <v>8</v>
      </c>
      <c r="C26">
        <v>9</v>
      </c>
      <c r="D26">
        <v>9</v>
      </c>
      <c r="E26">
        <v>13</v>
      </c>
      <c r="F26">
        <f>AVERAGEIF(MalatyaTablo[[#This Row],[Vefat2019]:[Vefat2017]], "&gt;0")</f>
        <v>10.333333333333334</v>
      </c>
      <c r="G26">
        <f>IF(AND(MalatyaTablo[[#This Row],[Vefat2020]]&gt;-1,MalatyaTablo[[#This Row],[Referans]]&gt;-1), MalatyaTablo[[#This Row],[Vefat2020]]-MalatyaTablo[[#This Row],[Referans]], 0)</f>
        <v>-2.3333333333333339</v>
      </c>
      <c r="H26">
        <f t="shared" si="1"/>
        <v>12.428571428571429</v>
      </c>
      <c r="I26">
        <f t="shared" si="2"/>
        <v>9</v>
      </c>
      <c r="J26">
        <f t="shared" si="3"/>
        <v>8.7142857142857135</v>
      </c>
      <c r="K26">
        <f t="shared" si="4"/>
        <v>11.142857142857142</v>
      </c>
      <c r="L26">
        <f t="shared" si="5"/>
        <v>9.6190476190476186</v>
      </c>
      <c r="N26">
        <f>SUM(MalatyaTablo[Fark])</f>
        <v>481.99999999999994</v>
      </c>
    </row>
    <row r="27" spans="1:14" x14ac:dyDescent="0.35">
      <c r="A27" t="s">
        <v>230</v>
      </c>
      <c r="B27">
        <v>4</v>
      </c>
      <c r="C27">
        <v>9</v>
      </c>
      <c r="D27">
        <v>5</v>
      </c>
      <c r="E27">
        <v>8</v>
      </c>
      <c r="F27">
        <f>AVERAGEIF(MalatyaTablo[[#This Row],[Vefat2019]:[Vefat2017]], "&gt;0")</f>
        <v>7.333333333333333</v>
      </c>
      <c r="G27">
        <f>IF(AND(MalatyaTablo[[#This Row],[Vefat2020]]&gt;-1,MalatyaTablo[[#This Row],[Referans]]&gt;-1), MalatyaTablo[[#This Row],[Vefat2020]]-MalatyaTablo[[#This Row],[Referans]], 0)</f>
        <v>-3.333333333333333</v>
      </c>
      <c r="H27">
        <f t="shared" si="1"/>
        <v>10.571428571428571</v>
      </c>
      <c r="I27">
        <f t="shared" si="2"/>
        <v>9.1428571428571423</v>
      </c>
      <c r="J27">
        <f t="shared" si="3"/>
        <v>8</v>
      </c>
      <c r="K27">
        <f t="shared" si="4"/>
        <v>11.285714285714286</v>
      </c>
      <c r="L27">
        <f t="shared" si="5"/>
        <v>9.4761904761904763</v>
      </c>
    </row>
    <row r="28" spans="1:14" x14ac:dyDescent="0.35">
      <c r="A28" t="s">
        <v>229</v>
      </c>
      <c r="B28">
        <v>13</v>
      </c>
      <c r="C28">
        <v>5</v>
      </c>
      <c r="D28">
        <v>9</v>
      </c>
      <c r="E28">
        <v>9</v>
      </c>
      <c r="F28">
        <f>AVERAGEIF(MalatyaTablo[[#This Row],[Vefat2019]:[Vefat2017]], "&gt;0")</f>
        <v>7.666666666666667</v>
      </c>
      <c r="G28">
        <f>IF(AND(MalatyaTablo[[#This Row],[Vefat2020]]&gt;-1,MalatyaTablo[[#This Row],[Referans]]&gt;-1), MalatyaTablo[[#This Row],[Vefat2020]]-MalatyaTablo[[#This Row],[Referans]], 0)</f>
        <v>5.333333333333333</v>
      </c>
      <c r="H28">
        <f t="shared" si="1"/>
        <v>10.857142857142858</v>
      </c>
      <c r="I28">
        <f t="shared" si="2"/>
        <v>8.1428571428571423</v>
      </c>
      <c r="J28">
        <f t="shared" si="3"/>
        <v>7.7142857142857144</v>
      </c>
      <c r="K28">
        <f t="shared" si="4"/>
        <v>10.714285714285714</v>
      </c>
      <c r="L28">
        <f t="shared" si="5"/>
        <v>8.8571428571428577</v>
      </c>
    </row>
    <row r="29" spans="1:14" x14ac:dyDescent="0.35">
      <c r="A29" t="s">
        <v>228</v>
      </c>
      <c r="B29">
        <v>13</v>
      </c>
      <c r="C29">
        <v>10</v>
      </c>
      <c r="D29">
        <v>12</v>
      </c>
      <c r="E29">
        <v>10</v>
      </c>
      <c r="F29">
        <f>AVERAGEIF(MalatyaTablo[[#This Row],[Vefat2019]:[Vefat2017]], "&gt;0")</f>
        <v>10.666666666666666</v>
      </c>
      <c r="G29">
        <f>IF(AND(MalatyaTablo[[#This Row],[Vefat2020]]&gt;-1,MalatyaTablo[[#This Row],[Referans]]&gt;-1), MalatyaTablo[[#This Row],[Vefat2020]]-MalatyaTablo[[#This Row],[Referans]], 0)</f>
        <v>2.3333333333333339</v>
      </c>
      <c r="H29">
        <f t="shared" si="1"/>
        <v>10.285714285714286</v>
      </c>
      <c r="I29">
        <f t="shared" si="2"/>
        <v>8</v>
      </c>
      <c r="J29">
        <f t="shared" si="3"/>
        <v>8.5714285714285712</v>
      </c>
      <c r="K29">
        <f t="shared" si="4"/>
        <v>10.857142857142858</v>
      </c>
      <c r="L29">
        <f t="shared" si="5"/>
        <v>9.1428571428571423</v>
      </c>
    </row>
    <row r="30" spans="1:14" x14ac:dyDescent="0.35">
      <c r="A30" t="s">
        <v>227</v>
      </c>
      <c r="B30">
        <v>10</v>
      </c>
      <c r="C30">
        <v>13</v>
      </c>
      <c r="D30">
        <v>10</v>
      </c>
      <c r="E30">
        <v>13</v>
      </c>
      <c r="F30">
        <f>AVERAGEIF(MalatyaTablo[[#This Row],[Vefat2019]:[Vefat2017]], "&gt;0")</f>
        <v>12</v>
      </c>
      <c r="G30">
        <f>IF(AND(MalatyaTablo[[#This Row],[Vefat2020]]&gt;-1,MalatyaTablo[[#This Row],[Referans]]&gt;-1), MalatyaTablo[[#This Row],[Vefat2020]]-MalatyaTablo[[#This Row],[Referans]], 0)</f>
        <v>-2</v>
      </c>
      <c r="H30">
        <f t="shared" si="1"/>
        <v>9.8571428571428577</v>
      </c>
      <c r="I30">
        <f t="shared" si="2"/>
        <v>8.8571428571428577</v>
      </c>
      <c r="J30">
        <f t="shared" si="3"/>
        <v>8.2857142857142865</v>
      </c>
      <c r="K30">
        <f t="shared" si="4"/>
        <v>10.714285714285714</v>
      </c>
      <c r="L30">
        <f t="shared" si="5"/>
        <v>9.2857142857142865</v>
      </c>
    </row>
    <row r="31" spans="1:14" x14ac:dyDescent="0.35">
      <c r="A31" t="s">
        <v>226</v>
      </c>
      <c r="B31">
        <v>12</v>
      </c>
      <c r="C31">
        <v>18</v>
      </c>
      <c r="D31">
        <v>10</v>
      </c>
      <c r="E31">
        <v>16</v>
      </c>
      <c r="F31">
        <f>AVERAGEIF(MalatyaTablo[[#This Row],[Vefat2019]:[Vefat2017]], "&gt;0")</f>
        <v>14.666666666666666</v>
      </c>
      <c r="G31">
        <f>IF(AND(MalatyaTablo[[#This Row],[Vefat2020]]&gt;-1,MalatyaTablo[[#This Row],[Referans]]&gt;-1), MalatyaTablo[[#This Row],[Vefat2020]]-MalatyaTablo[[#This Row],[Referans]], 0)</f>
        <v>-2.6666666666666661</v>
      </c>
      <c r="H31">
        <f t="shared" si="1"/>
        <v>9.8571428571428577</v>
      </c>
      <c r="I31">
        <f t="shared" si="2"/>
        <v>10.571428571428571</v>
      </c>
      <c r="J31">
        <f t="shared" si="3"/>
        <v>8.4285714285714288</v>
      </c>
      <c r="K31">
        <f t="shared" si="4"/>
        <v>11.857142857142858</v>
      </c>
      <c r="L31">
        <f t="shared" si="5"/>
        <v>10.285714285714286</v>
      </c>
    </row>
    <row r="32" spans="1:14" x14ac:dyDescent="0.35">
      <c r="A32" t="s">
        <v>225</v>
      </c>
      <c r="B32">
        <v>12</v>
      </c>
      <c r="C32">
        <v>15</v>
      </c>
      <c r="D32">
        <v>12</v>
      </c>
      <c r="E32">
        <v>16</v>
      </c>
      <c r="F32">
        <f>AVERAGEIF(MalatyaTablo[[#This Row],[Vefat2019]:[Vefat2017]], "&gt;0")</f>
        <v>14.333333333333334</v>
      </c>
      <c r="G32">
        <f>IF(AND(MalatyaTablo[[#This Row],[Vefat2020]]&gt;-1,MalatyaTablo[[#This Row],[Referans]]&gt;-1), MalatyaTablo[[#This Row],[Vefat2020]]-MalatyaTablo[[#This Row],[Referans]], 0)</f>
        <v>-2.3333333333333339</v>
      </c>
      <c r="H32">
        <f t="shared" si="1"/>
        <v>10.285714285714286</v>
      </c>
      <c r="I32">
        <f t="shared" si="2"/>
        <v>11.285714285714286</v>
      </c>
      <c r="J32">
        <f t="shared" si="3"/>
        <v>9.5714285714285712</v>
      </c>
      <c r="K32">
        <f t="shared" si="4"/>
        <v>12.142857142857142</v>
      </c>
      <c r="L32">
        <f t="shared" si="5"/>
        <v>11</v>
      </c>
    </row>
    <row r="33" spans="1:12" x14ac:dyDescent="0.35">
      <c r="A33" t="s">
        <v>224</v>
      </c>
      <c r="B33">
        <v>5</v>
      </c>
      <c r="C33">
        <v>18</v>
      </c>
      <c r="D33">
        <v>10</v>
      </c>
      <c r="E33">
        <v>7</v>
      </c>
      <c r="F33">
        <f>AVERAGEIF(MalatyaTablo[[#This Row],[Vefat2019]:[Vefat2017]], "&gt;0")</f>
        <v>11.666666666666666</v>
      </c>
      <c r="G33">
        <f>IF(AND(MalatyaTablo[[#This Row],[Vefat2020]]&gt;-1,MalatyaTablo[[#This Row],[Referans]]&gt;-1), MalatyaTablo[[#This Row],[Vefat2020]]-MalatyaTablo[[#This Row],[Referans]], 0)</f>
        <v>-6.6666666666666661</v>
      </c>
      <c r="H33">
        <f t="shared" si="1"/>
        <v>9.8571428571428577</v>
      </c>
      <c r="I33">
        <f t="shared" si="2"/>
        <v>12.571428571428571</v>
      </c>
      <c r="J33">
        <f t="shared" si="3"/>
        <v>9.7142857142857135</v>
      </c>
      <c r="K33">
        <f t="shared" si="4"/>
        <v>11.285714285714286</v>
      </c>
      <c r="L33">
        <f t="shared" si="5"/>
        <v>11.19047619047619</v>
      </c>
    </row>
    <row r="34" spans="1:12" x14ac:dyDescent="0.35">
      <c r="A34" t="s">
        <v>223</v>
      </c>
      <c r="B34">
        <v>14</v>
      </c>
      <c r="C34">
        <v>9</v>
      </c>
      <c r="D34">
        <v>8</v>
      </c>
      <c r="E34">
        <v>11</v>
      </c>
      <c r="F34">
        <f>AVERAGEIF(MalatyaTablo[[#This Row],[Vefat2019]:[Vefat2017]], "&gt;0")</f>
        <v>9.3333333333333339</v>
      </c>
      <c r="G34">
        <f>IF(AND(MalatyaTablo[[#This Row],[Vefat2020]]&gt;-1,MalatyaTablo[[#This Row],[Referans]]&gt;-1), MalatyaTablo[[#This Row],[Vefat2020]]-MalatyaTablo[[#This Row],[Referans]], 0)</f>
        <v>4.6666666666666661</v>
      </c>
      <c r="H34">
        <f t="shared" si="1"/>
        <v>11.285714285714286</v>
      </c>
      <c r="I34">
        <f t="shared" si="2"/>
        <v>12.571428571428571</v>
      </c>
      <c r="J34">
        <f t="shared" si="3"/>
        <v>10.142857142857142</v>
      </c>
      <c r="K34">
        <f t="shared" si="4"/>
        <v>11.714285714285714</v>
      </c>
      <c r="L34">
        <f t="shared" si="5"/>
        <v>11.476190476190476</v>
      </c>
    </row>
    <row r="35" spans="1:12" x14ac:dyDescent="0.35">
      <c r="A35" t="s">
        <v>222</v>
      </c>
      <c r="B35">
        <v>12</v>
      </c>
      <c r="C35">
        <v>11</v>
      </c>
      <c r="D35">
        <v>11</v>
      </c>
      <c r="E35">
        <v>13</v>
      </c>
      <c r="F35">
        <f>AVERAGEIF(MalatyaTablo[[#This Row],[Vefat2019]:[Vefat2017]], "&gt;0")</f>
        <v>11.666666666666666</v>
      </c>
      <c r="G35">
        <f>IF(AND(MalatyaTablo[[#This Row],[Vefat2020]]&gt;-1,MalatyaTablo[[#This Row],[Referans]]&gt;-1), MalatyaTablo[[#This Row],[Vefat2020]]-MalatyaTablo[[#This Row],[Referans]], 0)</f>
        <v>0.33333333333333393</v>
      </c>
      <c r="H35">
        <f t="shared" si="1"/>
        <v>11.142857142857142</v>
      </c>
      <c r="I35">
        <f t="shared" si="2"/>
        <v>13.428571428571429</v>
      </c>
      <c r="J35">
        <f t="shared" si="3"/>
        <v>10.428571428571429</v>
      </c>
      <c r="K35">
        <f t="shared" si="4"/>
        <v>12.285714285714286</v>
      </c>
      <c r="L35">
        <f t="shared" si="5"/>
        <v>12.047619047619047</v>
      </c>
    </row>
    <row r="36" spans="1:12" x14ac:dyDescent="0.35">
      <c r="A36" t="s">
        <v>221</v>
      </c>
      <c r="B36">
        <v>7</v>
      </c>
      <c r="C36">
        <v>10</v>
      </c>
      <c r="D36">
        <v>9</v>
      </c>
      <c r="E36">
        <v>14</v>
      </c>
      <c r="F36">
        <f>AVERAGEIF(MalatyaTablo[[#This Row],[Vefat2019]:[Vefat2017]], "&gt;0")</f>
        <v>11</v>
      </c>
      <c r="G36">
        <f>IF(AND(MalatyaTablo[[#This Row],[Vefat2020]]&gt;-1,MalatyaTablo[[#This Row],[Referans]]&gt;-1), MalatyaTablo[[#This Row],[Vefat2020]]-MalatyaTablo[[#This Row],[Referans]], 0)</f>
        <v>-4</v>
      </c>
      <c r="H36">
        <f t="shared" si="1"/>
        <v>10.285714285714286</v>
      </c>
      <c r="I36">
        <f t="shared" si="2"/>
        <v>13.428571428571429</v>
      </c>
      <c r="J36">
        <f t="shared" si="3"/>
        <v>10</v>
      </c>
      <c r="K36">
        <f t="shared" si="4"/>
        <v>12.857142857142858</v>
      </c>
      <c r="L36">
        <f t="shared" si="5"/>
        <v>12.095238095238097</v>
      </c>
    </row>
    <row r="37" spans="1:12" x14ac:dyDescent="0.35">
      <c r="A37" t="s">
        <v>220</v>
      </c>
      <c r="B37">
        <v>14</v>
      </c>
      <c r="C37">
        <v>13</v>
      </c>
      <c r="D37">
        <v>9</v>
      </c>
      <c r="E37">
        <v>6</v>
      </c>
      <c r="F37">
        <f>AVERAGEIF(MalatyaTablo[[#This Row],[Vefat2019]:[Vefat2017]], "&gt;0")</f>
        <v>9.3333333333333339</v>
      </c>
      <c r="G37">
        <f>IF(AND(MalatyaTablo[[#This Row],[Vefat2020]]&gt;-1,MalatyaTablo[[#This Row],[Referans]]&gt;-1), MalatyaTablo[[#This Row],[Vefat2020]]-MalatyaTablo[[#This Row],[Referans]], 0)</f>
        <v>4.6666666666666661</v>
      </c>
      <c r="H37">
        <f t="shared" si="1"/>
        <v>10.857142857142858</v>
      </c>
      <c r="I37">
        <f t="shared" si="2"/>
        <v>13.428571428571429</v>
      </c>
      <c r="J37">
        <f t="shared" si="3"/>
        <v>9.8571428571428577</v>
      </c>
      <c r="K37">
        <f t="shared" si="4"/>
        <v>11.857142857142858</v>
      </c>
      <c r="L37">
        <f t="shared" si="5"/>
        <v>11.714285714285712</v>
      </c>
    </row>
    <row r="38" spans="1:12" x14ac:dyDescent="0.35">
      <c r="A38" t="s">
        <v>219</v>
      </c>
      <c r="B38">
        <v>17</v>
      </c>
      <c r="C38">
        <v>10</v>
      </c>
      <c r="D38">
        <v>13</v>
      </c>
      <c r="E38">
        <v>7</v>
      </c>
      <c r="F38">
        <f>AVERAGEIF(MalatyaTablo[[#This Row],[Vefat2019]:[Vefat2017]], "&gt;0")</f>
        <v>10</v>
      </c>
      <c r="G38">
        <f>IF(AND(MalatyaTablo[[#This Row],[Vefat2020]]&gt;-1,MalatyaTablo[[#This Row],[Referans]]&gt;-1), MalatyaTablo[[#This Row],[Vefat2020]]-MalatyaTablo[[#This Row],[Referans]], 0)</f>
        <v>7</v>
      </c>
      <c r="H38">
        <f t="shared" si="1"/>
        <v>11.571428571428571</v>
      </c>
      <c r="I38">
        <f t="shared" si="2"/>
        <v>12.285714285714286</v>
      </c>
      <c r="J38">
        <f t="shared" si="3"/>
        <v>10.285714285714286</v>
      </c>
      <c r="K38">
        <f t="shared" si="4"/>
        <v>10.571428571428571</v>
      </c>
      <c r="L38">
        <f t="shared" si="5"/>
        <v>11.047619047619047</v>
      </c>
    </row>
    <row r="39" spans="1:12" x14ac:dyDescent="0.35">
      <c r="A39" t="s">
        <v>218</v>
      </c>
      <c r="B39">
        <v>14</v>
      </c>
      <c r="C39">
        <v>10</v>
      </c>
      <c r="D39">
        <v>8</v>
      </c>
      <c r="E39">
        <v>16</v>
      </c>
      <c r="F39">
        <f>AVERAGEIF(MalatyaTablo[[#This Row],[Vefat2019]:[Vefat2017]], "&gt;0")</f>
        <v>11.333333333333334</v>
      </c>
      <c r="G39">
        <f>IF(AND(MalatyaTablo[[#This Row],[Vefat2020]]&gt;-1,MalatyaTablo[[#This Row],[Referans]]&gt;-1), MalatyaTablo[[#This Row],[Vefat2020]]-MalatyaTablo[[#This Row],[Referans]], 0)</f>
        <v>2.6666666666666661</v>
      </c>
      <c r="H39">
        <f t="shared" si="1"/>
        <v>11.857142857142858</v>
      </c>
      <c r="I39">
        <f t="shared" si="2"/>
        <v>11.571428571428571</v>
      </c>
      <c r="J39">
        <f t="shared" si="3"/>
        <v>9.7142857142857135</v>
      </c>
      <c r="K39">
        <f t="shared" si="4"/>
        <v>10.571428571428571</v>
      </c>
      <c r="L39">
        <f t="shared" si="5"/>
        <v>10.619047619047619</v>
      </c>
    </row>
    <row r="40" spans="1:12" x14ac:dyDescent="0.35">
      <c r="A40" t="s">
        <v>217</v>
      </c>
      <c r="B40">
        <v>7</v>
      </c>
      <c r="C40">
        <v>14</v>
      </c>
      <c r="D40">
        <v>6</v>
      </c>
      <c r="E40">
        <v>9</v>
      </c>
      <c r="F40">
        <f>AVERAGEIF(MalatyaTablo[[#This Row],[Vefat2019]:[Vefat2017]], "&gt;0")</f>
        <v>9.6666666666666661</v>
      </c>
      <c r="G40">
        <f>IF(AND(MalatyaTablo[[#This Row],[Vefat2020]]&gt;-1,MalatyaTablo[[#This Row],[Referans]]&gt;-1), MalatyaTablo[[#This Row],[Vefat2020]]-MalatyaTablo[[#This Row],[Referans]], 0)</f>
        <v>-2.6666666666666661</v>
      </c>
      <c r="H40">
        <f t="shared" si="1"/>
        <v>12.142857142857142</v>
      </c>
      <c r="I40">
        <f t="shared" si="2"/>
        <v>11</v>
      </c>
      <c r="J40">
        <f t="shared" si="3"/>
        <v>9.1428571428571423</v>
      </c>
      <c r="K40">
        <f t="shared" si="4"/>
        <v>10.857142857142858</v>
      </c>
      <c r="L40">
        <f t="shared" si="5"/>
        <v>10.333333333333334</v>
      </c>
    </row>
    <row r="41" spans="1:12" x14ac:dyDescent="0.35">
      <c r="A41" t="s">
        <v>216</v>
      </c>
      <c r="B41">
        <v>15</v>
      </c>
      <c r="C41">
        <v>14</v>
      </c>
      <c r="D41">
        <v>7</v>
      </c>
      <c r="E41">
        <v>12</v>
      </c>
      <c r="F41">
        <f>AVERAGEIF(MalatyaTablo[[#This Row],[Vefat2019]:[Vefat2017]], "&gt;0")</f>
        <v>11</v>
      </c>
      <c r="G41">
        <f>IF(AND(MalatyaTablo[[#This Row],[Vefat2020]]&gt;-1,MalatyaTablo[[#This Row],[Referans]]&gt;-1), MalatyaTablo[[#This Row],[Vefat2020]]-MalatyaTablo[[#This Row],[Referans]], 0)</f>
        <v>4</v>
      </c>
      <c r="H41">
        <f t="shared" si="1"/>
        <v>12.285714285714286</v>
      </c>
      <c r="I41">
        <f t="shared" si="2"/>
        <v>11.714285714285714</v>
      </c>
      <c r="J41">
        <f t="shared" si="3"/>
        <v>9</v>
      </c>
      <c r="K41">
        <f t="shared" si="4"/>
        <v>11</v>
      </c>
      <c r="L41">
        <f t="shared" si="5"/>
        <v>10.571428571428571</v>
      </c>
    </row>
    <row r="42" spans="1:12" x14ac:dyDescent="0.35">
      <c r="A42" t="s">
        <v>215</v>
      </c>
      <c r="B42">
        <v>12</v>
      </c>
      <c r="C42">
        <v>4</v>
      </c>
      <c r="D42">
        <v>8</v>
      </c>
      <c r="E42">
        <v>10</v>
      </c>
      <c r="F42">
        <f>AVERAGEIF(MalatyaTablo[[#This Row],[Vefat2019]:[Vefat2017]], "&gt;0")</f>
        <v>7.333333333333333</v>
      </c>
      <c r="G42">
        <f>IF(AND(MalatyaTablo[[#This Row],[Vefat2020]]&gt;-1,MalatyaTablo[[#This Row],[Referans]]&gt;-1), MalatyaTablo[[#This Row],[Vefat2020]]-MalatyaTablo[[#This Row],[Referans]], 0)</f>
        <v>4.666666666666667</v>
      </c>
      <c r="H42">
        <f t="shared" si="1"/>
        <v>12.285714285714286</v>
      </c>
      <c r="I42">
        <f t="shared" si="2"/>
        <v>10.714285714285714</v>
      </c>
      <c r="J42">
        <f t="shared" si="3"/>
        <v>8.5714285714285712</v>
      </c>
      <c r="K42">
        <f t="shared" si="4"/>
        <v>10.571428571428571</v>
      </c>
      <c r="L42">
        <f t="shared" si="5"/>
        <v>9.9523809523809526</v>
      </c>
    </row>
    <row r="43" spans="1:12" x14ac:dyDescent="0.35">
      <c r="A43" t="s">
        <v>214</v>
      </c>
      <c r="B43">
        <v>8</v>
      </c>
      <c r="C43">
        <v>10</v>
      </c>
      <c r="D43">
        <v>7</v>
      </c>
      <c r="E43">
        <v>13</v>
      </c>
      <c r="F43">
        <f>AVERAGEIF(MalatyaTablo[[#This Row],[Vefat2019]:[Vefat2017]], "&gt;0")</f>
        <v>10</v>
      </c>
      <c r="G43">
        <f>IF(AND(MalatyaTablo[[#This Row],[Vefat2020]]&gt;-1,MalatyaTablo[[#This Row],[Referans]]&gt;-1), MalatyaTablo[[#This Row],[Vefat2020]]-MalatyaTablo[[#This Row],[Referans]], 0)</f>
        <v>-2</v>
      </c>
      <c r="H43">
        <f t="shared" si="1"/>
        <v>12.428571428571429</v>
      </c>
      <c r="I43">
        <f t="shared" si="2"/>
        <v>10.714285714285714</v>
      </c>
      <c r="J43">
        <f t="shared" si="3"/>
        <v>8.2857142857142865</v>
      </c>
      <c r="K43">
        <f t="shared" si="4"/>
        <v>10.428571428571429</v>
      </c>
      <c r="L43">
        <f t="shared" si="5"/>
        <v>9.8095238095238102</v>
      </c>
    </row>
    <row r="44" spans="1:12" x14ac:dyDescent="0.35">
      <c r="A44" t="s">
        <v>213</v>
      </c>
      <c r="B44">
        <v>8</v>
      </c>
      <c r="C44">
        <v>11</v>
      </c>
      <c r="D44">
        <v>10</v>
      </c>
      <c r="E44">
        <v>12</v>
      </c>
      <c r="F44">
        <f>AVERAGEIF(MalatyaTablo[[#This Row],[Vefat2019]:[Vefat2017]], "&gt;0")</f>
        <v>11</v>
      </c>
      <c r="G44">
        <f>IF(AND(MalatyaTablo[[#This Row],[Vefat2020]]&gt;-1,MalatyaTablo[[#This Row],[Referans]]&gt;-1), MalatyaTablo[[#This Row],[Vefat2020]]-MalatyaTablo[[#This Row],[Referans]], 0)</f>
        <v>-3</v>
      </c>
      <c r="H44">
        <f t="shared" si="1"/>
        <v>11.571428571428571</v>
      </c>
      <c r="I44">
        <f t="shared" si="2"/>
        <v>10.428571428571429</v>
      </c>
      <c r="J44">
        <f t="shared" si="3"/>
        <v>8.4285714285714288</v>
      </c>
      <c r="K44">
        <f t="shared" si="4"/>
        <v>11.285714285714286</v>
      </c>
      <c r="L44">
        <f t="shared" si="5"/>
        <v>10.047619047619049</v>
      </c>
    </row>
    <row r="45" spans="1:12" x14ac:dyDescent="0.35">
      <c r="A45" t="s">
        <v>212</v>
      </c>
      <c r="B45">
        <v>12</v>
      </c>
      <c r="C45">
        <v>16</v>
      </c>
      <c r="D45">
        <v>9</v>
      </c>
      <c r="E45">
        <v>11</v>
      </c>
      <c r="F45">
        <f>AVERAGEIF(MalatyaTablo[[#This Row],[Vefat2019]:[Vefat2017]], "&gt;0")</f>
        <v>12</v>
      </c>
      <c r="G45">
        <f>IF(AND(MalatyaTablo[[#This Row],[Vefat2020]]&gt;-1,MalatyaTablo[[#This Row],[Referans]]&gt;-1), MalatyaTablo[[#This Row],[Vefat2020]]-MalatyaTablo[[#This Row],[Referans]], 0)</f>
        <v>0</v>
      </c>
      <c r="H45">
        <f t="shared" si="1"/>
        <v>10.857142857142858</v>
      </c>
      <c r="I45">
        <f t="shared" si="2"/>
        <v>11.285714285714286</v>
      </c>
      <c r="J45">
        <f t="shared" si="3"/>
        <v>7.8571428571428568</v>
      </c>
      <c r="K45">
        <f t="shared" si="4"/>
        <v>11.857142857142858</v>
      </c>
      <c r="L45">
        <f t="shared" si="5"/>
        <v>10.333333333333334</v>
      </c>
    </row>
    <row r="46" spans="1:12" x14ac:dyDescent="0.35">
      <c r="A46" t="s">
        <v>211</v>
      </c>
      <c r="B46">
        <v>11</v>
      </c>
      <c r="C46">
        <v>18</v>
      </c>
      <c r="D46">
        <v>17</v>
      </c>
      <c r="E46">
        <v>10</v>
      </c>
      <c r="F46">
        <f>AVERAGEIF(MalatyaTablo[[#This Row],[Vefat2019]:[Vefat2017]], "&gt;0")</f>
        <v>15</v>
      </c>
      <c r="G46">
        <f>IF(AND(MalatyaTablo[[#This Row],[Vefat2020]]&gt;-1,MalatyaTablo[[#This Row],[Referans]]&gt;-1), MalatyaTablo[[#This Row],[Vefat2020]]-MalatyaTablo[[#This Row],[Referans]], 0)</f>
        <v>-4</v>
      </c>
      <c r="H46">
        <f t="shared" si="1"/>
        <v>10.428571428571429</v>
      </c>
      <c r="I46">
        <f t="shared" si="2"/>
        <v>12.428571428571429</v>
      </c>
      <c r="J46">
        <f t="shared" si="3"/>
        <v>9.1428571428571423</v>
      </c>
      <c r="K46">
        <f t="shared" si="4"/>
        <v>11</v>
      </c>
      <c r="L46">
        <f t="shared" si="5"/>
        <v>10.857142857142858</v>
      </c>
    </row>
    <row r="47" spans="1:12" x14ac:dyDescent="0.35">
      <c r="A47" t="s">
        <v>210</v>
      </c>
      <c r="B47">
        <v>5</v>
      </c>
      <c r="C47">
        <v>20</v>
      </c>
      <c r="D47">
        <v>7</v>
      </c>
      <c r="E47">
        <v>7</v>
      </c>
      <c r="F47">
        <f>AVERAGEIF(MalatyaTablo[[#This Row],[Vefat2019]:[Vefat2017]], "&gt;0")</f>
        <v>11.333333333333334</v>
      </c>
      <c r="G47">
        <f>IF(AND(MalatyaTablo[[#This Row],[Vefat2020]]&gt;-1,MalatyaTablo[[#This Row],[Referans]]&gt;-1), MalatyaTablo[[#This Row],[Vefat2020]]-MalatyaTablo[[#This Row],[Referans]], 0)</f>
        <v>-6.3333333333333339</v>
      </c>
      <c r="H47">
        <f t="shared" si="1"/>
        <v>10.142857142857142</v>
      </c>
      <c r="I47">
        <f t="shared" si="2"/>
        <v>13.285714285714286</v>
      </c>
      <c r="J47">
        <f t="shared" si="3"/>
        <v>9.2857142857142865</v>
      </c>
      <c r="K47">
        <f t="shared" si="4"/>
        <v>10.714285714285714</v>
      </c>
      <c r="L47">
        <f t="shared" si="5"/>
        <v>11.095238095238093</v>
      </c>
    </row>
    <row r="48" spans="1:12" x14ac:dyDescent="0.35">
      <c r="A48" t="s">
        <v>209</v>
      </c>
      <c r="B48">
        <v>9</v>
      </c>
      <c r="C48">
        <v>9</v>
      </c>
      <c r="D48">
        <v>8</v>
      </c>
      <c r="E48">
        <v>12</v>
      </c>
      <c r="F48">
        <f>AVERAGEIF(MalatyaTablo[[#This Row],[Vefat2019]:[Vefat2017]], "&gt;0")</f>
        <v>9.6666666666666661</v>
      </c>
      <c r="G48">
        <f>IF(AND(MalatyaTablo[[#This Row],[Vefat2020]]&gt;-1,MalatyaTablo[[#This Row],[Referans]]&gt;-1), MalatyaTablo[[#This Row],[Vefat2020]]-MalatyaTablo[[#This Row],[Referans]], 0)</f>
        <v>-0.66666666666666607</v>
      </c>
      <c r="H48">
        <f t="shared" si="1"/>
        <v>9.2857142857142865</v>
      </c>
      <c r="I48">
        <f t="shared" si="2"/>
        <v>12.571428571428571</v>
      </c>
      <c r="J48">
        <f t="shared" si="3"/>
        <v>9.4285714285714288</v>
      </c>
      <c r="K48">
        <f t="shared" si="4"/>
        <v>10.714285714285714</v>
      </c>
      <c r="L48">
        <f t="shared" si="5"/>
        <v>10.904761904761903</v>
      </c>
    </row>
    <row r="49" spans="1:12" x14ac:dyDescent="0.35">
      <c r="A49" t="s">
        <v>208</v>
      </c>
      <c r="B49">
        <v>15</v>
      </c>
      <c r="C49">
        <v>3</v>
      </c>
      <c r="D49">
        <v>8</v>
      </c>
      <c r="E49">
        <v>11</v>
      </c>
      <c r="F49">
        <f>AVERAGEIF(MalatyaTablo[[#This Row],[Vefat2019]:[Vefat2017]], "&gt;0")</f>
        <v>7.333333333333333</v>
      </c>
      <c r="G49">
        <f>IF(AND(MalatyaTablo[[#This Row],[Vefat2020]]&gt;-1,MalatyaTablo[[#This Row],[Referans]]&gt;-1), MalatyaTablo[[#This Row],[Vefat2020]]-MalatyaTablo[[#This Row],[Referans]], 0)</f>
        <v>7.666666666666667</v>
      </c>
      <c r="H49">
        <f t="shared" si="1"/>
        <v>9.7142857142857135</v>
      </c>
      <c r="I49">
        <f t="shared" si="2"/>
        <v>12.428571428571429</v>
      </c>
      <c r="J49">
        <f t="shared" si="3"/>
        <v>9.4285714285714288</v>
      </c>
      <c r="K49">
        <f t="shared" si="4"/>
        <v>10.857142857142858</v>
      </c>
      <c r="L49">
        <f t="shared" si="5"/>
        <v>10.904761904761903</v>
      </c>
    </row>
    <row r="50" spans="1:12" x14ac:dyDescent="0.35">
      <c r="A50" t="s">
        <v>207</v>
      </c>
      <c r="B50">
        <v>13</v>
      </c>
      <c r="C50">
        <v>7</v>
      </c>
      <c r="D50">
        <v>12</v>
      </c>
      <c r="E50">
        <v>7</v>
      </c>
      <c r="F50">
        <f>AVERAGEIF(MalatyaTablo[[#This Row],[Vefat2019]:[Vefat2017]], "&gt;0")</f>
        <v>8.6666666666666661</v>
      </c>
      <c r="G50">
        <f>IF(AND(MalatyaTablo[[#This Row],[Vefat2020]]&gt;-1,MalatyaTablo[[#This Row],[Referans]]&gt;-1), MalatyaTablo[[#This Row],[Vefat2020]]-MalatyaTablo[[#This Row],[Referans]], 0)</f>
        <v>4.3333333333333339</v>
      </c>
      <c r="H50">
        <f t="shared" si="1"/>
        <v>10.428571428571429</v>
      </c>
      <c r="I50">
        <f t="shared" si="2"/>
        <v>12</v>
      </c>
      <c r="J50">
        <f t="shared" si="3"/>
        <v>10.142857142857142</v>
      </c>
      <c r="K50">
        <f t="shared" si="4"/>
        <v>10</v>
      </c>
      <c r="L50">
        <f t="shared" si="5"/>
        <v>10.714285714285714</v>
      </c>
    </row>
    <row r="51" spans="1:12" x14ac:dyDescent="0.35">
      <c r="A51" t="s">
        <v>206</v>
      </c>
      <c r="B51">
        <v>9</v>
      </c>
      <c r="C51">
        <v>4</v>
      </c>
      <c r="D51">
        <v>12</v>
      </c>
      <c r="E51">
        <v>6</v>
      </c>
      <c r="F51">
        <f>AVERAGEIF(MalatyaTablo[[#This Row],[Vefat2019]:[Vefat2017]], "&gt;0")</f>
        <v>7.333333333333333</v>
      </c>
      <c r="G51">
        <f>IF(AND(MalatyaTablo[[#This Row],[Vefat2020]]&gt;-1,MalatyaTablo[[#This Row],[Referans]]&gt;-1), MalatyaTablo[[#This Row],[Vefat2020]]-MalatyaTablo[[#This Row],[Referans]], 0)</f>
        <v>1.666666666666667</v>
      </c>
      <c r="H51">
        <f t="shared" si="1"/>
        <v>10.571428571428571</v>
      </c>
      <c r="I51">
        <f t="shared" si="2"/>
        <v>11</v>
      </c>
      <c r="J51">
        <f t="shared" si="3"/>
        <v>10.428571428571429</v>
      </c>
      <c r="K51">
        <f t="shared" si="4"/>
        <v>9.1428571428571423</v>
      </c>
      <c r="L51">
        <f t="shared" si="5"/>
        <v>10.19047619047619</v>
      </c>
    </row>
    <row r="52" spans="1:12" x14ac:dyDescent="0.35">
      <c r="A52" t="s">
        <v>205</v>
      </c>
      <c r="B52">
        <v>8</v>
      </c>
      <c r="C52">
        <v>8</v>
      </c>
      <c r="D52">
        <v>5</v>
      </c>
      <c r="E52">
        <v>8</v>
      </c>
      <c r="F52">
        <f>AVERAGEIF(MalatyaTablo[[#This Row],[Vefat2019]:[Vefat2017]], "&gt;0")</f>
        <v>7</v>
      </c>
      <c r="G52">
        <f>IF(AND(MalatyaTablo[[#This Row],[Vefat2020]]&gt;-1,MalatyaTablo[[#This Row],[Referans]]&gt;-1), MalatyaTablo[[#This Row],[Vefat2020]]-MalatyaTablo[[#This Row],[Referans]], 0)</f>
        <v>1</v>
      </c>
      <c r="H52">
        <f t="shared" si="1"/>
        <v>10</v>
      </c>
      <c r="I52">
        <f t="shared" si="2"/>
        <v>9.8571428571428577</v>
      </c>
      <c r="J52">
        <f t="shared" si="3"/>
        <v>9.8571428571428577</v>
      </c>
      <c r="K52">
        <f t="shared" si="4"/>
        <v>8.7142857142857135</v>
      </c>
      <c r="L52">
        <f t="shared" si="5"/>
        <v>9.4761904761904781</v>
      </c>
    </row>
    <row r="53" spans="1:12" x14ac:dyDescent="0.35">
      <c r="A53" t="s">
        <v>204</v>
      </c>
      <c r="B53">
        <v>7</v>
      </c>
      <c r="C53">
        <v>5</v>
      </c>
      <c r="D53">
        <v>14</v>
      </c>
      <c r="E53">
        <v>11</v>
      </c>
      <c r="F53">
        <f>AVERAGEIF(MalatyaTablo[[#This Row],[Vefat2019]:[Vefat2017]], "&gt;0")</f>
        <v>10</v>
      </c>
      <c r="G53">
        <f>IF(AND(MalatyaTablo[[#This Row],[Vefat2020]]&gt;-1,MalatyaTablo[[#This Row],[Referans]]&gt;-1), MalatyaTablo[[#This Row],[Vefat2020]]-MalatyaTablo[[#This Row],[Referans]], 0)</f>
        <v>-3</v>
      </c>
      <c r="H53">
        <f t="shared" si="1"/>
        <v>9.4285714285714288</v>
      </c>
      <c r="I53">
        <f t="shared" si="2"/>
        <v>8</v>
      </c>
      <c r="J53">
        <f t="shared" si="3"/>
        <v>9.4285714285714288</v>
      </c>
      <c r="K53">
        <f t="shared" si="4"/>
        <v>8.8571428571428577</v>
      </c>
      <c r="L53">
        <f t="shared" si="5"/>
        <v>8.7619047619047628</v>
      </c>
    </row>
    <row r="54" spans="1:12" x14ac:dyDescent="0.35">
      <c r="A54" t="s">
        <v>203</v>
      </c>
      <c r="B54">
        <v>8</v>
      </c>
      <c r="C54">
        <v>6</v>
      </c>
      <c r="D54">
        <v>14</v>
      </c>
      <c r="E54">
        <v>12</v>
      </c>
      <c r="F54">
        <f>AVERAGEIF(MalatyaTablo[[#This Row],[Vefat2019]:[Vefat2017]], "&gt;0")</f>
        <v>10.666666666666666</v>
      </c>
      <c r="G54">
        <f>IF(AND(MalatyaTablo[[#This Row],[Vefat2020]]&gt;-1,MalatyaTablo[[#This Row],[Referans]]&gt;-1), MalatyaTablo[[#This Row],[Vefat2020]]-MalatyaTablo[[#This Row],[Referans]], 0)</f>
        <v>-2.6666666666666661</v>
      </c>
      <c r="H54">
        <f t="shared" si="1"/>
        <v>9.8571428571428577</v>
      </c>
      <c r="I54">
        <f t="shared" si="2"/>
        <v>6</v>
      </c>
      <c r="J54">
        <f t="shared" si="3"/>
        <v>10.428571428571429</v>
      </c>
      <c r="K54">
        <f t="shared" si="4"/>
        <v>9.5714285714285712</v>
      </c>
      <c r="L54">
        <f t="shared" si="5"/>
        <v>8.6666666666666661</v>
      </c>
    </row>
    <row r="55" spans="1:12" x14ac:dyDescent="0.35">
      <c r="A55" t="s">
        <v>202</v>
      </c>
      <c r="B55">
        <v>7</v>
      </c>
      <c r="C55">
        <v>11</v>
      </c>
      <c r="D55">
        <v>7</v>
      </c>
      <c r="E55">
        <v>8</v>
      </c>
      <c r="F55">
        <f>AVERAGEIF(MalatyaTablo[[#This Row],[Vefat2019]:[Vefat2017]], "&gt;0")</f>
        <v>8.6666666666666661</v>
      </c>
      <c r="G55">
        <f>IF(AND(MalatyaTablo[[#This Row],[Vefat2020]]&gt;-1,MalatyaTablo[[#This Row],[Referans]]&gt;-1), MalatyaTablo[[#This Row],[Vefat2020]]-MalatyaTablo[[#This Row],[Referans]], 0)</f>
        <v>-1.6666666666666661</v>
      </c>
      <c r="H55">
        <f t="shared" si="1"/>
        <v>9.5714285714285712</v>
      </c>
      <c r="I55">
        <f t="shared" si="2"/>
        <v>6.2857142857142856</v>
      </c>
      <c r="J55">
        <f t="shared" si="3"/>
        <v>10.285714285714286</v>
      </c>
      <c r="K55">
        <f t="shared" si="4"/>
        <v>9</v>
      </c>
      <c r="L55">
        <f t="shared" si="5"/>
        <v>8.5238095238095219</v>
      </c>
    </row>
    <row r="56" spans="1:12" x14ac:dyDescent="0.35">
      <c r="A56" t="s">
        <v>201</v>
      </c>
      <c r="B56">
        <v>9</v>
      </c>
      <c r="C56">
        <v>8</v>
      </c>
      <c r="D56">
        <v>7</v>
      </c>
      <c r="E56">
        <v>10</v>
      </c>
      <c r="F56">
        <f>AVERAGEIF(MalatyaTablo[[#This Row],[Vefat2019]:[Vefat2017]], "&gt;0")</f>
        <v>8.3333333333333339</v>
      </c>
      <c r="G56">
        <f>IF(AND(MalatyaTablo[[#This Row],[Vefat2020]]&gt;-1,MalatyaTablo[[#This Row],[Referans]]&gt;-1), MalatyaTablo[[#This Row],[Vefat2020]]-MalatyaTablo[[#This Row],[Referans]], 0)</f>
        <v>0.66666666666666607</v>
      </c>
      <c r="H56">
        <f t="shared" si="1"/>
        <v>8.7142857142857135</v>
      </c>
      <c r="I56">
        <f t="shared" si="2"/>
        <v>7</v>
      </c>
      <c r="J56">
        <f t="shared" si="3"/>
        <v>10.142857142857142</v>
      </c>
      <c r="K56">
        <f t="shared" si="4"/>
        <v>8.8571428571428577</v>
      </c>
      <c r="L56">
        <f t="shared" si="5"/>
        <v>8.6666666666666661</v>
      </c>
    </row>
    <row r="57" spans="1:12" x14ac:dyDescent="0.35">
      <c r="A57" t="s">
        <v>200</v>
      </c>
      <c r="B57">
        <v>15</v>
      </c>
      <c r="C57">
        <v>11</v>
      </c>
      <c r="D57">
        <v>6</v>
      </c>
      <c r="E57">
        <v>15</v>
      </c>
      <c r="F57">
        <f>AVERAGEIF(MalatyaTablo[[#This Row],[Vefat2019]:[Vefat2017]], "&gt;0")</f>
        <v>10.666666666666666</v>
      </c>
      <c r="G57">
        <f>IF(AND(MalatyaTablo[[#This Row],[Vefat2020]]&gt;-1,MalatyaTablo[[#This Row],[Referans]]&gt;-1), MalatyaTablo[[#This Row],[Vefat2020]]-MalatyaTablo[[#This Row],[Referans]], 0)</f>
        <v>4.3333333333333339</v>
      </c>
      <c r="H57">
        <f t="shared" si="1"/>
        <v>9</v>
      </c>
      <c r="I57">
        <f t="shared" si="2"/>
        <v>7.5714285714285712</v>
      </c>
      <c r="J57">
        <f t="shared" si="3"/>
        <v>9.2857142857142865</v>
      </c>
      <c r="K57">
        <f t="shared" si="4"/>
        <v>10</v>
      </c>
      <c r="L57">
        <f t="shared" si="5"/>
        <v>8.9523809523809526</v>
      </c>
    </row>
    <row r="58" spans="1:12" x14ac:dyDescent="0.35">
      <c r="A58" t="s">
        <v>199</v>
      </c>
      <c r="B58">
        <v>7</v>
      </c>
      <c r="C58">
        <v>15</v>
      </c>
      <c r="D58">
        <v>10</v>
      </c>
      <c r="E58">
        <v>10</v>
      </c>
      <c r="F58">
        <f>AVERAGEIF(MalatyaTablo[[#This Row],[Vefat2019]:[Vefat2017]], "&gt;0")</f>
        <v>11.666666666666666</v>
      </c>
      <c r="G58">
        <f>IF(AND(MalatyaTablo[[#This Row],[Vefat2020]]&gt;-1,MalatyaTablo[[#This Row],[Referans]]&gt;-1), MalatyaTablo[[#This Row],[Vefat2020]]-MalatyaTablo[[#This Row],[Referans]], 0)</f>
        <v>-4.6666666666666661</v>
      </c>
      <c r="H58">
        <f t="shared" si="1"/>
        <v>8.7142857142857135</v>
      </c>
      <c r="I58">
        <f t="shared" si="2"/>
        <v>9.1428571428571423</v>
      </c>
      <c r="J58">
        <f t="shared" si="3"/>
        <v>9</v>
      </c>
      <c r="K58">
        <f t="shared" si="4"/>
        <v>10.571428571428571</v>
      </c>
      <c r="L58">
        <f t="shared" si="5"/>
        <v>9.5714285714285712</v>
      </c>
    </row>
    <row r="59" spans="1:12" x14ac:dyDescent="0.35">
      <c r="A59" t="s">
        <v>198</v>
      </c>
      <c r="B59">
        <v>11</v>
      </c>
      <c r="C59">
        <v>8</v>
      </c>
      <c r="D59">
        <v>12</v>
      </c>
      <c r="E59">
        <v>11</v>
      </c>
      <c r="F59">
        <f>AVERAGEIF(MalatyaTablo[[#This Row],[Vefat2019]:[Vefat2017]], "&gt;0")</f>
        <v>10.333333333333334</v>
      </c>
      <c r="G59">
        <f>IF(AND(MalatyaTablo[[#This Row],[Vefat2020]]&gt;-1,MalatyaTablo[[#This Row],[Referans]]&gt;-1), MalatyaTablo[[#This Row],[Vefat2020]]-MalatyaTablo[[#This Row],[Referans]], 0)</f>
        <v>0.66666666666666607</v>
      </c>
      <c r="H59">
        <f t="shared" si="1"/>
        <v>9.1428571428571423</v>
      </c>
      <c r="I59">
        <f t="shared" si="2"/>
        <v>9.1428571428571423</v>
      </c>
      <c r="J59">
        <f t="shared" si="3"/>
        <v>10</v>
      </c>
      <c r="K59">
        <f t="shared" si="4"/>
        <v>11</v>
      </c>
      <c r="L59">
        <f t="shared" si="5"/>
        <v>10.047619047619047</v>
      </c>
    </row>
    <row r="60" spans="1:12" x14ac:dyDescent="0.35">
      <c r="A60" t="s">
        <v>197</v>
      </c>
      <c r="B60">
        <v>9</v>
      </c>
      <c r="C60">
        <v>8</v>
      </c>
      <c r="D60">
        <v>9</v>
      </c>
      <c r="E60">
        <v>12</v>
      </c>
      <c r="F60">
        <f>AVERAGEIF(MalatyaTablo[[#This Row],[Vefat2019]:[Vefat2017]], "&gt;0")</f>
        <v>9.6666666666666661</v>
      </c>
      <c r="G60">
        <f>IF(AND(MalatyaTablo[[#This Row],[Vefat2020]]&gt;-1,MalatyaTablo[[#This Row],[Referans]]&gt;-1), MalatyaTablo[[#This Row],[Vefat2020]]-MalatyaTablo[[#This Row],[Referans]], 0)</f>
        <v>-0.66666666666666607</v>
      </c>
      <c r="H60">
        <f t="shared" si="1"/>
        <v>9.4285714285714288</v>
      </c>
      <c r="I60">
        <f t="shared" si="2"/>
        <v>9.5714285714285712</v>
      </c>
      <c r="J60">
        <f t="shared" si="3"/>
        <v>9.2857142857142865</v>
      </c>
      <c r="K60">
        <f t="shared" si="4"/>
        <v>11.142857142857142</v>
      </c>
      <c r="L60">
        <f t="shared" si="5"/>
        <v>10</v>
      </c>
    </row>
    <row r="61" spans="1:12" x14ac:dyDescent="0.35">
      <c r="A61" t="s">
        <v>196</v>
      </c>
      <c r="B61">
        <v>13</v>
      </c>
      <c r="C61">
        <v>9</v>
      </c>
      <c r="D61">
        <v>13</v>
      </c>
      <c r="E61">
        <v>5</v>
      </c>
      <c r="F61">
        <f>AVERAGEIF(MalatyaTablo[[#This Row],[Vefat2019]:[Vefat2017]], "&gt;0")</f>
        <v>9</v>
      </c>
      <c r="G61">
        <f>IF(AND(MalatyaTablo[[#This Row],[Vefat2020]]&gt;-1,MalatyaTablo[[#This Row],[Referans]]&gt;-1), MalatyaTablo[[#This Row],[Vefat2020]]-MalatyaTablo[[#This Row],[Referans]], 0)</f>
        <v>4</v>
      </c>
      <c r="H61">
        <f t="shared" si="1"/>
        <v>10.142857142857142</v>
      </c>
      <c r="I61">
        <f t="shared" si="2"/>
        <v>10</v>
      </c>
      <c r="J61">
        <f t="shared" si="3"/>
        <v>9.1428571428571423</v>
      </c>
      <c r="K61">
        <f t="shared" si="4"/>
        <v>10.142857142857142</v>
      </c>
      <c r="L61">
        <f t="shared" si="5"/>
        <v>9.761904761904761</v>
      </c>
    </row>
    <row r="62" spans="1:12" x14ac:dyDescent="0.35">
      <c r="A62" t="s">
        <v>195</v>
      </c>
      <c r="B62">
        <v>9</v>
      </c>
      <c r="C62">
        <v>12</v>
      </c>
      <c r="D62">
        <v>11</v>
      </c>
      <c r="E62">
        <v>15</v>
      </c>
      <c r="F62">
        <f>AVERAGEIF(MalatyaTablo[[#This Row],[Vefat2019]:[Vefat2017]], "&gt;0")</f>
        <v>12.666666666666666</v>
      </c>
      <c r="G62">
        <f>IF(AND(MalatyaTablo[[#This Row],[Vefat2020]]&gt;-1,MalatyaTablo[[#This Row],[Referans]]&gt;-1), MalatyaTablo[[#This Row],[Vefat2020]]-MalatyaTablo[[#This Row],[Referans]], 0)</f>
        <v>-3.6666666666666661</v>
      </c>
      <c r="H62">
        <f t="shared" si="1"/>
        <v>10.428571428571429</v>
      </c>
      <c r="I62">
        <f t="shared" si="2"/>
        <v>10.142857142857142</v>
      </c>
      <c r="J62">
        <f t="shared" si="3"/>
        <v>9.7142857142857135</v>
      </c>
      <c r="K62">
        <f t="shared" si="4"/>
        <v>11.142857142857142</v>
      </c>
      <c r="L62">
        <f t="shared" si="5"/>
        <v>10.333333333333332</v>
      </c>
    </row>
    <row r="63" spans="1:12" x14ac:dyDescent="0.35">
      <c r="A63" t="s">
        <v>194</v>
      </c>
      <c r="B63">
        <v>7</v>
      </c>
      <c r="C63">
        <v>11</v>
      </c>
      <c r="D63">
        <v>10</v>
      </c>
      <c r="E63">
        <v>3</v>
      </c>
      <c r="F63">
        <f>AVERAGEIF(MalatyaTablo[[#This Row],[Vefat2019]:[Vefat2017]], "&gt;0")</f>
        <v>8</v>
      </c>
      <c r="G63">
        <f>IF(AND(MalatyaTablo[[#This Row],[Vefat2020]]&gt;-1,MalatyaTablo[[#This Row],[Referans]]&gt;-1), MalatyaTablo[[#This Row],[Vefat2020]]-MalatyaTablo[[#This Row],[Referans]], 0)</f>
        <v>-1</v>
      </c>
      <c r="H63">
        <f t="shared" si="1"/>
        <v>10.142857142857142</v>
      </c>
      <c r="I63">
        <f t="shared" si="2"/>
        <v>10.571428571428571</v>
      </c>
      <c r="J63">
        <f t="shared" si="3"/>
        <v>10.142857142857142</v>
      </c>
      <c r="K63">
        <f t="shared" si="4"/>
        <v>10.142857142857142</v>
      </c>
      <c r="L63">
        <f t="shared" si="5"/>
        <v>10.285714285714286</v>
      </c>
    </row>
    <row r="64" spans="1:12" x14ac:dyDescent="0.35">
      <c r="A64" t="s">
        <v>193</v>
      </c>
      <c r="B64">
        <v>8</v>
      </c>
      <c r="C64">
        <v>8</v>
      </c>
      <c r="D64">
        <v>10</v>
      </c>
      <c r="E64">
        <v>11</v>
      </c>
      <c r="F64">
        <f>AVERAGEIF(MalatyaTablo[[#This Row],[Vefat2019]:[Vefat2017]], "&gt;0")</f>
        <v>9.6666666666666661</v>
      </c>
      <c r="G64">
        <f>IF(AND(MalatyaTablo[[#This Row],[Vefat2020]]&gt;-1,MalatyaTablo[[#This Row],[Referans]]&gt;-1), MalatyaTablo[[#This Row],[Vefat2020]]-MalatyaTablo[[#This Row],[Referans]], 0)</f>
        <v>-1.6666666666666661</v>
      </c>
      <c r="H64">
        <f t="shared" si="1"/>
        <v>9.1428571428571423</v>
      </c>
      <c r="I64">
        <f t="shared" si="2"/>
        <v>10.142857142857142</v>
      </c>
      <c r="J64">
        <f t="shared" si="3"/>
        <v>10.714285714285714</v>
      </c>
      <c r="K64">
        <f t="shared" si="4"/>
        <v>9.5714285714285712</v>
      </c>
      <c r="L64">
        <f t="shared" si="5"/>
        <v>10.142857142857142</v>
      </c>
    </row>
    <row r="65" spans="1:12" x14ac:dyDescent="0.35">
      <c r="A65" t="s">
        <v>192</v>
      </c>
      <c r="B65">
        <v>14</v>
      </c>
      <c r="C65">
        <v>18</v>
      </c>
      <c r="D65">
        <v>7</v>
      </c>
      <c r="E65">
        <v>9</v>
      </c>
      <c r="F65">
        <f>AVERAGEIF(MalatyaTablo[[#This Row],[Vefat2019]:[Vefat2017]], "&gt;0")</f>
        <v>11.333333333333334</v>
      </c>
      <c r="G65">
        <f>IF(AND(MalatyaTablo[[#This Row],[Vefat2020]]&gt;-1,MalatyaTablo[[#This Row],[Referans]]&gt;-1), MalatyaTablo[[#This Row],[Vefat2020]]-MalatyaTablo[[#This Row],[Referans]], 0)</f>
        <v>2.6666666666666661</v>
      </c>
      <c r="H65">
        <f t="shared" si="1"/>
        <v>10.142857142857142</v>
      </c>
      <c r="I65">
        <f t="shared" si="2"/>
        <v>10.571428571428571</v>
      </c>
      <c r="J65">
        <f t="shared" si="3"/>
        <v>10.285714285714286</v>
      </c>
      <c r="K65">
        <f t="shared" si="4"/>
        <v>9.4285714285714288</v>
      </c>
      <c r="L65">
        <f t="shared" si="5"/>
        <v>10.095238095238093</v>
      </c>
    </row>
    <row r="66" spans="1:12" x14ac:dyDescent="0.35">
      <c r="A66" t="s">
        <v>191</v>
      </c>
      <c r="B66">
        <v>7</v>
      </c>
      <c r="C66">
        <v>8</v>
      </c>
      <c r="D66">
        <v>17</v>
      </c>
      <c r="E66">
        <v>11</v>
      </c>
      <c r="F66">
        <f>AVERAGEIF(MalatyaTablo[[#This Row],[Vefat2019]:[Vefat2017]], "&gt;0")</f>
        <v>12</v>
      </c>
      <c r="G66">
        <f>IF(AND(MalatyaTablo[[#This Row],[Vefat2020]]&gt;-1,MalatyaTablo[[#This Row],[Referans]]&gt;-1), MalatyaTablo[[#This Row],[Vefat2020]]-MalatyaTablo[[#This Row],[Referans]], 0)</f>
        <v>-5</v>
      </c>
      <c r="H66">
        <f t="shared" si="1"/>
        <v>9.5714285714285712</v>
      </c>
      <c r="I66">
        <f t="shared" si="2"/>
        <v>10.571428571428571</v>
      </c>
      <c r="J66">
        <f t="shared" si="3"/>
        <v>11</v>
      </c>
      <c r="K66">
        <f t="shared" si="4"/>
        <v>9.4285714285714288</v>
      </c>
      <c r="L66">
        <f t="shared" si="5"/>
        <v>10.333333333333332</v>
      </c>
    </row>
    <row r="67" spans="1:12" x14ac:dyDescent="0.35">
      <c r="A67" t="s">
        <v>190</v>
      </c>
      <c r="B67">
        <v>14</v>
      </c>
      <c r="C67">
        <v>4</v>
      </c>
      <c r="D67">
        <v>5</v>
      </c>
      <c r="E67">
        <v>13</v>
      </c>
      <c r="F67">
        <f>AVERAGEIF(MalatyaTablo[[#This Row],[Vefat2019]:[Vefat2017]], "&gt;0")</f>
        <v>7.333333333333333</v>
      </c>
      <c r="G67">
        <f>IF(AND(MalatyaTablo[[#This Row],[Vefat2020]]&gt;-1,MalatyaTablo[[#This Row],[Referans]]&gt;-1), MalatyaTablo[[#This Row],[Vefat2020]]-MalatyaTablo[[#This Row],[Referans]], 0)</f>
        <v>6.666666666666667</v>
      </c>
      <c r="H67">
        <f t="shared" si="1"/>
        <v>10.285714285714286</v>
      </c>
      <c r="I67">
        <f t="shared" si="2"/>
        <v>10</v>
      </c>
      <c r="J67">
        <f t="shared" si="3"/>
        <v>10.428571428571429</v>
      </c>
      <c r="K67">
        <f t="shared" si="4"/>
        <v>9.5714285714285712</v>
      </c>
      <c r="L67">
        <f t="shared" si="5"/>
        <v>10</v>
      </c>
    </row>
    <row r="68" spans="1:12" x14ac:dyDescent="0.35">
      <c r="A68" t="s">
        <v>189</v>
      </c>
      <c r="B68">
        <v>11</v>
      </c>
      <c r="C68">
        <v>8</v>
      </c>
      <c r="D68">
        <v>2</v>
      </c>
      <c r="E68">
        <v>8</v>
      </c>
      <c r="F68">
        <f>AVERAGEIF(MalatyaTablo[[#This Row],[Vefat2019]:[Vefat2017]], "&gt;0")</f>
        <v>6</v>
      </c>
      <c r="G68">
        <f>IF(AND(MalatyaTablo[[#This Row],[Vefat2020]]&gt;-1,MalatyaTablo[[#This Row],[Referans]]&gt;-1), MalatyaTablo[[#This Row],[Vefat2020]]-MalatyaTablo[[#This Row],[Referans]], 0)</f>
        <v>5</v>
      </c>
      <c r="H68">
        <f t="shared" si="1"/>
        <v>10</v>
      </c>
      <c r="I68">
        <f t="shared" si="2"/>
        <v>9.8571428571428577</v>
      </c>
      <c r="J68">
        <f t="shared" si="3"/>
        <v>8.8571428571428577</v>
      </c>
      <c r="K68">
        <f t="shared" si="4"/>
        <v>10</v>
      </c>
      <c r="L68">
        <f t="shared" si="5"/>
        <v>9.5714285714285712</v>
      </c>
    </row>
    <row r="69" spans="1:12" x14ac:dyDescent="0.35">
      <c r="A69" t="s">
        <v>188</v>
      </c>
      <c r="B69">
        <v>6</v>
      </c>
      <c r="C69">
        <v>11</v>
      </c>
      <c r="D69">
        <v>12</v>
      </c>
      <c r="E69">
        <v>15</v>
      </c>
      <c r="F69">
        <f>AVERAGEIF(MalatyaTablo[[#This Row],[Vefat2019]:[Vefat2017]], "&gt;0")</f>
        <v>12.666666666666666</v>
      </c>
      <c r="G69">
        <f>IF(AND(MalatyaTablo[[#This Row],[Vefat2020]]&gt;-1,MalatyaTablo[[#This Row],[Referans]]&gt;-1), MalatyaTablo[[#This Row],[Vefat2020]]-MalatyaTablo[[#This Row],[Referans]], 0)</f>
        <v>-6.6666666666666661</v>
      </c>
      <c r="H69">
        <f t="shared" si="1"/>
        <v>9.5714285714285712</v>
      </c>
      <c r="I69">
        <f t="shared" si="2"/>
        <v>9.7142857142857135</v>
      </c>
      <c r="J69">
        <f t="shared" si="3"/>
        <v>9</v>
      </c>
      <c r="K69">
        <f t="shared" si="4"/>
        <v>10</v>
      </c>
      <c r="L69">
        <f t="shared" si="5"/>
        <v>9.5714285714285712</v>
      </c>
    </row>
    <row r="70" spans="1:12" x14ac:dyDescent="0.35">
      <c r="A70" t="s">
        <v>187</v>
      </c>
      <c r="B70">
        <v>11</v>
      </c>
      <c r="C70">
        <v>12</v>
      </c>
      <c r="D70">
        <v>6</v>
      </c>
      <c r="E70">
        <v>13</v>
      </c>
      <c r="F70">
        <f>AVERAGEIF(MalatyaTablo[[#This Row],[Vefat2019]:[Vefat2017]], "&gt;0")</f>
        <v>10.333333333333334</v>
      </c>
      <c r="G70">
        <f>IF(AND(MalatyaTablo[[#This Row],[Vefat2020]]&gt;-1,MalatyaTablo[[#This Row],[Referans]]&gt;-1), MalatyaTablo[[#This Row],[Vefat2020]]-MalatyaTablo[[#This Row],[Referans]], 0)</f>
        <v>0.66666666666666607</v>
      </c>
      <c r="H70">
        <f t="shared" si="1"/>
        <v>10.142857142857142</v>
      </c>
      <c r="I70">
        <f t="shared" si="2"/>
        <v>9.8571428571428577</v>
      </c>
      <c r="J70">
        <f t="shared" si="3"/>
        <v>8.4285714285714288</v>
      </c>
      <c r="K70">
        <f t="shared" si="4"/>
        <v>11.428571428571429</v>
      </c>
      <c r="L70">
        <f t="shared" si="5"/>
        <v>9.9047619047619033</v>
      </c>
    </row>
    <row r="71" spans="1:12" x14ac:dyDescent="0.35">
      <c r="A71" t="s">
        <v>186</v>
      </c>
      <c r="B71">
        <v>9</v>
      </c>
      <c r="C71">
        <v>8</v>
      </c>
      <c r="D71">
        <v>6</v>
      </c>
      <c r="E71">
        <v>10</v>
      </c>
      <c r="F71">
        <f>AVERAGEIF(MalatyaTablo[[#This Row],[Vefat2019]:[Vefat2017]], "&gt;0")</f>
        <v>8</v>
      </c>
      <c r="G71">
        <f>IF(AND(MalatyaTablo[[#This Row],[Vefat2020]]&gt;-1,MalatyaTablo[[#This Row],[Referans]]&gt;-1), MalatyaTablo[[#This Row],[Vefat2020]]-MalatyaTablo[[#This Row],[Referans]], 0)</f>
        <v>1</v>
      </c>
      <c r="H71">
        <f t="shared" si="1"/>
        <v>10.285714285714286</v>
      </c>
      <c r="I71">
        <f t="shared" si="2"/>
        <v>9.8571428571428577</v>
      </c>
      <c r="J71">
        <f t="shared" si="3"/>
        <v>7.8571428571428568</v>
      </c>
      <c r="K71">
        <f t="shared" si="4"/>
        <v>11.285714285714286</v>
      </c>
      <c r="L71">
        <f t="shared" si="5"/>
        <v>9.6666666666666679</v>
      </c>
    </row>
    <row r="72" spans="1:12" x14ac:dyDescent="0.35">
      <c r="A72" t="s">
        <v>185</v>
      </c>
      <c r="B72">
        <v>9</v>
      </c>
      <c r="C72">
        <v>10</v>
      </c>
      <c r="D72">
        <v>13</v>
      </c>
      <c r="E72">
        <v>11</v>
      </c>
      <c r="F72">
        <f>AVERAGEIF(MalatyaTablo[[#This Row],[Vefat2019]:[Vefat2017]], "&gt;0")</f>
        <v>11.333333333333334</v>
      </c>
      <c r="G72">
        <f>IF(AND(MalatyaTablo[[#This Row],[Vefat2020]]&gt;-1,MalatyaTablo[[#This Row],[Referans]]&gt;-1), MalatyaTablo[[#This Row],[Vefat2020]]-MalatyaTablo[[#This Row],[Referans]], 0)</f>
        <v>-2.3333333333333339</v>
      </c>
      <c r="H72">
        <f t="shared" si="1"/>
        <v>9.5714285714285712</v>
      </c>
      <c r="I72">
        <f t="shared" si="2"/>
        <v>8.7142857142857135</v>
      </c>
      <c r="J72">
        <f t="shared" si="3"/>
        <v>8.7142857142857135</v>
      </c>
      <c r="K72">
        <f t="shared" si="4"/>
        <v>11.571428571428571</v>
      </c>
      <c r="L72">
        <f t="shared" si="5"/>
        <v>9.6666666666666679</v>
      </c>
    </row>
    <row r="73" spans="1:12" x14ac:dyDescent="0.35">
      <c r="A73" t="s">
        <v>184</v>
      </c>
      <c r="B73">
        <v>8</v>
      </c>
      <c r="C73">
        <v>5</v>
      </c>
      <c r="D73">
        <v>4</v>
      </c>
      <c r="E73">
        <v>8</v>
      </c>
      <c r="F73">
        <f>AVERAGEIF(MalatyaTablo[[#This Row],[Vefat2019]:[Vefat2017]], "&gt;0")</f>
        <v>5.666666666666667</v>
      </c>
      <c r="G73">
        <f>IF(AND(MalatyaTablo[[#This Row],[Vefat2020]]&gt;-1,MalatyaTablo[[#This Row],[Referans]]&gt;-1), MalatyaTablo[[#This Row],[Vefat2020]]-MalatyaTablo[[#This Row],[Referans]], 0)</f>
        <v>2.333333333333333</v>
      </c>
      <c r="H73">
        <f t="shared" ref="H73:H136" si="6">AVERAGE(B67:B73)</f>
        <v>9.7142857142857135</v>
      </c>
      <c r="I73">
        <f t="shared" ref="I73:I136" si="7">AVERAGE(C67:C73)</f>
        <v>8.2857142857142865</v>
      </c>
      <c r="J73">
        <f t="shared" ref="J73:J136" si="8">AVERAGE(D67:D73)</f>
        <v>6.8571428571428568</v>
      </c>
      <c r="K73">
        <f t="shared" ref="K73:K136" si="9">AVERAGE(E67:E73)</f>
        <v>11.142857142857142</v>
      </c>
      <c r="L73">
        <f t="shared" ref="L73:L136" si="10">AVERAGE(F67:F73)</f>
        <v>8.7619047619047628</v>
      </c>
    </row>
    <row r="74" spans="1:12" x14ac:dyDescent="0.35">
      <c r="A74" t="s">
        <v>183</v>
      </c>
      <c r="B74">
        <v>7</v>
      </c>
      <c r="C74">
        <v>11</v>
      </c>
      <c r="D74">
        <v>6</v>
      </c>
      <c r="E74">
        <v>12</v>
      </c>
      <c r="F74">
        <f>AVERAGEIF(MalatyaTablo[[#This Row],[Vefat2019]:[Vefat2017]], "&gt;0")</f>
        <v>9.6666666666666661</v>
      </c>
      <c r="G74">
        <f>IF(AND(MalatyaTablo[[#This Row],[Vefat2020]]&gt;-1,MalatyaTablo[[#This Row],[Referans]]&gt;-1), MalatyaTablo[[#This Row],[Vefat2020]]-MalatyaTablo[[#This Row],[Referans]], 0)</f>
        <v>-2.6666666666666661</v>
      </c>
      <c r="H74">
        <f t="shared" si="6"/>
        <v>8.7142857142857135</v>
      </c>
      <c r="I74">
        <f t="shared" si="7"/>
        <v>9.2857142857142865</v>
      </c>
      <c r="J74">
        <f t="shared" si="8"/>
        <v>7</v>
      </c>
      <c r="K74">
        <f t="shared" si="9"/>
        <v>11</v>
      </c>
      <c r="L74">
        <f t="shared" si="10"/>
        <v>9.0952380952380949</v>
      </c>
    </row>
    <row r="75" spans="1:12" x14ac:dyDescent="0.35">
      <c r="A75" t="s">
        <v>182</v>
      </c>
      <c r="B75">
        <v>15</v>
      </c>
      <c r="C75">
        <v>12</v>
      </c>
      <c r="D75">
        <v>9</v>
      </c>
      <c r="E75">
        <v>10</v>
      </c>
      <c r="F75">
        <f>AVERAGEIF(MalatyaTablo[[#This Row],[Vefat2019]:[Vefat2017]], "&gt;0")</f>
        <v>10.333333333333334</v>
      </c>
      <c r="G75">
        <f>IF(AND(MalatyaTablo[[#This Row],[Vefat2020]]&gt;-1,MalatyaTablo[[#This Row],[Referans]]&gt;-1), MalatyaTablo[[#This Row],[Vefat2020]]-MalatyaTablo[[#This Row],[Referans]], 0)</f>
        <v>4.6666666666666661</v>
      </c>
      <c r="H75">
        <f t="shared" si="6"/>
        <v>9.2857142857142865</v>
      </c>
      <c r="I75">
        <f t="shared" si="7"/>
        <v>9.8571428571428577</v>
      </c>
      <c r="J75">
        <f t="shared" si="8"/>
        <v>8</v>
      </c>
      <c r="K75">
        <f t="shared" si="9"/>
        <v>11.285714285714286</v>
      </c>
      <c r="L75">
        <f t="shared" si="10"/>
        <v>9.7142857142857135</v>
      </c>
    </row>
    <row r="76" spans="1:12" x14ac:dyDescent="0.35">
      <c r="A76" t="s">
        <v>181</v>
      </c>
      <c r="B76">
        <v>8</v>
      </c>
      <c r="C76">
        <v>12</v>
      </c>
      <c r="D76">
        <v>6</v>
      </c>
      <c r="E76">
        <v>10</v>
      </c>
      <c r="F76">
        <f>AVERAGEIF(MalatyaTablo[[#This Row],[Vefat2019]:[Vefat2017]], "&gt;0")</f>
        <v>9.3333333333333339</v>
      </c>
      <c r="G76">
        <f>IF(AND(MalatyaTablo[[#This Row],[Vefat2020]]&gt;-1,MalatyaTablo[[#This Row],[Referans]]&gt;-1), MalatyaTablo[[#This Row],[Vefat2020]]-MalatyaTablo[[#This Row],[Referans]], 0)</f>
        <v>-1.3333333333333339</v>
      </c>
      <c r="H76">
        <f t="shared" si="6"/>
        <v>9.5714285714285712</v>
      </c>
      <c r="I76">
        <f t="shared" si="7"/>
        <v>10</v>
      </c>
      <c r="J76">
        <f t="shared" si="8"/>
        <v>7.1428571428571432</v>
      </c>
      <c r="K76">
        <f t="shared" si="9"/>
        <v>10.571428571428571</v>
      </c>
      <c r="L76">
        <f t="shared" si="10"/>
        <v>9.238095238095239</v>
      </c>
    </row>
    <row r="77" spans="1:12" x14ac:dyDescent="0.35">
      <c r="A77" t="s">
        <v>180</v>
      </c>
      <c r="B77">
        <v>11</v>
      </c>
      <c r="C77">
        <v>14</v>
      </c>
      <c r="D77">
        <v>9</v>
      </c>
      <c r="E77">
        <v>9</v>
      </c>
      <c r="F77">
        <f>AVERAGEIF(MalatyaTablo[[#This Row],[Vefat2019]:[Vefat2017]], "&gt;0")</f>
        <v>10.666666666666666</v>
      </c>
      <c r="G77">
        <f>IF(AND(MalatyaTablo[[#This Row],[Vefat2020]]&gt;-1,MalatyaTablo[[#This Row],[Referans]]&gt;-1), MalatyaTablo[[#This Row],[Vefat2020]]-MalatyaTablo[[#This Row],[Referans]], 0)</f>
        <v>0.33333333333333393</v>
      </c>
      <c r="H77">
        <f t="shared" si="6"/>
        <v>9.5714285714285712</v>
      </c>
      <c r="I77">
        <f t="shared" si="7"/>
        <v>10.285714285714286</v>
      </c>
      <c r="J77">
        <f t="shared" si="8"/>
        <v>7.5714285714285712</v>
      </c>
      <c r="K77">
        <f t="shared" si="9"/>
        <v>10</v>
      </c>
      <c r="L77">
        <f t="shared" si="10"/>
        <v>9.2857142857142883</v>
      </c>
    </row>
    <row r="78" spans="1:12" x14ac:dyDescent="0.35">
      <c r="A78" t="s">
        <v>179</v>
      </c>
      <c r="B78">
        <v>14</v>
      </c>
      <c r="C78">
        <v>7</v>
      </c>
      <c r="D78">
        <v>12</v>
      </c>
      <c r="E78">
        <v>6</v>
      </c>
      <c r="F78">
        <f>AVERAGEIF(MalatyaTablo[[#This Row],[Vefat2019]:[Vefat2017]], "&gt;0")</f>
        <v>8.3333333333333339</v>
      </c>
      <c r="G78">
        <f>IF(AND(MalatyaTablo[[#This Row],[Vefat2020]]&gt;-1,MalatyaTablo[[#This Row],[Referans]]&gt;-1), MalatyaTablo[[#This Row],[Vefat2020]]-MalatyaTablo[[#This Row],[Referans]], 0)</f>
        <v>5.6666666666666661</v>
      </c>
      <c r="H78">
        <f t="shared" si="6"/>
        <v>10.285714285714286</v>
      </c>
      <c r="I78">
        <f t="shared" si="7"/>
        <v>10.142857142857142</v>
      </c>
      <c r="J78">
        <f t="shared" si="8"/>
        <v>8.4285714285714288</v>
      </c>
      <c r="K78">
        <f t="shared" si="9"/>
        <v>9.4285714285714288</v>
      </c>
      <c r="L78">
        <f t="shared" si="10"/>
        <v>9.3333333333333321</v>
      </c>
    </row>
    <row r="79" spans="1:12" x14ac:dyDescent="0.35">
      <c r="A79" t="s">
        <v>178</v>
      </c>
      <c r="B79">
        <v>9</v>
      </c>
      <c r="C79">
        <v>5</v>
      </c>
      <c r="D79">
        <v>12</v>
      </c>
      <c r="E79">
        <v>19</v>
      </c>
      <c r="F79">
        <f>AVERAGEIF(MalatyaTablo[[#This Row],[Vefat2019]:[Vefat2017]], "&gt;0")</f>
        <v>12</v>
      </c>
      <c r="G79">
        <f>IF(AND(MalatyaTablo[[#This Row],[Vefat2020]]&gt;-1,MalatyaTablo[[#This Row],[Referans]]&gt;-1), MalatyaTablo[[#This Row],[Vefat2020]]-MalatyaTablo[[#This Row],[Referans]], 0)</f>
        <v>-3</v>
      </c>
      <c r="H79">
        <f t="shared" si="6"/>
        <v>10.285714285714286</v>
      </c>
      <c r="I79">
        <f t="shared" si="7"/>
        <v>9.4285714285714288</v>
      </c>
      <c r="J79">
        <f t="shared" si="8"/>
        <v>8.2857142857142865</v>
      </c>
      <c r="K79">
        <f t="shared" si="9"/>
        <v>10.571428571428571</v>
      </c>
      <c r="L79">
        <f t="shared" si="10"/>
        <v>9.4285714285714288</v>
      </c>
    </row>
    <row r="80" spans="1:12" x14ac:dyDescent="0.35">
      <c r="A80" t="s">
        <v>177</v>
      </c>
      <c r="B80">
        <v>16</v>
      </c>
      <c r="C80">
        <v>9</v>
      </c>
      <c r="D80">
        <v>7</v>
      </c>
      <c r="E80">
        <v>6</v>
      </c>
      <c r="F80">
        <f>AVERAGEIF(MalatyaTablo[[#This Row],[Vefat2019]:[Vefat2017]], "&gt;0")</f>
        <v>7.333333333333333</v>
      </c>
      <c r="G80">
        <f>IF(AND(MalatyaTablo[[#This Row],[Vefat2020]]&gt;-1,MalatyaTablo[[#This Row],[Referans]]&gt;-1), MalatyaTablo[[#This Row],[Vefat2020]]-MalatyaTablo[[#This Row],[Referans]], 0)</f>
        <v>8.6666666666666679</v>
      </c>
      <c r="H80">
        <f t="shared" si="6"/>
        <v>11.428571428571429</v>
      </c>
      <c r="I80">
        <f t="shared" si="7"/>
        <v>10</v>
      </c>
      <c r="J80">
        <f t="shared" si="8"/>
        <v>8.7142857142857135</v>
      </c>
      <c r="K80">
        <f t="shared" si="9"/>
        <v>10.285714285714286</v>
      </c>
      <c r="L80">
        <f t="shared" si="10"/>
        <v>9.6666666666666679</v>
      </c>
    </row>
    <row r="81" spans="1:12" x14ac:dyDescent="0.35">
      <c r="A81" t="s">
        <v>176</v>
      </c>
      <c r="B81">
        <v>7</v>
      </c>
      <c r="C81">
        <v>9</v>
      </c>
      <c r="D81">
        <v>4</v>
      </c>
      <c r="E81">
        <v>15</v>
      </c>
      <c r="F81">
        <f>AVERAGEIF(MalatyaTablo[[#This Row],[Vefat2019]:[Vefat2017]], "&gt;0")</f>
        <v>9.3333333333333339</v>
      </c>
      <c r="G81">
        <f>IF(AND(MalatyaTablo[[#This Row],[Vefat2020]]&gt;-1,MalatyaTablo[[#This Row],[Referans]]&gt;-1), MalatyaTablo[[#This Row],[Vefat2020]]-MalatyaTablo[[#This Row],[Referans]], 0)</f>
        <v>-2.3333333333333339</v>
      </c>
      <c r="H81">
        <f t="shared" si="6"/>
        <v>11.428571428571429</v>
      </c>
      <c r="I81">
        <f t="shared" si="7"/>
        <v>9.7142857142857135</v>
      </c>
      <c r="J81">
        <f t="shared" si="8"/>
        <v>8.4285714285714288</v>
      </c>
      <c r="K81">
        <f t="shared" si="9"/>
        <v>10.714285714285714</v>
      </c>
      <c r="L81">
        <f t="shared" si="10"/>
        <v>9.6190476190476204</v>
      </c>
    </row>
    <row r="82" spans="1:12" x14ac:dyDescent="0.35">
      <c r="A82" t="s">
        <v>175</v>
      </c>
      <c r="B82">
        <v>9</v>
      </c>
      <c r="C82">
        <v>8</v>
      </c>
      <c r="D82">
        <v>6</v>
      </c>
      <c r="E82">
        <v>13</v>
      </c>
      <c r="F82">
        <f>AVERAGEIF(MalatyaTablo[[#This Row],[Vefat2019]:[Vefat2017]], "&gt;0")</f>
        <v>9</v>
      </c>
      <c r="G82">
        <f>IF(AND(MalatyaTablo[[#This Row],[Vefat2020]]&gt;-1,MalatyaTablo[[#This Row],[Referans]]&gt;-1), MalatyaTablo[[#This Row],[Vefat2020]]-MalatyaTablo[[#This Row],[Referans]], 0)</f>
        <v>0</v>
      </c>
      <c r="H82">
        <f t="shared" si="6"/>
        <v>10.571428571428571</v>
      </c>
      <c r="I82">
        <f t="shared" si="7"/>
        <v>9.1428571428571423</v>
      </c>
      <c r="J82">
        <f t="shared" si="8"/>
        <v>8</v>
      </c>
      <c r="K82">
        <f t="shared" si="9"/>
        <v>11.142857142857142</v>
      </c>
      <c r="L82">
        <f t="shared" si="10"/>
        <v>9.4285714285714288</v>
      </c>
    </row>
    <row r="83" spans="1:12" x14ac:dyDescent="0.35">
      <c r="A83" t="s">
        <v>174</v>
      </c>
      <c r="B83">
        <v>19</v>
      </c>
      <c r="C83">
        <v>9</v>
      </c>
      <c r="D83">
        <v>10</v>
      </c>
      <c r="E83">
        <v>10</v>
      </c>
      <c r="F83">
        <f>AVERAGEIF(MalatyaTablo[[#This Row],[Vefat2019]:[Vefat2017]], "&gt;0")</f>
        <v>9.6666666666666661</v>
      </c>
      <c r="G83">
        <f>IF(AND(MalatyaTablo[[#This Row],[Vefat2020]]&gt;-1,MalatyaTablo[[#This Row],[Referans]]&gt;-1), MalatyaTablo[[#This Row],[Vefat2020]]-MalatyaTablo[[#This Row],[Referans]], 0)</f>
        <v>9.3333333333333339</v>
      </c>
      <c r="H83">
        <f t="shared" si="6"/>
        <v>12.142857142857142</v>
      </c>
      <c r="I83">
        <f t="shared" si="7"/>
        <v>8.7142857142857135</v>
      </c>
      <c r="J83">
        <f t="shared" si="8"/>
        <v>8.5714285714285712</v>
      </c>
      <c r="K83">
        <f t="shared" si="9"/>
        <v>11.142857142857142</v>
      </c>
      <c r="L83">
        <f t="shared" si="10"/>
        <v>9.4761904761904781</v>
      </c>
    </row>
    <row r="84" spans="1:12" x14ac:dyDescent="0.35">
      <c r="A84" t="s">
        <v>173</v>
      </c>
      <c r="B84">
        <v>12</v>
      </c>
      <c r="C84">
        <v>7</v>
      </c>
      <c r="D84">
        <v>5</v>
      </c>
      <c r="E84">
        <v>12</v>
      </c>
      <c r="F84">
        <f>AVERAGEIF(MalatyaTablo[[#This Row],[Vefat2019]:[Vefat2017]], "&gt;0")</f>
        <v>8</v>
      </c>
      <c r="G84">
        <f>IF(AND(MalatyaTablo[[#This Row],[Vefat2020]]&gt;-1,MalatyaTablo[[#This Row],[Referans]]&gt;-1), MalatyaTablo[[#This Row],[Vefat2020]]-MalatyaTablo[[#This Row],[Referans]], 0)</f>
        <v>4</v>
      </c>
      <c r="H84">
        <f t="shared" si="6"/>
        <v>12.285714285714286</v>
      </c>
      <c r="I84">
        <f t="shared" si="7"/>
        <v>7.7142857142857144</v>
      </c>
      <c r="J84">
        <f t="shared" si="8"/>
        <v>8</v>
      </c>
      <c r="K84">
        <f t="shared" si="9"/>
        <v>11.571428571428571</v>
      </c>
      <c r="L84">
        <f t="shared" si="10"/>
        <v>9.0952380952380949</v>
      </c>
    </row>
    <row r="85" spans="1:12" x14ac:dyDescent="0.35">
      <c r="A85" t="s">
        <v>172</v>
      </c>
      <c r="B85">
        <v>8</v>
      </c>
      <c r="C85">
        <v>4</v>
      </c>
      <c r="D85">
        <v>8</v>
      </c>
      <c r="E85">
        <v>7</v>
      </c>
      <c r="F85">
        <f>AVERAGEIF(MalatyaTablo[[#This Row],[Vefat2019]:[Vefat2017]], "&gt;0")</f>
        <v>6.333333333333333</v>
      </c>
      <c r="G85">
        <f>IF(AND(MalatyaTablo[[#This Row],[Vefat2020]]&gt;-1,MalatyaTablo[[#This Row],[Referans]]&gt;-1), MalatyaTablo[[#This Row],[Vefat2020]]-MalatyaTablo[[#This Row],[Referans]], 0)</f>
        <v>1.666666666666667</v>
      </c>
      <c r="H85">
        <f t="shared" si="6"/>
        <v>11.428571428571429</v>
      </c>
      <c r="I85">
        <f t="shared" si="7"/>
        <v>7.2857142857142856</v>
      </c>
      <c r="J85">
        <f t="shared" si="8"/>
        <v>7.4285714285714288</v>
      </c>
      <c r="K85">
        <f t="shared" si="9"/>
        <v>11.714285714285714</v>
      </c>
      <c r="L85">
        <f t="shared" si="10"/>
        <v>8.8095238095238084</v>
      </c>
    </row>
    <row r="86" spans="1:12" x14ac:dyDescent="0.35">
      <c r="A86" t="s">
        <v>171</v>
      </c>
      <c r="B86">
        <v>9</v>
      </c>
      <c r="C86">
        <v>8</v>
      </c>
      <c r="D86">
        <v>9</v>
      </c>
      <c r="E86">
        <v>10</v>
      </c>
      <c r="F86">
        <f>AVERAGEIF(MalatyaTablo[[#This Row],[Vefat2019]:[Vefat2017]], "&gt;0")</f>
        <v>9</v>
      </c>
      <c r="G86">
        <f>IF(AND(MalatyaTablo[[#This Row],[Vefat2020]]&gt;-1,MalatyaTablo[[#This Row],[Referans]]&gt;-1), MalatyaTablo[[#This Row],[Vefat2020]]-MalatyaTablo[[#This Row],[Referans]], 0)</f>
        <v>0</v>
      </c>
      <c r="H86">
        <f t="shared" si="6"/>
        <v>11.428571428571429</v>
      </c>
      <c r="I86">
        <f t="shared" si="7"/>
        <v>7.7142857142857144</v>
      </c>
      <c r="J86">
        <f t="shared" si="8"/>
        <v>7</v>
      </c>
      <c r="K86">
        <f t="shared" si="9"/>
        <v>10.428571428571429</v>
      </c>
      <c r="L86">
        <f t="shared" si="10"/>
        <v>8.3809523809523814</v>
      </c>
    </row>
    <row r="87" spans="1:12" x14ac:dyDescent="0.35">
      <c r="A87" t="s">
        <v>170</v>
      </c>
      <c r="B87">
        <v>20</v>
      </c>
      <c r="C87">
        <v>6</v>
      </c>
      <c r="D87">
        <v>12</v>
      </c>
      <c r="E87">
        <v>10</v>
      </c>
      <c r="F87">
        <f>AVERAGEIF(MalatyaTablo[[#This Row],[Vefat2019]:[Vefat2017]], "&gt;0")</f>
        <v>9.3333333333333339</v>
      </c>
      <c r="G87">
        <f>IF(AND(MalatyaTablo[[#This Row],[Vefat2020]]&gt;-1,MalatyaTablo[[#This Row],[Referans]]&gt;-1), MalatyaTablo[[#This Row],[Vefat2020]]-MalatyaTablo[[#This Row],[Referans]], 0)</f>
        <v>10.666666666666666</v>
      </c>
      <c r="H87">
        <f t="shared" si="6"/>
        <v>12</v>
      </c>
      <c r="I87">
        <f t="shared" si="7"/>
        <v>7.2857142857142856</v>
      </c>
      <c r="J87">
        <f t="shared" si="8"/>
        <v>7.7142857142857144</v>
      </c>
      <c r="K87">
        <f t="shared" si="9"/>
        <v>11</v>
      </c>
      <c r="L87">
        <f t="shared" si="10"/>
        <v>8.6666666666666679</v>
      </c>
    </row>
    <row r="88" spans="1:12" x14ac:dyDescent="0.35">
      <c r="A88" t="s">
        <v>169</v>
      </c>
      <c r="B88">
        <v>9</v>
      </c>
      <c r="C88">
        <v>7</v>
      </c>
      <c r="D88">
        <v>6</v>
      </c>
      <c r="E88">
        <v>10</v>
      </c>
      <c r="F88">
        <f>AVERAGEIF(MalatyaTablo[[#This Row],[Vefat2019]:[Vefat2017]], "&gt;0")</f>
        <v>7.666666666666667</v>
      </c>
      <c r="G88">
        <f>IF(AND(MalatyaTablo[[#This Row],[Vefat2020]]&gt;-1,MalatyaTablo[[#This Row],[Referans]]&gt;-1), MalatyaTablo[[#This Row],[Vefat2020]]-MalatyaTablo[[#This Row],[Referans]], 0)</f>
        <v>1.333333333333333</v>
      </c>
      <c r="H88">
        <f t="shared" si="6"/>
        <v>12.285714285714286</v>
      </c>
      <c r="I88">
        <f t="shared" si="7"/>
        <v>7</v>
      </c>
      <c r="J88">
        <f t="shared" si="8"/>
        <v>8</v>
      </c>
      <c r="K88">
        <f t="shared" si="9"/>
        <v>10.285714285714286</v>
      </c>
      <c r="L88">
        <f t="shared" si="10"/>
        <v>8.4285714285714288</v>
      </c>
    </row>
    <row r="89" spans="1:12" x14ac:dyDescent="0.35">
      <c r="A89" t="s">
        <v>168</v>
      </c>
      <c r="B89">
        <v>13</v>
      </c>
      <c r="C89">
        <v>5</v>
      </c>
      <c r="D89">
        <v>9</v>
      </c>
      <c r="E89">
        <v>8</v>
      </c>
      <c r="F89">
        <f>AVERAGEIF(MalatyaTablo[[#This Row],[Vefat2019]:[Vefat2017]], "&gt;0")</f>
        <v>7.333333333333333</v>
      </c>
      <c r="G89">
        <f>IF(AND(MalatyaTablo[[#This Row],[Vefat2020]]&gt;-1,MalatyaTablo[[#This Row],[Referans]]&gt;-1), MalatyaTablo[[#This Row],[Vefat2020]]-MalatyaTablo[[#This Row],[Referans]], 0)</f>
        <v>5.666666666666667</v>
      </c>
      <c r="H89">
        <f t="shared" si="6"/>
        <v>12.857142857142858</v>
      </c>
      <c r="I89">
        <f t="shared" si="7"/>
        <v>6.5714285714285712</v>
      </c>
      <c r="J89">
        <f t="shared" si="8"/>
        <v>8.4285714285714288</v>
      </c>
      <c r="K89">
        <f t="shared" si="9"/>
        <v>9.5714285714285712</v>
      </c>
      <c r="L89">
        <f t="shared" si="10"/>
        <v>8.1904761904761916</v>
      </c>
    </row>
    <row r="90" spans="1:12" x14ac:dyDescent="0.35">
      <c r="A90" t="s">
        <v>167</v>
      </c>
      <c r="B90">
        <v>6</v>
      </c>
      <c r="C90">
        <v>8</v>
      </c>
      <c r="D90">
        <v>10</v>
      </c>
      <c r="E90">
        <v>6</v>
      </c>
      <c r="F90">
        <f>AVERAGEIF(MalatyaTablo[[#This Row],[Vefat2019]:[Vefat2017]], "&gt;0")</f>
        <v>8</v>
      </c>
      <c r="G90">
        <f>IF(AND(MalatyaTablo[[#This Row],[Vefat2020]]&gt;-1,MalatyaTablo[[#This Row],[Referans]]&gt;-1), MalatyaTablo[[#This Row],[Vefat2020]]-MalatyaTablo[[#This Row],[Referans]], 0)</f>
        <v>-2</v>
      </c>
      <c r="H90">
        <f t="shared" si="6"/>
        <v>11</v>
      </c>
      <c r="I90">
        <f t="shared" si="7"/>
        <v>6.4285714285714288</v>
      </c>
      <c r="J90">
        <f t="shared" si="8"/>
        <v>8.4285714285714288</v>
      </c>
      <c r="K90">
        <f t="shared" si="9"/>
        <v>9</v>
      </c>
      <c r="L90">
        <f t="shared" si="10"/>
        <v>7.9523809523809517</v>
      </c>
    </row>
    <row r="91" spans="1:12" x14ac:dyDescent="0.35">
      <c r="A91" t="s">
        <v>166</v>
      </c>
      <c r="B91">
        <v>13</v>
      </c>
      <c r="C91">
        <v>10</v>
      </c>
      <c r="D91">
        <v>9</v>
      </c>
      <c r="E91">
        <v>6</v>
      </c>
      <c r="F91">
        <f>AVERAGEIF(MalatyaTablo[[#This Row],[Vefat2019]:[Vefat2017]], "&gt;0")</f>
        <v>8.3333333333333339</v>
      </c>
      <c r="G91">
        <f>IF(AND(MalatyaTablo[[#This Row],[Vefat2020]]&gt;-1,MalatyaTablo[[#This Row],[Referans]]&gt;-1), MalatyaTablo[[#This Row],[Vefat2020]]-MalatyaTablo[[#This Row],[Referans]], 0)</f>
        <v>4.6666666666666661</v>
      </c>
      <c r="H91">
        <f t="shared" si="6"/>
        <v>11.142857142857142</v>
      </c>
      <c r="I91">
        <f t="shared" si="7"/>
        <v>6.8571428571428568</v>
      </c>
      <c r="J91">
        <f t="shared" si="8"/>
        <v>9</v>
      </c>
      <c r="K91">
        <f t="shared" si="9"/>
        <v>8.1428571428571423</v>
      </c>
      <c r="L91">
        <f t="shared" si="10"/>
        <v>8</v>
      </c>
    </row>
    <row r="92" spans="1:12" x14ac:dyDescent="0.35">
      <c r="A92" t="s">
        <v>165</v>
      </c>
      <c r="B92">
        <v>6</v>
      </c>
      <c r="C92">
        <v>15</v>
      </c>
      <c r="D92">
        <v>11</v>
      </c>
      <c r="E92">
        <v>10</v>
      </c>
      <c r="F92">
        <f>AVERAGEIF(MalatyaTablo[[#This Row],[Vefat2019]:[Vefat2017]], "&gt;0")</f>
        <v>12</v>
      </c>
      <c r="G92">
        <f>IF(AND(MalatyaTablo[[#This Row],[Vefat2020]]&gt;-1,MalatyaTablo[[#This Row],[Referans]]&gt;-1), MalatyaTablo[[#This Row],[Vefat2020]]-MalatyaTablo[[#This Row],[Referans]], 0)</f>
        <v>-6</v>
      </c>
      <c r="H92">
        <f t="shared" si="6"/>
        <v>10.857142857142858</v>
      </c>
      <c r="I92">
        <f t="shared" si="7"/>
        <v>8.4285714285714288</v>
      </c>
      <c r="J92">
        <f t="shared" si="8"/>
        <v>9.4285714285714288</v>
      </c>
      <c r="K92">
        <f t="shared" si="9"/>
        <v>8.5714285714285712</v>
      </c>
      <c r="L92">
        <f t="shared" si="10"/>
        <v>8.8095238095238102</v>
      </c>
    </row>
    <row r="93" spans="1:12" x14ac:dyDescent="0.35">
      <c r="A93" t="s">
        <v>164</v>
      </c>
      <c r="B93">
        <v>14</v>
      </c>
      <c r="C93">
        <v>12</v>
      </c>
      <c r="D93">
        <v>9</v>
      </c>
      <c r="E93">
        <v>6</v>
      </c>
      <c r="F93">
        <f>AVERAGEIF(MalatyaTablo[[#This Row],[Vefat2019]:[Vefat2017]], "&gt;0")</f>
        <v>9</v>
      </c>
      <c r="G93">
        <f>IF(AND(MalatyaTablo[[#This Row],[Vefat2020]]&gt;-1,MalatyaTablo[[#This Row],[Referans]]&gt;-1), MalatyaTablo[[#This Row],[Vefat2020]]-MalatyaTablo[[#This Row],[Referans]], 0)</f>
        <v>5</v>
      </c>
      <c r="H93">
        <f t="shared" si="6"/>
        <v>11.571428571428571</v>
      </c>
      <c r="I93">
        <f t="shared" si="7"/>
        <v>9</v>
      </c>
      <c r="J93">
        <f t="shared" si="8"/>
        <v>9.4285714285714288</v>
      </c>
      <c r="K93">
        <f t="shared" si="9"/>
        <v>8</v>
      </c>
      <c r="L93">
        <f t="shared" si="10"/>
        <v>8.8095238095238084</v>
      </c>
    </row>
    <row r="94" spans="1:12" x14ac:dyDescent="0.35">
      <c r="A94" t="s">
        <v>163</v>
      </c>
      <c r="B94">
        <v>5</v>
      </c>
      <c r="C94">
        <v>7</v>
      </c>
      <c r="D94">
        <v>12</v>
      </c>
      <c r="E94">
        <v>5</v>
      </c>
      <c r="F94">
        <f>AVERAGEIF(MalatyaTablo[[#This Row],[Vefat2019]:[Vefat2017]], "&gt;0")</f>
        <v>8</v>
      </c>
      <c r="G94">
        <f>IF(AND(MalatyaTablo[[#This Row],[Vefat2020]]&gt;-1,MalatyaTablo[[#This Row],[Referans]]&gt;-1), MalatyaTablo[[#This Row],[Vefat2020]]-MalatyaTablo[[#This Row],[Referans]], 0)</f>
        <v>-3</v>
      </c>
      <c r="H94">
        <f t="shared" si="6"/>
        <v>9.4285714285714288</v>
      </c>
      <c r="I94">
        <f t="shared" si="7"/>
        <v>9.1428571428571423</v>
      </c>
      <c r="J94">
        <f t="shared" si="8"/>
        <v>9.4285714285714288</v>
      </c>
      <c r="K94">
        <f t="shared" si="9"/>
        <v>7.2857142857142856</v>
      </c>
      <c r="L94">
        <f t="shared" si="10"/>
        <v>8.6190476190476186</v>
      </c>
    </row>
    <row r="95" spans="1:12" x14ac:dyDescent="0.35">
      <c r="A95" t="s">
        <v>162</v>
      </c>
      <c r="B95">
        <v>9</v>
      </c>
      <c r="C95">
        <v>8</v>
      </c>
      <c r="D95">
        <v>5</v>
      </c>
      <c r="E95">
        <v>7</v>
      </c>
      <c r="F95">
        <f>AVERAGEIF(MalatyaTablo[[#This Row],[Vefat2019]:[Vefat2017]], "&gt;0")</f>
        <v>6.666666666666667</v>
      </c>
      <c r="G95">
        <f>IF(AND(MalatyaTablo[[#This Row],[Vefat2020]]&gt;-1,MalatyaTablo[[#This Row],[Referans]]&gt;-1), MalatyaTablo[[#This Row],[Vefat2020]]-MalatyaTablo[[#This Row],[Referans]], 0)</f>
        <v>2.333333333333333</v>
      </c>
      <c r="H95">
        <f t="shared" si="6"/>
        <v>9.4285714285714288</v>
      </c>
      <c r="I95">
        <f t="shared" si="7"/>
        <v>9.2857142857142865</v>
      </c>
      <c r="J95">
        <f t="shared" si="8"/>
        <v>9.2857142857142865</v>
      </c>
      <c r="K95">
        <f t="shared" si="9"/>
        <v>6.8571428571428568</v>
      </c>
      <c r="L95">
        <f t="shared" si="10"/>
        <v>8.4761904761904763</v>
      </c>
    </row>
    <row r="96" spans="1:12" x14ac:dyDescent="0.35">
      <c r="A96" t="s">
        <v>161</v>
      </c>
      <c r="B96">
        <v>8</v>
      </c>
      <c r="C96">
        <v>6</v>
      </c>
      <c r="D96">
        <v>3</v>
      </c>
      <c r="E96">
        <v>8</v>
      </c>
      <c r="F96">
        <f>AVERAGEIF(MalatyaTablo[[#This Row],[Vefat2019]:[Vefat2017]], "&gt;0")</f>
        <v>5.666666666666667</v>
      </c>
      <c r="G96">
        <f>IF(AND(MalatyaTablo[[#This Row],[Vefat2020]]&gt;-1,MalatyaTablo[[#This Row],[Referans]]&gt;-1), MalatyaTablo[[#This Row],[Vefat2020]]-MalatyaTablo[[#This Row],[Referans]], 0)</f>
        <v>2.333333333333333</v>
      </c>
      <c r="H96">
        <f t="shared" si="6"/>
        <v>8.7142857142857135</v>
      </c>
      <c r="I96">
        <f t="shared" si="7"/>
        <v>9.4285714285714288</v>
      </c>
      <c r="J96">
        <f t="shared" si="8"/>
        <v>8.4285714285714288</v>
      </c>
      <c r="K96">
        <f t="shared" si="9"/>
        <v>6.8571428571428568</v>
      </c>
      <c r="L96">
        <f t="shared" si="10"/>
        <v>8.2380952380952372</v>
      </c>
    </row>
    <row r="97" spans="1:12" x14ac:dyDescent="0.35">
      <c r="A97" t="s">
        <v>160</v>
      </c>
      <c r="B97">
        <v>10</v>
      </c>
      <c r="C97">
        <v>11</v>
      </c>
      <c r="D97">
        <v>15</v>
      </c>
      <c r="E97">
        <v>12</v>
      </c>
      <c r="F97">
        <f>AVERAGEIF(MalatyaTablo[[#This Row],[Vefat2019]:[Vefat2017]], "&gt;0")</f>
        <v>12.666666666666666</v>
      </c>
      <c r="G97">
        <f>IF(AND(MalatyaTablo[[#This Row],[Vefat2020]]&gt;-1,MalatyaTablo[[#This Row],[Referans]]&gt;-1), MalatyaTablo[[#This Row],[Vefat2020]]-MalatyaTablo[[#This Row],[Referans]], 0)</f>
        <v>-2.6666666666666661</v>
      </c>
      <c r="H97">
        <f t="shared" si="6"/>
        <v>9.2857142857142865</v>
      </c>
      <c r="I97">
        <f t="shared" si="7"/>
        <v>9.8571428571428577</v>
      </c>
      <c r="J97">
        <f t="shared" si="8"/>
        <v>9.1428571428571423</v>
      </c>
      <c r="K97">
        <f t="shared" si="9"/>
        <v>7.7142857142857144</v>
      </c>
      <c r="L97">
        <f t="shared" si="10"/>
        <v>8.9047619047619033</v>
      </c>
    </row>
    <row r="98" spans="1:12" x14ac:dyDescent="0.35">
      <c r="A98" t="s">
        <v>159</v>
      </c>
      <c r="B98">
        <v>10</v>
      </c>
      <c r="C98">
        <v>4</v>
      </c>
      <c r="D98">
        <v>4</v>
      </c>
      <c r="E98">
        <v>18</v>
      </c>
      <c r="F98">
        <f>AVERAGEIF(MalatyaTablo[[#This Row],[Vefat2019]:[Vefat2017]], "&gt;0")</f>
        <v>8.6666666666666661</v>
      </c>
      <c r="G98">
        <f>IF(AND(MalatyaTablo[[#This Row],[Vefat2020]]&gt;-1,MalatyaTablo[[#This Row],[Referans]]&gt;-1), MalatyaTablo[[#This Row],[Vefat2020]]-MalatyaTablo[[#This Row],[Referans]], 0)</f>
        <v>1.3333333333333339</v>
      </c>
      <c r="H98">
        <f t="shared" si="6"/>
        <v>8.8571428571428577</v>
      </c>
      <c r="I98">
        <f t="shared" si="7"/>
        <v>9</v>
      </c>
      <c r="J98">
        <f t="shared" si="8"/>
        <v>8.4285714285714288</v>
      </c>
      <c r="K98">
        <f t="shared" si="9"/>
        <v>9.4285714285714288</v>
      </c>
      <c r="L98">
        <f t="shared" si="10"/>
        <v>8.9523809523809508</v>
      </c>
    </row>
    <row r="99" spans="1:12" x14ac:dyDescent="0.35">
      <c r="A99" t="s">
        <v>158</v>
      </c>
      <c r="B99">
        <v>7</v>
      </c>
      <c r="C99">
        <v>9</v>
      </c>
      <c r="D99">
        <v>5</v>
      </c>
      <c r="E99">
        <v>10</v>
      </c>
      <c r="F99">
        <f>AVERAGEIF(MalatyaTablo[[#This Row],[Vefat2019]:[Vefat2017]], "&gt;0")</f>
        <v>8</v>
      </c>
      <c r="G99">
        <f>IF(AND(MalatyaTablo[[#This Row],[Vefat2020]]&gt;-1,MalatyaTablo[[#This Row],[Referans]]&gt;-1), MalatyaTablo[[#This Row],[Vefat2020]]-MalatyaTablo[[#This Row],[Referans]], 0)</f>
        <v>-1</v>
      </c>
      <c r="H99">
        <f t="shared" si="6"/>
        <v>9</v>
      </c>
      <c r="I99">
        <f t="shared" si="7"/>
        <v>8.1428571428571423</v>
      </c>
      <c r="J99">
        <f t="shared" si="8"/>
        <v>7.5714285714285712</v>
      </c>
      <c r="K99">
        <f t="shared" si="9"/>
        <v>9.4285714285714288</v>
      </c>
      <c r="L99">
        <f t="shared" si="10"/>
        <v>8.3809523809523814</v>
      </c>
    </row>
    <row r="100" spans="1:12" x14ac:dyDescent="0.35">
      <c r="A100" t="s">
        <v>157</v>
      </c>
      <c r="B100">
        <v>8</v>
      </c>
      <c r="C100">
        <v>8</v>
      </c>
      <c r="D100">
        <v>10</v>
      </c>
      <c r="E100">
        <v>7</v>
      </c>
      <c r="F100">
        <f>AVERAGEIF(MalatyaTablo[[#This Row],[Vefat2019]:[Vefat2017]], "&gt;0")</f>
        <v>8.3333333333333339</v>
      </c>
      <c r="G100">
        <f>IF(AND(MalatyaTablo[[#This Row],[Vefat2020]]&gt;-1,MalatyaTablo[[#This Row],[Referans]]&gt;-1), MalatyaTablo[[#This Row],[Vefat2020]]-MalatyaTablo[[#This Row],[Referans]], 0)</f>
        <v>-0.33333333333333393</v>
      </c>
      <c r="H100">
        <f t="shared" si="6"/>
        <v>8.1428571428571423</v>
      </c>
      <c r="I100">
        <f t="shared" si="7"/>
        <v>7.5714285714285712</v>
      </c>
      <c r="J100">
        <f t="shared" si="8"/>
        <v>7.7142857142857144</v>
      </c>
      <c r="K100">
        <f t="shared" si="9"/>
        <v>9.5714285714285712</v>
      </c>
      <c r="L100">
        <f t="shared" si="10"/>
        <v>8.2857142857142865</v>
      </c>
    </row>
    <row r="101" spans="1:12" x14ac:dyDescent="0.35">
      <c r="A101" t="s">
        <v>156</v>
      </c>
      <c r="B101">
        <v>6</v>
      </c>
      <c r="C101">
        <v>8</v>
      </c>
      <c r="D101">
        <v>8</v>
      </c>
      <c r="E101">
        <v>10</v>
      </c>
      <c r="F101">
        <f>AVERAGEIF(MalatyaTablo[[#This Row],[Vefat2019]:[Vefat2017]], "&gt;0")</f>
        <v>8.6666666666666661</v>
      </c>
      <c r="G101">
        <f>IF(AND(MalatyaTablo[[#This Row],[Vefat2020]]&gt;-1,MalatyaTablo[[#This Row],[Referans]]&gt;-1), MalatyaTablo[[#This Row],[Vefat2020]]-MalatyaTablo[[#This Row],[Referans]], 0)</f>
        <v>-2.6666666666666661</v>
      </c>
      <c r="H101">
        <f t="shared" si="6"/>
        <v>8.2857142857142865</v>
      </c>
      <c r="I101">
        <f t="shared" si="7"/>
        <v>7.7142857142857144</v>
      </c>
      <c r="J101">
        <f t="shared" si="8"/>
        <v>7.1428571428571432</v>
      </c>
      <c r="K101">
        <f t="shared" si="9"/>
        <v>10.285714285714286</v>
      </c>
      <c r="L101">
        <f t="shared" si="10"/>
        <v>8.3809523809523814</v>
      </c>
    </row>
    <row r="102" spans="1:12" x14ac:dyDescent="0.35">
      <c r="A102" t="s">
        <v>155</v>
      </c>
      <c r="B102">
        <v>12</v>
      </c>
      <c r="C102">
        <v>6</v>
      </c>
      <c r="D102">
        <v>7</v>
      </c>
      <c r="E102">
        <v>5</v>
      </c>
      <c r="F102">
        <f>AVERAGEIF(MalatyaTablo[[#This Row],[Vefat2019]:[Vefat2017]], "&gt;0")</f>
        <v>6</v>
      </c>
      <c r="G102">
        <f>IF(AND(MalatyaTablo[[#This Row],[Vefat2020]]&gt;-1,MalatyaTablo[[#This Row],[Referans]]&gt;-1), MalatyaTablo[[#This Row],[Vefat2020]]-MalatyaTablo[[#This Row],[Referans]], 0)</f>
        <v>6</v>
      </c>
      <c r="H102">
        <f t="shared" si="6"/>
        <v>8.7142857142857135</v>
      </c>
      <c r="I102">
        <f t="shared" si="7"/>
        <v>7.4285714285714288</v>
      </c>
      <c r="J102">
        <f t="shared" si="8"/>
        <v>7.4285714285714288</v>
      </c>
      <c r="K102">
        <f t="shared" si="9"/>
        <v>10</v>
      </c>
      <c r="L102">
        <f t="shared" si="10"/>
        <v>8.2857142857142865</v>
      </c>
    </row>
    <row r="103" spans="1:12" x14ac:dyDescent="0.35">
      <c r="A103" t="s">
        <v>154</v>
      </c>
      <c r="B103">
        <v>12</v>
      </c>
      <c r="C103">
        <v>9</v>
      </c>
      <c r="D103">
        <v>12</v>
      </c>
      <c r="E103">
        <v>10</v>
      </c>
      <c r="F103">
        <f>AVERAGEIF(MalatyaTablo[[#This Row],[Vefat2019]:[Vefat2017]], "&gt;0")</f>
        <v>10.333333333333334</v>
      </c>
      <c r="G103">
        <f>IF(AND(MalatyaTablo[[#This Row],[Vefat2020]]&gt;-1,MalatyaTablo[[#This Row],[Referans]]&gt;-1), MalatyaTablo[[#This Row],[Vefat2020]]-MalatyaTablo[[#This Row],[Referans]], 0)</f>
        <v>1.6666666666666661</v>
      </c>
      <c r="H103">
        <f t="shared" si="6"/>
        <v>9.2857142857142865</v>
      </c>
      <c r="I103">
        <f t="shared" si="7"/>
        <v>7.8571428571428568</v>
      </c>
      <c r="J103">
        <f t="shared" si="8"/>
        <v>8.7142857142857135</v>
      </c>
      <c r="K103">
        <f t="shared" si="9"/>
        <v>10.285714285714286</v>
      </c>
      <c r="L103">
        <f t="shared" si="10"/>
        <v>8.9523809523809526</v>
      </c>
    </row>
    <row r="104" spans="1:12" x14ac:dyDescent="0.35">
      <c r="A104" t="s">
        <v>153</v>
      </c>
      <c r="B104">
        <v>13</v>
      </c>
      <c r="C104">
        <v>11</v>
      </c>
      <c r="D104">
        <v>4</v>
      </c>
      <c r="E104">
        <v>5</v>
      </c>
      <c r="F104">
        <f>AVERAGEIF(MalatyaTablo[[#This Row],[Vefat2019]:[Vefat2017]], "&gt;0")</f>
        <v>6.666666666666667</v>
      </c>
      <c r="G104">
        <f>IF(AND(MalatyaTablo[[#This Row],[Vefat2020]]&gt;-1,MalatyaTablo[[#This Row],[Referans]]&gt;-1), MalatyaTablo[[#This Row],[Vefat2020]]-MalatyaTablo[[#This Row],[Referans]], 0)</f>
        <v>6.333333333333333</v>
      </c>
      <c r="H104">
        <f t="shared" si="6"/>
        <v>9.7142857142857135</v>
      </c>
      <c r="I104">
        <f t="shared" si="7"/>
        <v>7.8571428571428568</v>
      </c>
      <c r="J104">
        <f t="shared" si="8"/>
        <v>7.1428571428571432</v>
      </c>
      <c r="K104">
        <f t="shared" si="9"/>
        <v>9.2857142857142865</v>
      </c>
      <c r="L104">
        <f t="shared" si="10"/>
        <v>8.0952380952380949</v>
      </c>
    </row>
    <row r="105" spans="1:12" x14ac:dyDescent="0.35">
      <c r="A105" t="s">
        <v>152</v>
      </c>
      <c r="B105">
        <v>6</v>
      </c>
      <c r="C105">
        <v>9</v>
      </c>
      <c r="D105">
        <v>9</v>
      </c>
      <c r="E105">
        <v>3</v>
      </c>
      <c r="F105">
        <f>AVERAGEIF(MalatyaTablo[[#This Row],[Vefat2019]:[Vefat2017]], "&gt;0")</f>
        <v>7</v>
      </c>
      <c r="G105">
        <f>IF(AND(MalatyaTablo[[#This Row],[Vefat2020]]&gt;-1,MalatyaTablo[[#This Row],[Referans]]&gt;-1), MalatyaTablo[[#This Row],[Vefat2020]]-MalatyaTablo[[#This Row],[Referans]], 0)</f>
        <v>-1</v>
      </c>
      <c r="H105">
        <f t="shared" si="6"/>
        <v>9.1428571428571423</v>
      </c>
      <c r="I105">
        <f t="shared" si="7"/>
        <v>8.5714285714285712</v>
      </c>
      <c r="J105">
        <f t="shared" si="8"/>
        <v>7.8571428571428568</v>
      </c>
      <c r="K105">
        <f t="shared" si="9"/>
        <v>7.1428571428571432</v>
      </c>
      <c r="L105">
        <f t="shared" si="10"/>
        <v>7.8571428571428568</v>
      </c>
    </row>
    <row r="106" spans="1:12" x14ac:dyDescent="0.35">
      <c r="A106" t="s">
        <v>151</v>
      </c>
      <c r="B106">
        <v>12</v>
      </c>
      <c r="C106">
        <v>6</v>
      </c>
      <c r="D106">
        <v>12</v>
      </c>
      <c r="E106">
        <v>6</v>
      </c>
      <c r="F106">
        <f>AVERAGEIF(MalatyaTablo[[#This Row],[Vefat2019]:[Vefat2017]], "&gt;0")</f>
        <v>8</v>
      </c>
      <c r="G106">
        <f>IF(AND(MalatyaTablo[[#This Row],[Vefat2020]]&gt;-1,MalatyaTablo[[#This Row],[Referans]]&gt;-1), MalatyaTablo[[#This Row],[Vefat2020]]-MalatyaTablo[[#This Row],[Referans]], 0)</f>
        <v>4</v>
      </c>
      <c r="H106">
        <f t="shared" si="6"/>
        <v>9.8571428571428577</v>
      </c>
      <c r="I106">
        <f t="shared" si="7"/>
        <v>8.1428571428571423</v>
      </c>
      <c r="J106">
        <f t="shared" si="8"/>
        <v>8.8571428571428577</v>
      </c>
      <c r="K106">
        <f t="shared" si="9"/>
        <v>6.5714285714285712</v>
      </c>
      <c r="L106">
        <f t="shared" si="10"/>
        <v>7.8571428571428568</v>
      </c>
    </row>
    <row r="107" spans="1:12" x14ac:dyDescent="0.35">
      <c r="A107" t="s">
        <v>150</v>
      </c>
      <c r="B107">
        <v>12</v>
      </c>
      <c r="C107">
        <v>11</v>
      </c>
      <c r="D107">
        <v>7</v>
      </c>
      <c r="E107">
        <v>7</v>
      </c>
      <c r="F107">
        <f>AVERAGEIF(MalatyaTablo[[#This Row],[Vefat2019]:[Vefat2017]], "&gt;0")</f>
        <v>8.3333333333333339</v>
      </c>
      <c r="G107">
        <f>IF(AND(MalatyaTablo[[#This Row],[Vefat2020]]&gt;-1,MalatyaTablo[[#This Row],[Referans]]&gt;-1), MalatyaTablo[[#This Row],[Vefat2020]]-MalatyaTablo[[#This Row],[Referans]], 0)</f>
        <v>3.6666666666666661</v>
      </c>
      <c r="H107">
        <f t="shared" si="6"/>
        <v>10.428571428571429</v>
      </c>
      <c r="I107">
        <f t="shared" si="7"/>
        <v>8.5714285714285712</v>
      </c>
      <c r="J107">
        <f t="shared" si="8"/>
        <v>8.4285714285714288</v>
      </c>
      <c r="K107">
        <f t="shared" si="9"/>
        <v>6.5714285714285712</v>
      </c>
      <c r="L107">
        <f t="shared" si="10"/>
        <v>7.8571428571428585</v>
      </c>
    </row>
    <row r="108" spans="1:12" x14ac:dyDescent="0.35">
      <c r="A108" t="s">
        <v>149</v>
      </c>
      <c r="B108">
        <v>16</v>
      </c>
      <c r="C108">
        <v>8</v>
      </c>
      <c r="D108">
        <v>15</v>
      </c>
      <c r="E108">
        <v>12</v>
      </c>
      <c r="F108">
        <f>AVERAGEIF(MalatyaTablo[[#This Row],[Vefat2019]:[Vefat2017]], "&gt;0")</f>
        <v>11.666666666666666</v>
      </c>
      <c r="G108">
        <f>IF(AND(MalatyaTablo[[#This Row],[Vefat2020]]&gt;-1,MalatyaTablo[[#This Row],[Referans]]&gt;-1), MalatyaTablo[[#This Row],[Vefat2020]]-MalatyaTablo[[#This Row],[Referans]], 0)</f>
        <v>4.3333333333333339</v>
      </c>
      <c r="H108">
        <f t="shared" si="6"/>
        <v>11.857142857142858</v>
      </c>
      <c r="I108">
        <f t="shared" si="7"/>
        <v>8.5714285714285712</v>
      </c>
      <c r="J108">
        <f t="shared" si="8"/>
        <v>9.4285714285714288</v>
      </c>
      <c r="K108">
        <f t="shared" si="9"/>
        <v>6.8571428571428568</v>
      </c>
      <c r="L108">
        <f t="shared" si="10"/>
        <v>8.2857142857142865</v>
      </c>
    </row>
    <row r="109" spans="1:12" x14ac:dyDescent="0.35">
      <c r="A109" t="s">
        <v>148</v>
      </c>
      <c r="B109">
        <v>11</v>
      </c>
      <c r="C109">
        <v>6</v>
      </c>
      <c r="D109">
        <v>6</v>
      </c>
      <c r="E109">
        <v>16</v>
      </c>
      <c r="F109">
        <f>AVERAGEIF(MalatyaTablo[[#This Row],[Vefat2019]:[Vefat2017]], "&gt;0")</f>
        <v>9.3333333333333339</v>
      </c>
      <c r="G109">
        <f>IF(AND(MalatyaTablo[[#This Row],[Vefat2020]]&gt;-1,MalatyaTablo[[#This Row],[Referans]]&gt;-1), MalatyaTablo[[#This Row],[Vefat2020]]-MalatyaTablo[[#This Row],[Referans]], 0)</f>
        <v>1.6666666666666661</v>
      </c>
      <c r="H109">
        <f t="shared" si="6"/>
        <v>11.714285714285714</v>
      </c>
      <c r="I109">
        <f t="shared" si="7"/>
        <v>8.5714285714285712</v>
      </c>
      <c r="J109">
        <f t="shared" si="8"/>
        <v>9.2857142857142865</v>
      </c>
      <c r="K109">
        <f t="shared" si="9"/>
        <v>8.4285714285714288</v>
      </c>
      <c r="L109">
        <f t="shared" si="10"/>
        <v>8.7619047619047628</v>
      </c>
    </row>
    <row r="110" spans="1:12" x14ac:dyDescent="0.35">
      <c r="A110" t="s">
        <v>147</v>
      </c>
      <c r="B110">
        <v>12</v>
      </c>
      <c r="C110">
        <v>10</v>
      </c>
      <c r="D110">
        <v>8</v>
      </c>
      <c r="E110">
        <v>4</v>
      </c>
      <c r="F110">
        <f>AVERAGEIF(MalatyaTablo[[#This Row],[Vefat2019]:[Vefat2017]], "&gt;0")</f>
        <v>7.333333333333333</v>
      </c>
      <c r="G110">
        <f>IF(AND(MalatyaTablo[[#This Row],[Vefat2020]]&gt;-1,MalatyaTablo[[#This Row],[Referans]]&gt;-1), MalatyaTablo[[#This Row],[Vefat2020]]-MalatyaTablo[[#This Row],[Referans]], 0)</f>
        <v>4.666666666666667</v>
      </c>
      <c r="H110">
        <f t="shared" si="6"/>
        <v>11.714285714285714</v>
      </c>
      <c r="I110">
        <f t="shared" si="7"/>
        <v>8.7142857142857135</v>
      </c>
      <c r="J110">
        <f t="shared" si="8"/>
        <v>8.7142857142857135</v>
      </c>
      <c r="K110">
        <f t="shared" si="9"/>
        <v>7.5714285714285712</v>
      </c>
      <c r="L110">
        <f t="shared" si="10"/>
        <v>8.3333333333333339</v>
      </c>
    </row>
    <row r="111" spans="1:12" x14ac:dyDescent="0.35">
      <c r="A111" t="s">
        <v>146</v>
      </c>
      <c r="B111">
        <v>11</v>
      </c>
      <c r="C111">
        <v>14</v>
      </c>
      <c r="D111">
        <v>10</v>
      </c>
      <c r="E111">
        <v>9</v>
      </c>
      <c r="F111">
        <f>AVERAGEIF(MalatyaTablo[[#This Row],[Vefat2019]:[Vefat2017]], "&gt;0")</f>
        <v>11</v>
      </c>
      <c r="G111">
        <f>IF(AND(MalatyaTablo[[#This Row],[Vefat2020]]&gt;-1,MalatyaTablo[[#This Row],[Referans]]&gt;-1), MalatyaTablo[[#This Row],[Vefat2020]]-MalatyaTablo[[#This Row],[Referans]], 0)</f>
        <v>0</v>
      </c>
      <c r="H111">
        <f t="shared" si="6"/>
        <v>11.428571428571429</v>
      </c>
      <c r="I111">
        <f t="shared" si="7"/>
        <v>9.1428571428571423</v>
      </c>
      <c r="J111">
        <f t="shared" si="8"/>
        <v>9.5714285714285712</v>
      </c>
      <c r="K111">
        <f t="shared" si="9"/>
        <v>8.1428571428571423</v>
      </c>
      <c r="L111">
        <f t="shared" si="10"/>
        <v>8.9523809523809526</v>
      </c>
    </row>
    <row r="112" spans="1:12" x14ac:dyDescent="0.35">
      <c r="A112" t="s">
        <v>145</v>
      </c>
      <c r="B112">
        <v>13</v>
      </c>
      <c r="C112">
        <v>12</v>
      </c>
      <c r="D112">
        <v>12</v>
      </c>
      <c r="E112">
        <v>8</v>
      </c>
      <c r="F112">
        <f>AVERAGEIF(MalatyaTablo[[#This Row],[Vefat2019]:[Vefat2017]], "&gt;0")</f>
        <v>10.666666666666666</v>
      </c>
      <c r="G112">
        <f>IF(AND(MalatyaTablo[[#This Row],[Vefat2020]]&gt;-1,MalatyaTablo[[#This Row],[Referans]]&gt;-1), MalatyaTablo[[#This Row],[Vefat2020]]-MalatyaTablo[[#This Row],[Referans]], 0)</f>
        <v>2.3333333333333339</v>
      </c>
      <c r="H112">
        <f t="shared" si="6"/>
        <v>12.428571428571429</v>
      </c>
      <c r="I112">
        <f t="shared" si="7"/>
        <v>9.5714285714285712</v>
      </c>
      <c r="J112">
        <f t="shared" si="8"/>
        <v>10</v>
      </c>
      <c r="K112">
        <f t="shared" si="9"/>
        <v>8.8571428571428577</v>
      </c>
      <c r="L112">
        <f t="shared" si="10"/>
        <v>9.4761904761904781</v>
      </c>
    </row>
    <row r="113" spans="1:12" x14ac:dyDescent="0.35">
      <c r="A113" t="s">
        <v>144</v>
      </c>
      <c r="B113">
        <v>15</v>
      </c>
      <c r="C113">
        <v>5</v>
      </c>
      <c r="D113">
        <v>6</v>
      </c>
      <c r="E113">
        <v>9</v>
      </c>
      <c r="F113">
        <f>AVERAGEIF(MalatyaTablo[[#This Row],[Vefat2019]:[Vefat2017]], "&gt;0")</f>
        <v>6.666666666666667</v>
      </c>
      <c r="G113">
        <f>IF(AND(MalatyaTablo[[#This Row],[Vefat2020]]&gt;-1,MalatyaTablo[[#This Row],[Referans]]&gt;-1), MalatyaTablo[[#This Row],[Vefat2020]]-MalatyaTablo[[#This Row],[Referans]], 0)</f>
        <v>8.3333333333333321</v>
      </c>
      <c r="H113">
        <f t="shared" si="6"/>
        <v>12.857142857142858</v>
      </c>
      <c r="I113">
        <f t="shared" si="7"/>
        <v>9.4285714285714288</v>
      </c>
      <c r="J113">
        <f t="shared" si="8"/>
        <v>9.1428571428571423</v>
      </c>
      <c r="K113">
        <f t="shared" si="9"/>
        <v>9.2857142857142865</v>
      </c>
      <c r="L113">
        <f t="shared" si="10"/>
        <v>9.2857142857142865</v>
      </c>
    </row>
    <row r="114" spans="1:12" x14ac:dyDescent="0.35">
      <c r="A114" t="s">
        <v>143</v>
      </c>
      <c r="B114">
        <v>11</v>
      </c>
      <c r="C114">
        <v>6</v>
      </c>
      <c r="D114">
        <v>16</v>
      </c>
      <c r="E114">
        <v>8</v>
      </c>
      <c r="F114">
        <f>AVERAGEIF(MalatyaTablo[[#This Row],[Vefat2019]:[Vefat2017]], "&gt;0")</f>
        <v>10</v>
      </c>
      <c r="G114">
        <f>IF(AND(MalatyaTablo[[#This Row],[Vefat2020]]&gt;-1,MalatyaTablo[[#This Row],[Referans]]&gt;-1), MalatyaTablo[[#This Row],[Vefat2020]]-MalatyaTablo[[#This Row],[Referans]], 0)</f>
        <v>1</v>
      </c>
      <c r="H114">
        <f t="shared" si="6"/>
        <v>12.714285714285714</v>
      </c>
      <c r="I114">
        <f t="shared" si="7"/>
        <v>8.7142857142857135</v>
      </c>
      <c r="J114">
        <f t="shared" si="8"/>
        <v>10.428571428571429</v>
      </c>
      <c r="K114">
        <f t="shared" si="9"/>
        <v>9.4285714285714288</v>
      </c>
      <c r="L114">
        <f t="shared" si="10"/>
        <v>9.5238095238095219</v>
      </c>
    </row>
    <row r="115" spans="1:12" x14ac:dyDescent="0.35">
      <c r="A115" t="s">
        <v>142</v>
      </c>
      <c r="B115">
        <v>12</v>
      </c>
      <c r="C115">
        <v>10</v>
      </c>
      <c r="D115">
        <v>6</v>
      </c>
      <c r="E115">
        <v>5</v>
      </c>
      <c r="F115">
        <f>AVERAGEIF(MalatyaTablo[[#This Row],[Vefat2019]:[Vefat2017]], "&gt;0")</f>
        <v>7</v>
      </c>
      <c r="G115">
        <f>IF(AND(MalatyaTablo[[#This Row],[Vefat2020]]&gt;-1,MalatyaTablo[[#This Row],[Referans]]&gt;-1), MalatyaTablo[[#This Row],[Vefat2020]]-MalatyaTablo[[#This Row],[Referans]], 0)</f>
        <v>5</v>
      </c>
      <c r="H115">
        <f t="shared" si="6"/>
        <v>12.142857142857142</v>
      </c>
      <c r="I115">
        <f t="shared" si="7"/>
        <v>9</v>
      </c>
      <c r="J115">
        <f t="shared" si="8"/>
        <v>9.1428571428571423</v>
      </c>
      <c r="K115">
        <f t="shared" si="9"/>
        <v>8.4285714285714288</v>
      </c>
      <c r="L115">
        <f t="shared" si="10"/>
        <v>8.8571428571428577</v>
      </c>
    </row>
    <row r="116" spans="1:12" x14ac:dyDescent="0.35">
      <c r="A116" t="s">
        <v>141</v>
      </c>
      <c r="B116">
        <v>7</v>
      </c>
      <c r="C116">
        <v>7</v>
      </c>
      <c r="D116">
        <v>11</v>
      </c>
      <c r="E116">
        <v>10</v>
      </c>
      <c r="F116">
        <f>AVERAGEIF(MalatyaTablo[[#This Row],[Vefat2019]:[Vefat2017]], "&gt;0")</f>
        <v>9.3333333333333339</v>
      </c>
      <c r="G116">
        <f>IF(AND(MalatyaTablo[[#This Row],[Vefat2020]]&gt;-1,MalatyaTablo[[#This Row],[Referans]]&gt;-1), MalatyaTablo[[#This Row],[Vefat2020]]-MalatyaTablo[[#This Row],[Referans]], 0)</f>
        <v>-2.3333333333333339</v>
      </c>
      <c r="H116">
        <f t="shared" si="6"/>
        <v>11.571428571428571</v>
      </c>
      <c r="I116">
        <f t="shared" si="7"/>
        <v>9.1428571428571423</v>
      </c>
      <c r="J116">
        <f t="shared" si="8"/>
        <v>9.8571428571428577</v>
      </c>
      <c r="K116">
        <f t="shared" si="9"/>
        <v>7.5714285714285712</v>
      </c>
      <c r="L116">
        <f t="shared" si="10"/>
        <v>8.8571428571428577</v>
      </c>
    </row>
    <row r="117" spans="1:12" x14ac:dyDescent="0.35">
      <c r="A117" t="s">
        <v>140</v>
      </c>
      <c r="B117">
        <v>5</v>
      </c>
      <c r="C117">
        <v>10</v>
      </c>
      <c r="D117">
        <v>8</v>
      </c>
      <c r="E117">
        <v>8</v>
      </c>
      <c r="F117">
        <f>AVERAGEIF(MalatyaTablo[[#This Row],[Vefat2019]:[Vefat2017]], "&gt;0")</f>
        <v>8.6666666666666661</v>
      </c>
      <c r="G117">
        <f>IF(AND(MalatyaTablo[[#This Row],[Vefat2020]]&gt;-1,MalatyaTablo[[#This Row],[Referans]]&gt;-1), MalatyaTablo[[#This Row],[Vefat2020]]-MalatyaTablo[[#This Row],[Referans]], 0)</f>
        <v>-3.6666666666666661</v>
      </c>
      <c r="H117">
        <f t="shared" si="6"/>
        <v>10.571428571428571</v>
      </c>
      <c r="I117">
        <f t="shared" si="7"/>
        <v>9.1428571428571423</v>
      </c>
      <c r="J117">
        <f t="shared" si="8"/>
        <v>9.8571428571428577</v>
      </c>
      <c r="K117">
        <f t="shared" si="9"/>
        <v>8.1428571428571423</v>
      </c>
      <c r="L117">
        <f t="shared" si="10"/>
        <v>9.0476190476190474</v>
      </c>
    </row>
    <row r="118" spans="1:12" x14ac:dyDescent="0.35">
      <c r="A118" t="s">
        <v>139</v>
      </c>
      <c r="B118">
        <v>7</v>
      </c>
      <c r="C118">
        <v>15</v>
      </c>
      <c r="D118">
        <v>12</v>
      </c>
      <c r="E118">
        <v>10</v>
      </c>
      <c r="F118">
        <f>AVERAGEIF(MalatyaTablo[[#This Row],[Vefat2019]:[Vefat2017]], "&gt;0")</f>
        <v>12.333333333333334</v>
      </c>
      <c r="G118">
        <f>IF(AND(MalatyaTablo[[#This Row],[Vefat2020]]&gt;-1,MalatyaTablo[[#This Row],[Referans]]&gt;-1), MalatyaTablo[[#This Row],[Vefat2020]]-MalatyaTablo[[#This Row],[Referans]], 0)</f>
        <v>-5.3333333333333339</v>
      </c>
      <c r="H118">
        <f t="shared" si="6"/>
        <v>10</v>
      </c>
      <c r="I118">
        <f t="shared" si="7"/>
        <v>9.2857142857142865</v>
      </c>
      <c r="J118">
        <f t="shared" si="8"/>
        <v>10.142857142857142</v>
      </c>
      <c r="K118">
        <f t="shared" si="9"/>
        <v>8.2857142857142865</v>
      </c>
      <c r="L118">
        <f t="shared" si="10"/>
        <v>9.2380952380952372</v>
      </c>
    </row>
    <row r="119" spans="1:12" x14ac:dyDescent="0.35">
      <c r="A119" t="s">
        <v>138</v>
      </c>
      <c r="B119">
        <v>8</v>
      </c>
      <c r="C119">
        <v>12</v>
      </c>
      <c r="D119">
        <v>9</v>
      </c>
      <c r="E119">
        <v>11</v>
      </c>
      <c r="F119">
        <f>AVERAGEIF(MalatyaTablo[[#This Row],[Vefat2019]:[Vefat2017]], "&gt;0")</f>
        <v>10.666666666666666</v>
      </c>
      <c r="G119">
        <f>IF(AND(MalatyaTablo[[#This Row],[Vefat2020]]&gt;-1,MalatyaTablo[[#This Row],[Referans]]&gt;-1), MalatyaTablo[[#This Row],[Vefat2020]]-MalatyaTablo[[#This Row],[Referans]], 0)</f>
        <v>-2.6666666666666661</v>
      </c>
      <c r="H119">
        <f t="shared" si="6"/>
        <v>9.2857142857142865</v>
      </c>
      <c r="I119">
        <f t="shared" si="7"/>
        <v>9.2857142857142865</v>
      </c>
      <c r="J119">
        <f t="shared" si="8"/>
        <v>9.7142857142857135</v>
      </c>
      <c r="K119">
        <f t="shared" si="9"/>
        <v>8.7142857142857135</v>
      </c>
      <c r="L119">
        <f t="shared" si="10"/>
        <v>9.238095238095239</v>
      </c>
    </row>
    <row r="120" spans="1:12" x14ac:dyDescent="0.35">
      <c r="A120" t="s">
        <v>137</v>
      </c>
      <c r="B120">
        <v>9</v>
      </c>
      <c r="C120">
        <v>8</v>
      </c>
      <c r="D120">
        <v>16</v>
      </c>
      <c r="E120">
        <v>8</v>
      </c>
      <c r="F120">
        <f>AVERAGEIF(MalatyaTablo[[#This Row],[Vefat2019]:[Vefat2017]], "&gt;0")</f>
        <v>10.666666666666666</v>
      </c>
      <c r="G120">
        <f>IF(AND(MalatyaTablo[[#This Row],[Vefat2020]]&gt;-1,MalatyaTablo[[#This Row],[Referans]]&gt;-1), MalatyaTablo[[#This Row],[Vefat2020]]-MalatyaTablo[[#This Row],[Referans]], 0)</f>
        <v>-1.6666666666666661</v>
      </c>
      <c r="H120">
        <f t="shared" si="6"/>
        <v>8.4285714285714288</v>
      </c>
      <c r="I120">
        <f t="shared" si="7"/>
        <v>9.7142857142857135</v>
      </c>
      <c r="J120">
        <f t="shared" si="8"/>
        <v>11.142857142857142</v>
      </c>
      <c r="K120">
        <f t="shared" si="9"/>
        <v>8.5714285714285712</v>
      </c>
      <c r="L120">
        <f t="shared" si="10"/>
        <v>9.8095238095238102</v>
      </c>
    </row>
    <row r="121" spans="1:12" x14ac:dyDescent="0.35">
      <c r="A121" t="s">
        <v>136</v>
      </c>
      <c r="B121">
        <v>10</v>
      </c>
      <c r="C121">
        <v>6</v>
      </c>
      <c r="D121">
        <v>7</v>
      </c>
      <c r="E121">
        <v>10</v>
      </c>
      <c r="F121">
        <f>AVERAGEIF(MalatyaTablo[[#This Row],[Vefat2019]:[Vefat2017]], "&gt;0")</f>
        <v>7.666666666666667</v>
      </c>
      <c r="G121">
        <f>IF(AND(MalatyaTablo[[#This Row],[Vefat2020]]&gt;-1,MalatyaTablo[[#This Row],[Referans]]&gt;-1), MalatyaTablo[[#This Row],[Vefat2020]]-MalatyaTablo[[#This Row],[Referans]], 0)</f>
        <v>2.333333333333333</v>
      </c>
      <c r="H121">
        <f t="shared" si="6"/>
        <v>8.2857142857142865</v>
      </c>
      <c r="I121">
        <f t="shared" si="7"/>
        <v>9.7142857142857135</v>
      </c>
      <c r="J121">
        <f t="shared" si="8"/>
        <v>9.8571428571428577</v>
      </c>
      <c r="K121">
        <f t="shared" si="9"/>
        <v>8.8571428571428577</v>
      </c>
      <c r="L121">
        <f t="shared" si="10"/>
        <v>9.4761904761904763</v>
      </c>
    </row>
    <row r="122" spans="1:12" x14ac:dyDescent="0.35">
      <c r="A122" t="s">
        <v>135</v>
      </c>
      <c r="B122">
        <v>5</v>
      </c>
      <c r="C122">
        <v>9</v>
      </c>
      <c r="D122">
        <v>7</v>
      </c>
      <c r="E122">
        <v>5</v>
      </c>
      <c r="F122">
        <f>AVERAGEIF(MalatyaTablo[[#This Row],[Vefat2019]:[Vefat2017]], "&gt;0")</f>
        <v>7</v>
      </c>
      <c r="G122">
        <f>IF(AND(MalatyaTablo[[#This Row],[Vefat2020]]&gt;-1,MalatyaTablo[[#This Row],[Referans]]&gt;-1), MalatyaTablo[[#This Row],[Vefat2020]]-MalatyaTablo[[#This Row],[Referans]], 0)</f>
        <v>-2</v>
      </c>
      <c r="H122">
        <f t="shared" si="6"/>
        <v>7.2857142857142856</v>
      </c>
      <c r="I122">
        <f t="shared" si="7"/>
        <v>9.5714285714285712</v>
      </c>
      <c r="J122">
        <f t="shared" si="8"/>
        <v>10</v>
      </c>
      <c r="K122">
        <f t="shared" si="9"/>
        <v>8.8571428571428577</v>
      </c>
      <c r="L122">
        <f t="shared" si="10"/>
        <v>9.4761904761904763</v>
      </c>
    </row>
    <row r="123" spans="1:12" x14ac:dyDescent="0.35">
      <c r="A123" t="s">
        <v>134</v>
      </c>
      <c r="B123">
        <v>7</v>
      </c>
      <c r="C123">
        <v>17</v>
      </c>
      <c r="D123">
        <v>6</v>
      </c>
      <c r="E123">
        <v>10</v>
      </c>
      <c r="F123">
        <f>AVERAGEIF(MalatyaTablo[[#This Row],[Vefat2019]:[Vefat2017]], "&gt;0")</f>
        <v>11</v>
      </c>
      <c r="G123">
        <f>IF(AND(MalatyaTablo[[#This Row],[Vefat2020]]&gt;-1,MalatyaTablo[[#This Row],[Referans]]&gt;-1), MalatyaTablo[[#This Row],[Vefat2020]]-MalatyaTablo[[#This Row],[Referans]], 0)</f>
        <v>-4</v>
      </c>
      <c r="H123">
        <f t="shared" si="6"/>
        <v>7.2857142857142856</v>
      </c>
      <c r="I123">
        <f t="shared" si="7"/>
        <v>11</v>
      </c>
      <c r="J123">
        <f t="shared" si="8"/>
        <v>9.2857142857142865</v>
      </c>
      <c r="K123">
        <f t="shared" si="9"/>
        <v>8.8571428571428577</v>
      </c>
      <c r="L123">
        <f t="shared" si="10"/>
        <v>9.7142857142857135</v>
      </c>
    </row>
    <row r="124" spans="1:12" x14ac:dyDescent="0.35">
      <c r="A124" t="s">
        <v>133</v>
      </c>
      <c r="B124">
        <v>7</v>
      </c>
      <c r="C124">
        <v>6</v>
      </c>
      <c r="D124">
        <v>14</v>
      </c>
      <c r="E124">
        <v>11</v>
      </c>
      <c r="F124">
        <f>AVERAGEIF(MalatyaTablo[[#This Row],[Vefat2019]:[Vefat2017]], "&gt;0")</f>
        <v>10.333333333333334</v>
      </c>
      <c r="G124">
        <f>IF(AND(MalatyaTablo[[#This Row],[Vefat2020]]&gt;-1,MalatyaTablo[[#This Row],[Referans]]&gt;-1), MalatyaTablo[[#This Row],[Vefat2020]]-MalatyaTablo[[#This Row],[Referans]], 0)</f>
        <v>-3.3333333333333339</v>
      </c>
      <c r="H124">
        <f t="shared" si="6"/>
        <v>7.5714285714285712</v>
      </c>
      <c r="I124">
        <f t="shared" si="7"/>
        <v>10.428571428571429</v>
      </c>
      <c r="J124">
        <f t="shared" si="8"/>
        <v>10.142857142857142</v>
      </c>
      <c r="K124">
        <f t="shared" si="9"/>
        <v>9.2857142857142865</v>
      </c>
      <c r="L124">
        <f t="shared" si="10"/>
        <v>9.9523809523809508</v>
      </c>
    </row>
    <row r="125" spans="1:12" x14ac:dyDescent="0.35">
      <c r="A125" t="s">
        <v>132</v>
      </c>
      <c r="B125">
        <v>9</v>
      </c>
      <c r="C125">
        <v>12</v>
      </c>
      <c r="D125">
        <v>8</v>
      </c>
      <c r="E125">
        <v>11</v>
      </c>
      <c r="F125">
        <f>AVERAGEIF(MalatyaTablo[[#This Row],[Vefat2019]:[Vefat2017]], "&gt;0")</f>
        <v>10.333333333333334</v>
      </c>
      <c r="G125">
        <f>IF(AND(MalatyaTablo[[#This Row],[Vefat2020]]&gt;-1,MalatyaTablo[[#This Row],[Referans]]&gt;-1), MalatyaTablo[[#This Row],[Vefat2020]]-MalatyaTablo[[#This Row],[Referans]], 0)</f>
        <v>-1.3333333333333339</v>
      </c>
      <c r="H125">
        <f t="shared" si="6"/>
        <v>7.8571428571428568</v>
      </c>
      <c r="I125">
        <f t="shared" si="7"/>
        <v>10</v>
      </c>
      <c r="J125">
        <f t="shared" si="8"/>
        <v>9.5714285714285712</v>
      </c>
      <c r="K125">
        <f t="shared" si="9"/>
        <v>9.4285714285714288</v>
      </c>
      <c r="L125">
        <f t="shared" si="10"/>
        <v>9.6666666666666679</v>
      </c>
    </row>
    <row r="126" spans="1:12" x14ac:dyDescent="0.35">
      <c r="A126" t="s">
        <v>131</v>
      </c>
      <c r="B126">
        <v>10</v>
      </c>
      <c r="C126">
        <v>10</v>
      </c>
      <c r="D126">
        <v>7</v>
      </c>
      <c r="E126">
        <v>12</v>
      </c>
      <c r="F126">
        <f>AVERAGEIF(MalatyaTablo[[#This Row],[Vefat2019]:[Vefat2017]], "&gt;0")</f>
        <v>9.6666666666666661</v>
      </c>
      <c r="G126">
        <f>IF(AND(MalatyaTablo[[#This Row],[Vefat2020]]&gt;-1,MalatyaTablo[[#This Row],[Referans]]&gt;-1), MalatyaTablo[[#This Row],[Vefat2020]]-MalatyaTablo[[#This Row],[Referans]], 0)</f>
        <v>0.33333333333333393</v>
      </c>
      <c r="H126">
        <f t="shared" si="6"/>
        <v>8.1428571428571423</v>
      </c>
      <c r="I126">
        <f t="shared" si="7"/>
        <v>9.7142857142857135</v>
      </c>
      <c r="J126">
        <f t="shared" si="8"/>
        <v>9.2857142857142865</v>
      </c>
      <c r="K126">
        <f t="shared" si="9"/>
        <v>9.5714285714285712</v>
      </c>
      <c r="L126">
        <f t="shared" si="10"/>
        <v>9.5238095238095237</v>
      </c>
    </row>
    <row r="127" spans="1:12" x14ac:dyDescent="0.35">
      <c r="A127" t="s">
        <v>130</v>
      </c>
      <c r="B127">
        <v>5</v>
      </c>
      <c r="C127">
        <v>6</v>
      </c>
      <c r="D127">
        <v>9</v>
      </c>
      <c r="E127">
        <v>9</v>
      </c>
      <c r="F127">
        <f>AVERAGEIF(MalatyaTablo[[#This Row],[Vefat2019]:[Vefat2017]], "&gt;0")</f>
        <v>8</v>
      </c>
      <c r="G127">
        <f>IF(AND(MalatyaTablo[[#This Row],[Vefat2020]]&gt;-1,MalatyaTablo[[#This Row],[Referans]]&gt;-1), MalatyaTablo[[#This Row],[Vefat2020]]-MalatyaTablo[[#This Row],[Referans]], 0)</f>
        <v>-3</v>
      </c>
      <c r="H127">
        <f t="shared" si="6"/>
        <v>7.5714285714285712</v>
      </c>
      <c r="I127">
        <f t="shared" si="7"/>
        <v>9.4285714285714288</v>
      </c>
      <c r="J127">
        <f t="shared" si="8"/>
        <v>8.2857142857142865</v>
      </c>
      <c r="K127">
        <f t="shared" si="9"/>
        <v>9.7142857142857135</v>
      </c>
      <c r="L127">
        <f t="shared" si="10"/>
        <v>9.1428571428571423</v>
      </c>
    </row>
    <row r="128" spans="1:12" x14ac:dyDescent="0.35">
      <c r="A128" t="s">
        <v>129</v>
      </c>
      <c r="B128">
        <v>7</v>
      </c>
      <c r="C128">
        <v>6</v>
      </c>
      <c r="D128">
        <v>7</v>
      </c>
      <c r="E128">
        <v>8</v>
      </c>
      <c r="F128">
        <f>AVERAGEIF(MalatyaTablo[[#This Row],[Vefat2019]:[Vefat2017]], "&gt;0")</f>
        <v>7</v>
      </c>
      <c r="G128">
        <f>IF(AND(MalatyaTablo[[#This Row],[Vefat2020]]&gt;-1,MalatyaTablo[[#This Row],[Referans]]&gt;-1), MalatyaTablo[[#This Row],[Vefat2020]]-MalatyaTablo[[#This Row],[Referans]], 0)</f>
        <v>0</v>
      </c>
      <c r="H128">
        <f t="shared" si="6"/>
        <v>7.1428571428571432</v>
      </c>
      <c r="I128">
        <f t="shared" si="7"/>
        <v>9.4285714285714288</v>
      </c>
      <c r="J128">
        <f t="shared" si="8"/>
        <v>8.2857142857142865</v>
      </c>
      <c r="K128">
        <f t="shared" si="9"/>
        <v>9.4285714285714288</v>
      </c>
      <c r="L128">
        <f t="shared" si="10"/>
        <v>9.0476190476190474</v>
      </c>
    </row>
    <row r="129" spans="1:12" x14ac:dyDescent="0.35">
      <c r="A129" t="s">
        <v>128</v>
      </c>
      <c r="B129">
        <v>8</v>
      </c>
      <c r="C129">
        <v>12</v>
      </c>
      <c r="D129">
        <v>6</v>
      </c>
      <c r="E129">
        <v>3</v>
      </c>
      <c r="F129">
        <f>AVERAGEIF(MalatyaTablo[[#This Row],[Vefat2019]:[Vefat2017]], "&gt;0")</f>
        <v>7</v>
      </c>
      <c r="G129">
        <f>IF(AND(MalatyaTablo[[#This Row],[Vefat2020]]&gt;-1,MalatyaTablo[[#This Row],[Referans]]&gt;-1), MalatyaTablo[[#This Row],[Vefat2020]]-MalatyaTablo[[#This Row],[Referans]], 0)</f>
        <v>1</v>
      </c>
      <c r="H129">
        <f t="shared" si="6"/>
        <v>7.5714285714285712</v>
      </c>
      <c r="I129">
        <f t="shared" si="7"/>
        <v>9.8571428571428577</v>
      </c>
      <c r="J129">
        <f t="shared" si="8"/>
        <v>8.1428571428571423</v>
      </c>
      <c r="K129">
        <f t="shared" si="9"/>
        <v>9.1428571428571423</v>
      </c>
      <c r="L129">
        <f t="shared" si="10"/>
        <v>9.0476190476190474</v>
      </c>
    </row>
    <row r="130" spans="1:12" x14ac:dyDescent="0.35">
      <c r="A130" t="s">
        <v>127</v>
      </c>
      <c r="B130">
        <v>8</v>
      </c>
      <c r="C130">
        <v>9</v>
      </c>
      <c r="D130">
        <v>8</v>
      </c>
      <c r="E130">
        <v>8</v>
      </c>
      <c r="F130">
        <f>AVERAGEIF(MalatyaTablo[[#This Row],[Vefat2019]:[Vefat2017]], "&gt;0")</f>
        <v>8.3333333333333339</v>
      </c>
      <c r="G130">
        <f>IF(AND(MalatyaTablo[[#This Row],[Vefat2020]]&gt;-1,MalatyaTablo[[#This Row],[Referans]]&gt;-1), MalatyaTablo[[#This Row],[Vefat2020]]-MalatyaTablo[[#This Row],[Referans]], 0)</f>
        <v>-0.33333333333333393</v>
      </c>
      <c r="H130">
        <f t="shared" si="6"/>
        <v>7.7142857142857144</v>
      </c>
      <c r="I130">
        <f t="shared" si="7"/>
        <v>8.7142857142857135</v>
      </c>
      <c r="J130">
        <f t="shared" si="8"/>
        <v>8.4285714285714288</v>
      </c>
      <c r="K130">
        <f t="shared" si="9"/>
        <v>8.8571428571428577</v>
      </c>
      <c r="L130">
        <f t="shared" si="10"/>
        <v>8.6666666666666679</v>
      </c>
    </row>
    <row r="131" spans="1:12" x14ac:dyDescent="0.35">
      <c r="A131" t="s">
        <v>126</v>
      </c>
      <c r="B131">
        <v>10</v>
      </c>
      <c r="C131">
        <v>4</v>
      </c>
      <c r="D131">
        <v>11</v>
      </c>
      <c r="E131">
        <v>10</v>
      </c>
      <c r="F131">
        <f>AVERAGEIF(MalatyaTablo[[#This Row],[Vefat2019]:[Vefat2017]], "&gt;0")</f>
        <v>8.3333333333333339</v>
      </c>
      <c r="G131">
        <f>IF(AND(MalatyaTablo[[#This Row],[Vefat2020]]&gt;-1,MalatyaTablo[[#This Row],[Referans]]&gt;-1), MalatyaTablo[[#This Row],[Vefat2020]]-MalatyaTablo[[#This Row],[Referans]], 0)</f>
        <v>1.6666666666666661</v>
      </c>
      <c r="H131">
        <f t="shared" si="6"/>
        <v>8.1428571428571423</v>
      </c>
      <c r="I131">
        <f t="shared" si="7"/>
        <v>8.4285714285714288</v>
      </c>
      <c r="J131">
        <f t="shared" si="8"/>
        <v>8</v>
      </c>
      <c r="K131">
        <f t="shared" si="9"/>
        <v>8.7142857142857135</v>
      </c>
      <c r="L131">
        <f t="shared" si="10"/>
        <v>8.3809523809523814</v>
      </c>
    </row>
    <row r="132" spans="1:12" x14ac:dyDescent="0.35">
      <c r="A132" t="s">
        <v>125</v>
      </c>
      <c r="B132">
        <v>11</v>
      </c>
      <c r="C132">
        <v>11</v>
      </c>
      <c r="D132">
        <v>5</v>
      </c>
      <c r="E132">
        <v>8</v>
      </c>
      <c r="F132">
        <f>AVERAGEIF(MalatyaTablo[[#This Row],[Vefat2019]:[Vefat2017]], "&gt;0")</f>
        <v>8</v>
      </c>
      <c r="G132">
        <f>IF(AND(MalatyaTablo[[#This Row],[Vefat2020]]&gt;-1,MalatyaTablo[[#This Row],[Referans]]&gt;-1), MalatyaTablo[[#This Row],[Vefat2020]]-MalatyaTablo[[#This Row],[Referans]], 0)</f>
        <v>3</v>
      </c>
      <c r="H132">
        <f t="shared" si="6"/>
        <v>8.4285714285714288</v>
      </c>
      <c r="I132">
        <f t="shared" si="7"/>
        <v>8.2857142857142865</v>
      </c>
      <c r="J132">
        <f t="shared" si="8"/>
        <v>7.5714285714285712</v>
      </c>
      <c r="K132">
        <f t="shared" si="9"/>
        <v>8.2857142857142865</v>
      </c>
      <c r="L132">
        <f t="shared" si="10"/>
        <v>8.0476190476190474</v>
      </c>
    </row>
    <row r="133" spans="1:12" x14ac:dyDescent="0.35">
      <c r="A133" t="s">
        <v>124</v>
      </c>
      <c r="B133">
        <v>4</v>
      </c>
      <c r="C133">
        <v>10</v>
      </c>
      <c r="D133">
        <v>7</v>
      </c>
      <c r="E133">
        <v>14</v>
      </c>
      <c r="F133">
        <f>AVERAGEIF(MalatyaTablo[[#This Row],[Vefat2019]:[Vefat2017]], "&gt;0")</f>
        <v>10.333333333333334</v>
      </c>
      <c r="G133">
        <f>IF(AND(MalatyaTablo[[#This Row],[Vefat2020]]&gt;-1,MalatyaTablo[[#This Row],[Referans]]&gt;-1), MalatyaTablo[[#This Row],[Vefat2020]]-MalatyaTablo[[#This Row],[Referans]], 0)</f>
        <v>-6.3333333333333339</v>
      </c>
      <c r="H133">
        <f t="shared" si="6"/>
        <v>7.5714285714285712</v>
      </c>
      <c r="I133">
        <f t="shared" si="7"/>
        <v>8.2857142857142865</v>
      </c>
      <c r="J133">
        <f t="shared" si="8"/>
        <v>7.5714285714285712</v>
      </c>
      <c r="K133">
        <f t="shared" si="9"/>
        <v>8.5714285714285712</v>
      </c>
      <c r="L133">
        <f t="shared" si="10"/>
        <v>8.1428571428571441</v>
      </c>
    </row>
    <row r="134" spans="1:12" x14ac:dyDescent="0.35">
      <c r="A134" t="s">
        <v>123</v>
      </c>
      <c r="B134">
        <v>14</v>
      </c>
      <c r="C134">
        <v>11</v>
      </c>
      <c r="D134">
        <v>5</v>
      </c>
      <c r="E134">
        <v>9</v>
      </c>
      <c r="F134">
        <f>AVERAGEIF(MalatyaTablo[[#This Row],[Vefat2019]:[Vefat2017]], "&gt;0")</f>
        <v>8.3333333333333339</v>
      </c>
      <c r="G134">
        <f>IF(AND(MalatyaTablo[[#This Row],[Vefat2020]]&gt;-1,MalatyaTablo[[#This Row],[Referans]]&gt;-1), MalatyaTablo[[#This Row],[Vefat2020]]-MalatyaTablo[[#This Row],[Referans]], 0)</f>
        <v>5.6666666666666661</v>
      </c>
      <c r="H134">
        <f t="shared" si="6"/>
        <v>8.8571428571428577</v>
      </c>
      <c r="I134">
        <f t="shared" si="7"/>
        <v>9</v>
      </c>
      <c r="J134">
        <f t="shared" si="8"/>
        <v>7</v>
      </c>
      <c r="K134">
        <f t="shared" si="9"/>
        <v>8.5714285714285712</v>
      </c>
      <c r="L134">
        <f t="shared" si="10"/>
        <v>8.1904761904761916</v>
      </c>
    </row>
    <row r="135" spans="1:12" x14ac:dyDescent="0.35">
      <c r="A135" t="s">
        <v>122</v>
      </c>
      <c r="B135">
        <v>8</v>
      </c>
      <c r="C135">
        <v>7</v>
      </c>
      <c r="D135">
        <v>10</v>
      </c>
      <c r="E135">
        <v>14</v>
      </c>
      <c r="F135">
        <f>AVERAGEIF(MalatyaTablo[[#This Row],[Vefat2019]:[Vefat2017]], "&gt;0")</f>
        <v>10.333333333333334</v>
      </c>
      <c r="G135">
        <f>IF(AND(MalatyaTablo[[#This Row],[Vefat2020]]&gt;-1,MalatyaTablo[[#This Row],[Referans]]&gt;-1), MalatyaTablo[[#This Row],[Vefat2020]]-MalatyaTablo[[#This Row],[Referans]], 0)</f>
        <v>-2.3333333333333339</v>
      </c>
      <c r="H135">
        <f t="shared" si="6"/>
        <v>9</v>
      </c>
      <c r="I135">
        <f t="shared" si="7"/>
        <v>9.1428571428571423</v>
      </c>
      <c r="J135">
        <f t="shared" si="8"/>
        <v>7.4285714285714288</v>
      </c>
      <c r="K135">
        <f t="shared" si="9"/>
        <v>9.4285714285714288</v>
      </c>
      <c r="L135">
        <f t="shared" si="10"/>
        <v>8.6666666666666679</v>
      </c>
    </row>
    <row r="136" spans="1:12" x14ac:dyDescent="0.35">
      <c r="A136" t="s">
        <v>121</v>
      </c>
      <c r="B136">
        <v>11</v>
      </c>
      <c r="C136">
        <v>12</v>
      </c>
      <c r="D136">
        <v>8</v>
      </c>
      <c r="E136">
        <v>8</v>
      </c>
      <c r="F136">
        <f>AVERAGEIF(MalatyaTablo[[#This Row],[Vefat2019]:[Vefat2017]], "&gt;0")</f>
        <v>9.3333333333333339</v>
      </c>
      <c r="G136">
        <f>IF(AND(MalatyaTablo[[#This Row],[Vefat2020]]&gt;-1,MalatyaTablo[[#This Row],[Referans]]&gt;-1), MalatyaTablo[[#This Row],[Vefat2020]]-MalatyaTablo[[#This Row],[Referans]], 0)</f>
        <v>1.6666666666666661</v>
      </c>
      <c r="H136">
        <f t="shared" si="6"/>
        <v>9.4285714285714288</v>
      </c>
      <c r="I136">
        <f t="shared" si="7"/>
        <v>9.1428571428571423</v>
      </c>
      <c r="J136">
        <f t="shared" si="8"/>
        <v>7.7142857142857144</v>
      </c>
      <c r="K136">
        <f t="shared" si="9"/>
        <v>10.142857142857142</v>
      </c>
      <c r="L136">
        <f t="shared" si="10"/>
        <v>9.0000000000000018</v>
      </c>
    </row>
    <row r="137" spans="1:12" x14ac:dyDescent="0.35">
      <c r="A137" t="s">
        <v>120</v>
      </c>
      <c r="B137">
        <v>8</v>
      </c>
      <c r="C137">
        <v>16</v>
      </c>
      <c r="D137">
        <v>8</v>
      </c>
      <c r="E137">
        <v>13</v>
      </c>
      <c r="F137">
        <f>AVERAGEIF(MalatyaTablo[[#This Row],[Vefat2019]:[Vefat2017]], "&gt;0")</f>
        <v>12.333333333333334</v>
      </c>
      <c r="G137">
        <f>IF(AND(MalatyaTablo[[#This Row],[Vefat2020]]&gt;-1,MalatyaTablo[[#This Row],[Referans]]&gt;-1), MalatyaTablo[[#This Row],[Vefat2020]]-MalatyaTablo[[#This Row],[Referans]], 0)</f>
        <v>-4.3333333333333339</v>
      </c>
      <c r="H137">
        <f t="shared" ref="H137:H200" si="11">AVERAGE(B131:B137)</f>
        <v>9.4285714285714288</v>
      </c>
      <c r="I137">
        <f t="shared" ref="I137:I200" si="12">AVERAGE(C131:C137)</f>
        <v>10.142857142857142</v>
      </c>
      <c r="J137">
        <f t="shared" ref="J137:J200" si="13">AVERAGE(D131:D137)</f>
        <v>7.7142857142857144</v>
      </c>
      <c r="K137">
        <f t="shared" ref="K137:K200" si="14">AVERAGE(E131:E137)</f>
        <v>10.857142857142858</v>
      </c>
      <c r="L137">
        <f t="shared" ref="L137:L200" si="15">AVERAGE(F131:F137)</f>
        <v>9.571428571428573</v>
      </c>
    </row>
    <row r="138" spans="1:12" x14ac:dyDescent="0.35">
      <c r="A138" t="s">
        <v>119</v>
      </c>
      <c r="B138">
        <v>6</v>
      </c>
      <c r="C138">
        <v>8</v>
      </c>
      <c r="D138">
        <v>12</v>
      </c>
      <c r="E138">
        <v>10</v>
      </c>
      <c r="F138">
        <f>AVERAGEIF(MalatyaTablo[[#This Row],[Vefat2019]:[Vefat2017]], "&gt;0")</f>
        <v>10</v>
      </c>
      <c r="G138">
        <f>IF(AND(MalatyaTablo[[#This Row],[Vefat2020]]&gt;-1,MalatyaTablo[[#This Row],[Referans]]&gt;-1), MalatyaTablo[[#This Row],[Vefat2020]]-MalatyaTablo[[#This Row],[Referans]], 0)</f>
        <v>-4</v>
      </c>
      <c r="H138">
        <f t="shared" si="11"/>
        <v>8.8571428571428577</v>
      </c>
      <c r="I138">
        <f t="shared" si="12"/>
        <v>10.714285714285714</v>
      </c>
      <c r="J138">
        <f t="shared" si="13"/>
        <v>7.8571428571428568</v>
      </c>
      <c r="K138">
        <f t="shared" si="14"/>
        <v>10.857142857142858</v>
      </c>
      <c r="L138">
        <f t="shared" si="15"/>
        <v>9.809523809523812</v>
      </c>
    </row>
    <row r="139" spans="1:12" x14ac:dyDescent="0.35">
      <c r="A139" t="s">
        <v>118</v>
      </c>
      <c r="B139">
        <v>15</v>
      </c>
      <c r="C139">
        <v>10</v>
      </c>
      <c r="D139">
        <v>11</v>
      </c>
      <c r="E139">
        <v>9</v>
      </c>
      <c r="F139">
        <f>AVERAGEIF(MalatyaTablo[[#This Row],[Vefat2019]:[Vefat2017]], "&gt;0")</f>
        <v>10</v>
      </c>
      <c r="G139">
        <f>IF(AND(MalatyaTablo[[#This Row],[Vefat2020]]&gt;-1,MalatyaTablo[[#This Row],[Referans]]&gt;-1), MalatyaTablo[[#This Row],[Vefat2020]]-MalatyaTablo[[#This Row],[Referans]], 0)</f>
        <v>5</v>
      </c>
      <c r="H139">
        <f t="shared" si="11"/>
        <v>9.4285714285714288</v>
      </c>
      <c r="I139">
        <f t="shared" si="12"/>
        <v>10.571428571428571</v>
      </c>
      <c r="J139">
        <f t="shared" si="13"/>
        <v>8.7142857142857135</v>
      </c>
      <c r="K139">
        <f t="shared" si="14"/>
        <v>11</v>
      </c>
      <c r="L139">
        <f t="shared" si="15"/>
        <v>10.095238095238097</v>
      </c>
    </row>
    <row r="140" spans="1:12" x14ac:dyDescent="0.35">
      <c r="A140" t="s">
        <v>117</v>
      </c>
      <c r="B140">
        <v>12</v>
      </c>
      <c r="C140">
        <v>6</v>
      </c>
      <c r="D140">
        <v>12</v>
      </c>
      <c r="E140">
        <v>9</v>
      </c>
      <c r="F140">
        <f>AVERAGEIF(MalatyaTablo[[#This Row],[Vefat2019]:[Vefat2017]], "&gt;0")</f>
        <v>9</v>
      </c>
      <c r="G140">
        <f>IF(AND(MalatyaTablo[[#This Row],[Vefat2020]]&gt;-1,MalatyaTablo[[#This Row],[Referans]]&gt;-1), MalatyaTablo[[#This Row],[Vefat2020]]-MalatyaTablo[[#This Row],[Referans]], 0)</f>
        <v>3</v>
      </c>
      <c r="H140">
        <f t="shared" si="11"/>
        <v>10.571428571428571</v>
      </c>
      <c r="I140">
        <f t="shared" si="12"/>
        <v>10</v>
      </c>
      <c r="J140">
        <f t="shared" si="13"/>
        <v>9.4285714285714288</v>
      </c>
      <c r="K140">
        <f t="shared" si="14"/>
        <v>10.285714285714286</v>
      </c>
      <c r="L140">
        <f t="shared" si="15"/>
        <v>9.9047619047619069</v>
      </c>
    </row>
    <row r="141" spans="1:12" x14ac:dyDescent="0.35">
      <c r="A141" t="s">
        <v>116</v>
      </c>
      <c r="B141">
        <v>4</v>
      </c>
      <c r="C141">
        <v>9</v>
      </c>
      <c r="D141">
        <v>6</v>
      </c>
      <c r="E141">
        <v>11</v>
      </c>
      <c r="F141">
        <f>AVERAGEIF(MalatyaTablo[[#This Row],[Vefat2019]:[Vefat2017]], "&gt;0")</f>
        <v>8.6666666666666661</v>
      </c>
      <c r="G141">
        <f>IF(AND(MalatyaTablo[[#This Row],[Vefat2020]]&gt;-1,MalatyaTablo[[#This Row],[Referans]]&gt;-1), MalatyaTablo[[#This Row],[Vefat2020]]-MalatyaTablo[[#This Row],[Referans]], 0)</f>
        <v>-4.6666666666666661</v>
      </c>
      <c r="H141">
        <f t="shared" si="11"/>
        <v>9.1428571428571423</v>
      </c>
      <c r="I141">
        <f t="shared" si="12"/>
        <v>9.7142857142857135</v>
      </c>
      <c r="J141">
        <f t="shared" si="13"/>
        <v>9.5714285714285712</v>
      </c>
      <c r="K141">
        <f t="shared" si="14"/>
        <v>10.571428571428571</v>
      </c>
      <c r="L141">
        <f t="shared" si="15"/>
        <v>9.9523809523809526</v>
      </c>
    </row>
    <row r="142" spans="1:12" x14ac:dyDescent="0.35">
      <c r="A142" t="s">
        <v>115</v>
      </c>
      <c r="B142">
        <v>6</v>
      </c>
      <c r="C142">
        <v>12</v>
      </c>
      <c r="D142">
        <v>8</v>
      </c>
      <c r="E142">
        <v>16</v>
      </c>
      <c r="F142">
        <f>AVERAGEIF(MalatyaTablo[[#This Row],[Vefat2019]:[Vefat2017]], "&gt;0")</f>
        <v>12</v>
      </c>
      <c r="G142">
        <f>IF(AND(MalatyaTablo[[#This Row],[Vefat2020]]&gt;-1,MalatyaTablo[[#This Row],[Referans]]&gt;-1), MalatyaTablo[[#This Row],[Vefat2020]]-MalatyaTablo[[#This Row],[Referans]], 0)</f>
        <v>-6</v>
      </c>
      <c r="H142">
        <f t="shared" si="11"/>
        <v>8.8571428571428577</v>
      </c>
      <c r="I142">
        <f t="shared" si="12"/>
        <v>10.428571428571429</v>
      </c>
      <c r="J142">
        <f t="shared" si="13"/>
        <v>9.2857142857142865</v>
      </c>
      <c r="K142">
        <f t="shared" si="14"/>
        <v>10.857142857142858</v>
      </c>
      <c r="L142">
        <f t="shared" si="15"/>
        <v>10.190476190476192</v>
      </c>
    </row>
    <row r="143" spans="1:12" x14ac:dyDescent="0.35">
      <c r="A143" t="s">
        <v>114</v>
      </c>
      <c r="B143">
        <v>4</v>
      </c>
      <c r="C143">
        <v>7</v>
      </c>
      <c r="D143">
        <v>10</v>
      </c>
      <c r="E143">
        <v>10</v>
      </c>
      <c r="F143">
        <f>AVERAGEIF(MalatyaTablo[[#This Row],[Vefat2019]:[Vefat2017]], "&gt;0")</f>
        <v>9</v>
      </c>
      <c r="G143">
        <f>IF(AND(MalatyaTablo[[#This Row],[Vefat2020]]&gt;-1,MalatyaTablo[[#This Row],[Referans]]&gt;-1), MalatyaTablo[[#This Row],[Vefat2020]]-MalatyaTablo[[#This Row],[Referans]], 0)</f>
        <v>-5</v>
      </c>
      <c r="H143">
        <f t="shared" si="11"/>
        <v>7.8571428571428568</v>
      </c>
      <c r="I143">
        <f t="shared" si="12"/>
        <v>9.7142857142857135</v>
      </c>
      <c r="J143">
        <f t="shared" si="13"/>
        <v>9.5714285714285712</v>
      </c>
      <c r="K143">
        <f t="shared" si="14"/>
        <v>11.142857142857142</v>
      </c>
      <c r="L143">
        <f t="shared" si="15"/>
        <v>10.142857142857142</v>
      </c>
    </row>
    <row r="144" spans="1:12" x14ac:dyDescent="0.35">
      <c r="A144" t="s">
        <v>113</v>
      </c>
      <c r="B144">
        <v>9</v>
      </c>
      <c r="C144">
        <v>13</v>
      </c>
      <c r="D144">
        <v>4</v>
      </c>
      <c r="E144">
        <v>9</v>
      </c>
      <c r="F144">
        <f>AVERAGEIF(MalatyaTablo[[#This Row],[Vefat2019]:[Vefat2017]], "&gt;0")</f>
        <v>8.6666666666666661</v>
      </c>
      <c r="G144">
        <f>IF(AND(MalatyaTablo[[#This Row],[Vefat2020]]&gt;-1,MalatyaTablo[[#This Row],[Referans]]&gt;-1), MalatyaTablo[[#This Row],[Vefat2020]]-MalatyaTablo[[#This Row],[Referans]], 0)</f>
        <v>0.33333333333333393</v>
      </c>
      <c r="H144">
        <f t="shared" si="11"/>
        <v>8</v>
      </c>
      <c r="I144">
        <f t="shared" si="12"/>
        <v>9.2857142857142865</v>
      </c>
      <c r="J144">
        <f t="shared" si="13"/>
        <v>9</v>
      </c>
      <c r="K144">
        <f t="shared" si="14"/>
        <v>10.571428571428571</v>
      </c>
      <c r="L144">
        <f t="shared" si="15"/>
        <v>9.6190476190476186</v>
      </c>
    </row>
    <row r="145" spans="1:12" x14ac:dyDescent="0.35">
      <c r="A145" t="s">
        <v>112</v>
      </c>
      <c r="B145">
        <v>9</v>
      </c>
      <c r="C145">
        <v>11</v>
      </c>
      <c r="D145">
        <v>8</v>
      </c>
      <c r="E145">
        <v>9</v>
      </c>
      <c r="F145">
        <f>AVERAGEIF(MalatyaTablo[[#This Row],[Vefat2019]:[Vefat2017]], "&gt;0")</f>
        <v>9.3333333333333339</v>
      </c>
      <c r="G145">
        <f>IF(AND(MalatyaTablo[[#This Row],[Vefat2020]]&gt;-1,MalatyaTablo[[#This Row],[Referans]]&gt;-1), MalatyaTablo[[#This Row],[Vefat2020]]-MalatyaTablo[[#This Row],[Referans]], 0)</f>
        <v>-0.33333333333333393</v>
      </c>
      <c r="H145">
        <f t="shared" si="11"/>
        <v>8.4285714285714288</v>
      </c>
      <c r="I145">
        <f t="shared" si="12"/>
        <v>9.7142857142857135</v>
      </c>
      <c r="J145">
        <f t="shared" si="13"/>
        <v>8.4285714285714288</v>
      </c>
      <c r="K145">
        <f t="shared" si="14"/>
        <v>10.428571428571429</v>
      </c>
      <c r="L145">
        <f t="shared" si="15"/>
        <v>9.5238095238095219</v>
      </c>
    </row>
    <row r="146" spans="1:12" x14ac:dyDescent="0.35">
      <c r="A146" t="s">
        <v>111</v>
      </c>
      <c r="B146">
        <v>8</v>
      </c>
      <c r="C146">
        <v>5</v>
      </c>
      <c r="D146">
        <v>12</v>
      </c>
      <c r="E146">
        <v>8</v>
      </c>
      <c r="F146">
        <f>AVERAGEIF(MalatyaTablo[[#This Row],[Vefat2019]:[Vefat2017]], "&gt;0")</f>
        <v>8.3333333333333339</v>
      </c>
      <c r="G146">
        <f>IF(AND(MalatyaTablo[[#This Row],[Vefat2020]]&gt;-1,MalatyaTablo[[#This Row],[Referans]]&gt;-1), MalatyaTablo[[#This Row],[Vefat2020]]-MalatyaTablo[[#This Row],[Referans]], 0)</f>
        <v>-0.33333333333333393</v>
      </c>
      <c r="H146">
        <f t="shared" si="11"/>
        <v>7.4285714285714288</v>
      </c>
      <c r="I146">
        <f t="shared" si="12"/>
        <v>9</v>
      </c>
      <c r="J146">
        <f t="shared" si="13"/>
        <v>8.5714285714285712</v>
      </c>
      <c r="K146">
        <f t="shared" si="14"/>
        <v>10.285714285714286</v>
      </c>
      <c r="L146">
        <f t="shared" si="15"/>
        <v>9.2857142857142865</v>
      </c>
    </row>
    <row r="147" spans="1:12" x14ac:dyDescent="0.35">
      <c r="A147" t="s">
        <v>110</v>
      </c>
      <c r="B147">
        <v>6</v>
      </c>
      <c r="C147">
        <v>7</v>
      </c>
      <c r="D147">
        <v>8</v>
      </c>
      <c r="E147">
        <v>17</v>
      </c>
      <c r="F147">
        <f>AVERAGEIF(MalatyaTablo[[#This Row],[Vefat2019]:[Vefat2017]], "&gt;0")</f>
        <v>10.666666666666666</v>
      </c>
      <c r="G147">
        <f>IF(AND(MalatyaTablo[[#This Row],[Vefat2020]]&gt;-1,MalatyaTablo[[#This Row],[Referans]]&gt;-1), MalatyaTablo[[#This Row],[Vefat2020]]-MalatyaTablo[[#This Row],[Referans]], 0)</f>
        <v>-4.6666666666666661</v>
      </c>
      <c r="H147">
        <f t="shared" si="11"/>
        <v>6.5714285714285712</v>
      </c>
      <c r="I147">
        <f t="shared" si="12"/>
        <v>9.1428571428571423</v>
      </c>
      <c r="J147">
        <f t="shared" si="13"/>
        <v>8</v>
      </c>
      <c r="K147">
        <f t="shared" si="14"/>
        <v>11.428571428571429</v>
      </c>
      <c r="L147">
        <f t="shared" si="15"/>
        <v>9.5238095238095237</v>
      </c>
    </row>
    <row r="148" spans="1:12" x14ac:dyDescent="0.35">
      <c r="A148" t="s">
        <v>109</v>
      </c>
      <c r="B148">
        <v>10</v>
      </c>
      <c r="C148">
        <v>6</v>
      </c>
      <c r="D148">
        <v>4</v>
      </c>
      <c r="E148">
        <v>7</v>
      </c>
      <c r="F148">
        <f>AVERAGEIF(MalatyaTablo[[#This Row],[Vefat2019]:[Vefat2017]], "&gt;0")</f>
        <v>5.666666666666667</v>
      </c>
      <c r="G148">
        <f>IF(AND(MalatyaTablo[[#This Row],[Vefat2020]]&gt;-1,MalatyaTablo[[#This Row],[Referans]]&gt;-1), MalatyaTablo[[#This Row],[Vefat2020]]-MalatyaTablo[[#This Row],[Referans]], 0)</f>
        <v>4.333333333333333</v>
      </c>
      <c r="H148">
        <f t="shared" si="11"/>
        <v>7.4285714285714288</v>
      </c>
      <c r="I148">
        <f t="shared" si="12"/>
        <v>8.7142857142857135</v>
      </c>
      <c r="J148">
        <f t="shared" si="13"/>
        <v>7.7142857142857144</v>
      </c>
      <c r="K148">
        <f t="shared" si="14"/>
        <v>10.857142857142858</v>
      </c>
      <c r="L148">
        <f t="shared" si="15"/>
        <v>9.0952380952380949</v>
      </c>
    </row>
    <row r="149" spans="1:12" x14ac:dyDescent="0.35">
      <c r="A149" t="s">
        <v>108</v>
      </c>
      <c r="B149">
        <v>8</v>
      </c>
      <c r="C149">
        <v>8</v>
      </c>
      <c r="D149">
        <v>13</v>
      </c>
      <c r="E149">
        <v>6</v>
      </c>
      <c r="F149">
        <f>AVERAGEIF(MalatyaTablo[[#This Row],[Vefat2019]:[Vefat2017]], "&gt;0")</f>
        <v>9</v>
      </c>
      <c r="G149">
        <f>IF(AND(MalatyaTablo[[#This Row],[Vefat2020]]&gt;-1,MalatyaTablo[[#This Row],[Referans]]&gt;-1), MalatyaTablo[[#This Row],[Vefat2020]]-MalatyaTablo[[#This Row],[Referans]], 0)</f>
        <v>-1</v>
      </c>
      <c r="H149">
        <f t="shared" si="11"/>
        <v>7.7142857142857144</v>
      </c>
      <c r="I149">
        <f t="shared" si="12"/>
        <v>8.1428571428571423</v>
      </c>
      <c r="J149">
        <f t="shared" si="13"/>
        <v>8.4285714285714288</v>
      </c>
      <c r="K149">
        <f t="shared" si="14"/>
        <v>9.4285714285714288</v>
      </c>
      <c r="L149">
        <f t="shared" si="15"/>
        <v>8.6666666666666661</v>
      </c>
    </row>
    <row r="150" spans="1:12" x14ac:dyDescent="0.35">
      <c r="A150" t="s">
        <v>107</v>
      </c>
      <c r="B150">
        <v>7</v>
      </c>
      <c r="C150">
        <v>12</v>
      </c>
      <c r="D150">
        <v>7</v>
      </c>
      <c r="E150">
        <v>11</v>
      </c>
      <c r="F150">
        <f>AVERAGEIF(MalatyaTablo[[#This Row],[Vefat2019]:[Vefat2017]], "&gt;0")</f>
        <v>10</v>
      </c>
      <c r="G150">
        <f>IF(AND(MalatyaTablo[[#This Row],[Vefat2020]]&gt;-1,MalatyaTablo[[#This Row],[Referans]]&gt;-1), MalatyaTablo[[#This Row],[Vefat2020]]-MalatyaTablo[[#This Row],[Referans]], 0)</f>
        <v>-3</v>
      </c>
      <c r="H150">
        <f t="shared" si="11"/>
        <v>8.1428571428571423</v>
      </c>
      <c r="I150">
        <f t="shared" si="12"/>
        <v>8.8571428571428577</v>
      </c>
      <c r="J150">
        <f t="shared" si="13"/>
        <v>8</v>
      </c>
      <c r="K150">
        <f t="shared" si="14"/>
        <v>9.5714285714285712</v>
      </c>
      <c r="L150">
        <f t="shared" si="15"/>
        <v>8.8095238095238084</v>
      </c>
    </row>
    <row r="151" spans="1:12" x14ac:dyDescent="0.35">
      <c r="A151" t="s">
        <v>106</v>
      </c>
      <c r="B151">
        <v>4</v>
      </c>
      <c r="C151">
        <v>9</v>
      </c>
      <c r="D151">
        <v>13</v>
      </c>
      <c r="E151">
        <v>15</v>
      </c>
      <c r="F151">
        <f>AVERAGEIF(MalatyaTablo[[#This Row],[Vefat2019]:[Vefat2017]], "&gt;0")</f>
        <v>12.333333333333334</v>
      </c>
      <c r="G151">
        <f>IF(AND(MalatyaTablo[[#This Row],[Vefat2020]]&gt;-1,MalatyaTablo[[#This Row],[Referans]]&gt;-1), MalatyaTablo[[#This Row],[Vefat2020]]-MalatyaTablo[[#This Row],[Referans]], 0)</f>
        <v>-8.3333333333333339</v>
      </c>
      <c r="H151">
        <f t="shared" si="11"/>
        <v>7.4285714285714288</v>
      </c>
      <c r="I151">
        <f t="shared" si="12"/>
        <v>8.2857142857142865</v>
      </c>
      <c r="J151">
        <f t="shared" si="13"/>
        <v>9.2857142857142865</v>
      </c>
      <c r="K151">
        <f t="shared" si="14"/>
        <v>10.428571428571429</v>
      </c>
      <c r="L151">
        <f t="shared" si="15"/>
        <v>9.3333333333333321</v>
      </c>
    </row>
    <row r="152" spans="1:12" x14ac:dyDescent="0.35">
      <c r="A152" t="s">
        <v>105</v>
      </c>
      <c r="B152">
        <v>10</v>
      </c>
      <c r="C152">
        <v>11</v>
      </c>
      <c r="D152">
        <v>8</v>
      </c>
      <c r="E152">
        <v>7</v>
      </c>
      <c r="F152">
        <f>AVERAGEIF(MalatyaTablo[[#This Row],[Vefat2019]:[Vefat2017]], "&gt;0")</f>
        <v>8.6666666666666661</v>
      </c>
      <c r="G152">
        <f>IF(AND(MalatyaTablo[[#This Row],[Vefat2020]]&gt;-1,MalatyaTablo[[#This Row],[Referans]]&gt;-1), MalatyaTablo[[#This Row],[Vefat2020]]-MalatyaTablo[[#This Row],[Referans]], 0)</f>
        <v>1.3333333333333339</v>
      </c>
      <c r="H152">
        <f t="shared" si="11"/>
        <v>7.5714285714285712</v>
      </c>
      <c r="I152">
        <f t="shared" si="12"/>
        <v>8.2857142857142865</v>
      </c>
      <c r="J152">
        <f t="shared" si="13"/>
        <v>9.2857142857142865</v>
      </c>
      <c r="K152">
        <f t="shared" si="14"/>
        <v>10.142857142857142</v>
      </c>
      <c r="L152">
        <f t="shared" si="15"/>
        <v>9.238095238095239</v>
      </c>
    </row>
    <row r="153" spans="1:12" x14ac:dyDescent="0.35">
      <c r="A153" t="s">
        <v>104</v>
      </c>
      <c r="B153">
        <v>10</v>
      </c>
      <c r="C153">
        <v>13</v>
      </c>
      <c r="D153">
        <v>11</v>
      </c>
      <c r="E153">
        <v>11</v>
      </c>
      <c r="F153">
        <f>AVERAGEIF(MalatyaTablo[[#This Row],[Vefat2019]:[Vefat2017]], "&gt;0")</f>
        <v>11.666666666666666</v>
      </c>
      <c r="G153">
        <f>IF(AND(MalatyaTablo[[#This Row],[Vefat2020]]&gt;-1,MalatyaTablo[[#This Row],[Referans]]&gt;-1), MalatyaTablo[[#This Row],[Vefat2020]]-MalatyaTablo[[#This Row],[Referans]], 0)</f>
        <v>-1.6666666666666661</v>
      </c>
      <c r="H153">
        <f t="shared" si="11"/>
        <v>7.8571428571428568</v>
      </c>
      <c r="I153">
        <f t="shared" si="12"/>
        <v>9.4285714285714288</v>
      </c>
      <c r="J153">
        <f t="shared" si="13"/>
        <v>9.1428571428571423</v>
      </c>
      <c r="K153">
        <f t="shared" si="14"/>
        <v>10.571428571428571</v>
      </c>
      <c r="L153">
        <f t="shared" si="15"/>
        <v>9.7142857142857135</v>
      </c>
    </row>
    <row r="154" spans="1:12" x14ac:dyDescent="0.35">
      <c r="A154" t="s">
        <v>103</v>
      </c>
      <c r="B154">
        <v>8</v>
      </c>
      <c r="C154">
        <v>7</v>
      </c>
      <c r="D154">
        <v>10</v>
      </c>
      <c r="E154">
        <v>13</v>
      </c>
      <c r="F154">
        <f>AVERAGEIF(MalatyaTablo[[#This Row],[Vefat2019]:[Vefat2017]], "&gt;0")</f>
        <v>10</v>
      </c>
      <c r="G154">
        <f>IF(AND(MalatyaTablo[[#This Row],[Vefat2020]]&gt;-1,MalatyaTablo[[#This Row],[Referans]]&gt;-1), MalatyaTablo[[#This Row],[Vefat2020]]-MalatyaTablo[[#This Row],[Referans]], 0)</f>
        <v>-2</v>
      </c>
      <c r="H154">
        <f t="shared" si="11"/>
        <v>8.1428571428571423</v>
      </c>
      <c r="I154">
        <f t="shared" si="12"/>
        <v>9.4285714285714288</v>
      </c>
      <c r="J154">
        <f t="shared" si="13"/>
        <v>9.4285714285714288</v>
      </c>
      <c r="K154">
        <f t="shared" si="14"/>
        <v>10</v>
      </c>
      <c r="L154">
        <f t="shared" si="15"/>
        <v>9.6190476190476186</v>
      </c>
    </row>
    <row r="155" spans="1:12" x14ac:dyDescent="0.35">
      <c r="A155" t="s">
        <v>102</v>
      </c>
      <c r="B155">
        <v>12</v>
      </c>
      <c r="C155">
        <v>8</v>
      </c>
      <c r="D155">
        <v>13</v>
      </c>
      <c r="E155">
        <v>14</v>
      </c>
      <c r="F155">
        <f>AVERAGEIF(MalatyaTablo[[#This Row],[Vefat2019]:[Vefat2017]], "&gt;0")</f>
        <v>11.666666666666666</v>
      </c>
      <c r="G155">
        <f>IF(AND(MalatyaTablo[[#This Row],[Vefat2020]]&gt;-1,MalatyaTablo[[#This Row],[Referans]]&gt;-1), MalatyaTablo[[#This Row],[Vefat2020]]-MalatyaTablo[[#This Row],[Referans]], 0)</f>
        <v>0.33333333333333393</v>
      </c>
      <c r="H155">
        <f t="shared" si="11"/>
        <v>8.4285714285714288</v>
      </c>
      <c r="I155">
        <f t="shared" si="12"/>
        <v>9.7142857142857135</v>
      </c>
      <c r="J155">
        <f t="shared" si="13"/>
        <v>10.714285714285714</v>
      </c>
      <c r="K155">
        <f t="shared" si="14"/>
        <v>11</v>
      </c>
      <c r="L155">
        <f t="shared" si="15"/>
        <v>10.476190476190476</v>
      </c>
    </row>
    <row r="156" spans="1:12" x14ac:dyDescent="0.35">
      <c r="A156" t="s">
        <v>101</v>
      </c>
      <c r="B156">
        <v>6</v>
      </c>
      <c r="C156">
        <v>6</v>
      </c>
      <c r="D156">
        <v>9</v>
      </c>
      <c r="E156">
        <v>10</v>
      </c>
      <c r="F156">
        <f>AVERAGEIF(MalatyaTablo[[#This Row],[Vefat2019]:[Vefat2017]], "&gt;0")</f>
        <v>8.3333333333333339</v>
      </c>
      <c r="G156">
        <f>IF(AND(MalatyaTablo[[#This Row],[Vefat2020]]&gt;-1,MalatyaTablo[[#This Row],[Referans]]&gt;-1), MalatyaTablo[[#This Row],[Vefat2020]]-MalatyaTablo[[#This Row],[Referans]], 0)</f>
        <v>-2.3333333333333339</v>
      </c>
      <c r="H156">
        <f t="shared" si="11"/>
        <v>8.1428571428571423</v>
      </c>
      <c r="I156">
        <f t="shared" si="12"/>
        <v>9.4285714285714288</v>
      </c>
      <c r="J156">
        <f t="shared" si="13"/>
        <v>10.142857142857142</v>
      </c>
      <c r="K156">
        <f t="shared" si="14"/>
        <v>11.571428571428571</v>
      </c>
      <c r="L156">
        <f t="shared" si="15"/>
        <v>10.38095238095238</v>
      </c>
    </row>
    <row r="157" spans="1:12" x14ac:dyDescent="0.35">
      <c r="A157" t="s">
        <v>100</v>
      </c>
      <c r="B157">
        <v>5</v>
      </c>
      <c r="C157">
        <v>18</v>
      </c>
      <c r="D157">
        <v>6</v>
      </c>
      <c r="E157">
        <v>6</v>
      </c>
      <c r="F157">
        <f>AVERAGEIF(MalatyaTablo[[#This Row],[Vefat2019]:[Vefat2017]], "&gt;0")</f>
        <v>10</v>
      </c>
      <c r="G157">
        <f>IF(AND(MalatyaTablo[[#This Row],[Vefat2020]]&gt;-1,MalatyaTablo[[#This Row],[Referans]]&gt;-1), MalatyaTablo[[#This Row],[Vefat2020]]-MalatyaTablo[[#This Row],[Referans]], 0)</f>
        <v>-5</v>
      </c>
      <c r="H157">
        <f t="shared" si="11"/>
        <v>7.8571428571428568</v>
      </c>
      <c r="I157">
        <f t="shared" si="12"/>
        <v>10.285714285714286</v>
      </c>
      <c r="J157">
        <f t="shared" si="13"/>
        <v>10</v>
      </c>
      <c r="K157">
        <f t="shared" si="14"/>
        <v>10.857142857142858</v>
      </c>
      <c r="L157">
        <f t="shared" si="15"/>
        <v>10.38095238095238</v>
      </c>
    </row>
    <row r="158" spans="1:12" x14ac:dyDescent="0.35">
      <c r="A158" t="s">
        <v>99</v>
      </c>
      <c r="B158">
        <v>10</v>
      </c>
      <c r="C158">
        <v>8</v>
      </c>
      <c r="D158">
        <v>9</v>
      </c>
      <c r="E158">
        <v>4</v>
      </c>
      <c r="F158">
        <f>AVERAGEIF(MalatyaTablo[[#This Row],[Vefat2019]:[Vefat2017]], "&gt;0")</f>
        <v>7</v>
      </c>
      <c r="G158">
        <f>IF(AND(MalatyaTablo[[#This Row],[Vefat2020]]&gt;-1,MalatyaTablo[[#This Row],[Referans]]&gt;-1), MalatyaTablo[[#This Row],[Vefat2020]]-MalatyaTablo[[#This Row],[Referans]], 0)</f>
        <v>3</v>
      </c>
      <c r="H158">
        <f t="shared" si="11"/>
        <v>8.7142857142857135</v>
      </c>
      <c r="I158">
        <f t="shared" si="12"/>
        <v>10.142857142857142</v>
      </c>
      <c r="J158">
        <f t="shared" si="13"/>
        <v>9.4285714285714288</v>
      </c>
      <c r="K158">
        <f t="shared" si="14"/>
        <v>9.2857142857142865</v>
      </c>
      <c r="L158">
        <f t="shared" si="15"/>
        <v>9.6190476190476204</v>
      </c>
    </row>
    <row r="159" spans="1:12" x14ac:dyDescent="0.35">
      <c r="A159" t="s">
        <v>98</v>
      </c>
      <c r="B159">
        <v>8</v>
      </c>
      <c r="C159">
        <v>10</v>
      </c>
      <c r="D159">
        <v>12</v>
      </c>
      <c r="E159">
        <v>7</v>
      </c>
      <c r="F159">
        <f>AVERAGEIF(MalatyaTablo[[#This Row],[Vefat2019]:[Vefat2017]], "&gt;0")</f>
        <v>9.6666666666666661</v>
      </c>
      <c r="G159">
        <f>IF(AND(MalatyaTablo[[#This Row],[Vefat2020]]&gt;-1,MalatyaTablo[[#This Row],[Referans]]&gt;-1), MalatyaTablo[[#This Row],[Vefat2020]]-MalatyaTablo[[#This Row],[Referans]], 0)</f>
        <v>-1.6666666666666661</v>
      </c>
      <c r="H159">
        <f t="shared" si="11"/>
        <v>8.4285714285714288</v>
      </c>
      <c r="I159">
        <f t="shared" si="12"/>
        <v>10</v>
      </c>
      <c r="J159">
        <f t="shared" si="13"/>
        <v>10</v>
      </c>
      <c r="K159">
        <f t="shared" si="14"/>
        <v>9.2857142857142865</v>
      </c>
      <c r="L159">
        <f t="shared" si="15"/>
        <v>9.761904761904761</v>
      </c>
    </row>
    <row r="160" spans="1:12" x14ac:dyDescent="0.35">
      <c r="A160" t="s">
        <v>97</v>
      </c>
      <c r="B160">
        <v>5</v>
      </c>
      <c r="C160">
        <v>7</v>
      </c>
      <c r="D160">
        <v>7</v>
      </c>
      <c r="E160">
        <v>8</v>
      </c>
      <c r="F160">
        <f>AVERAGEIF(MalatyaTablo[[#This Row],[Vefat2019]:[Vefat2017]], "&gt;0")</f>
        <v>7.333333333333333</v>
      </c>
      <c r="G160">
        <f>IF(AND(MalatyaTablo[[#This Row],[Vefat2020]]&gt;-1,MalatyaTablo[[#This Row],[Referans]]&gt;-1), MalatyaTablo[[#This Row],[Vefat2020]]-MalatyaTablo[[#This Row],[Referans]], 0)</f>
        <v>-2.333333333333333</v>
      </c>
      <c r="H160">
        <f t="shared" si="11"/>
        <v>7.7142857142857144</v>
      </c>
      <c r="I160">
        <f t="shared" si="12"/>
        <v>9.1428571428571423</v>
      </c>
      <c r="J160">
        <f t="shared" si="13"/>
        <v>9.4285714285714288</v>
      </c>
      <c r="K160">
        <f t="shared" si="14"/>
        <v>8.8571428571428577</v>
      </c>
      <c r="L160">
        <f t="shared" si="15"/>
        <v>9.1428571428571423</v>
      </c>
    </row>
    <row r="161" spans="1:12" x14ac:dyDescent="0.35">
      <c r="A161" t="s">
        <v>96</v>
      </c>
      <c r="B161">
        <v>9</v>
      </c>
      <c r="C161">
        <v>10</v>
      </c>
      <c r="D161">
        <v>5</v>
      </c>
      <c r="E161">
        <v>2</v>
      </c>
      <c r="F161">
        <f>AVERAGEIF(MalatyaTablo[[#This Row],[Vefat2019]:[Vefat2017]], "&gt;0")</f>
        <v>5.666666666666667</v>
      </c>
      <c r="G161">
        <f>IF(AND(MalatyaTablo[[#This Row],[Vefat2020]]&gt;-1,MalatyaTablo[[#This Row],[Referans]]&gt;-1), MalatyaTablo[[#This Row],[Vefat2020]]-MalatyaTablo[[#This Row],[Referans]], 0)</f>
        <v>3.333333333333333</v>
      </c>
      <c r="H161">
        <f t="shared" si="11"/>
        <v>7.8571428571428568</v>
      </c>
      <c r="I161">
        <f t="shared" si="12"/>
        <v>9.5714285714285712</v>
      </c>
      <c r="J161">
        <f t="shared" si="13"/>
        <v>8.7142857142857135</v>
      </c>
      <c r="K161">
        <f t="shared" si="14"/>
        <v>7.2857142857142856</v>
      </c>
      <c r="L161">
        <f t="shared" si="15"/>
        <v>8.5238095238095237</v>
      </c>
    </row>
    <row r="162" spans="1:12" x14ac:dyDescent="0.35">
      <c r="A162" t="s">
        <v>95</v>
      </c>
      <c r="B162">
        <v>8</v>
      </c>
      <c r="C162">
        <v>14</v>
      </c>
      <c r="D162">
        <v>10</v>
      </c>
      <c r="E162">
        <v>9</v>
      </c>
      <c r="F162">
        <f>AVERAGEIF(MalatyaTablo[[#This Row],[Vefat2019]:[Vefat2017]], "&gt;0")</f>
        <v>11</v>
      </c>
      <c r="G162">
        <f>IF(AND(MalatyaTablo[[#This Row],[Vefat2020]]&gt;-1,MalatyaTablo[[#This Row],[Referans]]&gt;-1), MalatyaTablo[[#This Row],[Vefat2020]]-MalatyaTablo[[#This Row],[Referans]], 0)</f>
        <v>-3</v>
      </c>
      <c r="H162">
        <f t="shared" si="11"/>
        <v>7.2857142857142856</v>
      </c>
      <c r="I162">
        <f t="shared" si="12"/>
        <v>10.428571428571429</v>
      </c>
      <c r="J162">
        <f t="shared" si="13"/>
        <v>8.2857142857142865</v>
      </c>
      <c r="K162">
        <f t="shared" si="14"/>
        <v>6.5714285714285712</v>
      </c>
      <c r="L162">
        <f t="shared" si="15"/>
        <v>8.4285714285714288</v>
      </c>
    </row>
    <row r="163" spans="1:12" x14ac:dyDescent="0.35">
      <c r="A163" t="s">
        <v>94</v>
      </c>
      <c r="B163">
        <v>9</v>
      </c>
      <c r="C163">
        <v>11</v>
      </c>
      <c r="D163">
        <v>10</v>
      </c>
      <c r="E163">
        <v>5</v>
      </c>
      <c r="F163">
        <f>AVERAGEIF(MalatyaTablo[[#This Row],[Vefat2019]:[Vefat2017]], "&gt;0")</f>
        <v>8.6666666666666661</v>
      </c>
      <c r="G163">
        <f>IF(AND(MalatyaTablo[[#This Row],[Vefat2020]]&gt;-1,MalatyaTablo[[#This Row],[Referans]]&gt;-1), MalatyaTablo[[#This Row],[Vefat2020]]-MalatyaTablo[[#This Row],[Referans]], 0)</f>
        <v>0.33333333333333393</v>
      </c>
      <c r="H163">
        <f t="shared" si="11"/>
        <v>7.7142857142857144</v>
      </c>
      <c r="I163">
        <f t="shared" si="12"/>
        <v>11.142857142857142</v>
      </c>
      <c r="J163">
        <f t="shared" si="13"/>
        <v>8.4285714285714288</v>
      </c>
      <c r="K163">
        <f t="shared" si="14"/>
        <v>5.8571428571428568</v>
      </c>
      <c r="L163">
        <f t="shared" si="15"/>
        <v>8.4761904761904763</v>
      </c>
    </row>
    <row r="164" spans="1:12" x14ac:dyDescent="0.35">
      <c r="A164" t="s">
        <v>93</v>
      </c>
      <c r="B164">
        <v>9</v>
      </c>
      <c r="C164">
        <v>5</v>
      </c>
      <c r="D164">
        <v>6</v>
      </c>
      <c r="E164">
        <v>3</v>
      </c>
      <c r="F164">
        <f>AVERAGEIF(MalatyaTablo[[#This Row],[Vefat2019]:[Vefat2017]], "&gt;0")</f>
        <v>4.666666666666667</v>
      </c>
      <c r="G164">
        <f>IF(AND(MalatyaTablo[[#This Row],[Vefat2020]]&gt;-1,MalatyaTablo[[#This Row],[Referans]]&gt;-1), MalatyaTablo[[#This Row],[Vefat2020]]-MalatyaTablo[[#This Row],[Referans]], 0)</f>
        <v>4.333333333333333</v>
      </c>
      <c r="H164">
        <f t="shared" si="11"/>
        <v>8.2857142857142865</v>
      </c>
      <c r="I164">
        <f t="shared" si="12"/>
        <v>9.2857142857142865</v>
      </c>
      <c r="J164">
        <f t="shared" si="13"/>
        <v>8.4285714285714288</v>
      </c>
      <c r="K164">
        <f t="shared" si="14"/>
        <v>5.4285714285714288</v>
      </c>
      <c r="L164">
        <f t="shared" si="15"/>
        <v>7.7142857142857135</v>
      </c>
    </row>
    <row r="165" spans="1:12" x14ac:dyDescent="0.35">
      <c r="A165" t="s">
        <v>92</v>
      </c>
      <c r="B165">
        <v>7</v>
      </c>
      <c r="C165">
        <v>11</v>
      </c>
      <c r="D165">
        <v>9</v>
      </c>
      <c r="E165">
        <v>8</v>
      </c>
      <c r="F165">
        <f>AVERAGEIF(MalatyaTablo[[#This Row],[Vefat2019]:[Vefat2017]], "&gt;0")</f>
        <v>9.3333333333333339</v>
      </c>
      <c r="G165">
        <f>IF(AND(MalatyaTablo[[#This Row],[Vefat2020]]&gt;-1,MalatyaTablo[[#This Row],[Referans]]&gt;-1), MalatyaTablo[[#This Row],[Vefat2020]]-MalatyaTablo[[#This Row],[Referans]], 0)</f>
        <v>-2.3333333333333339</v>
      </c>
      <c r="H165">
        <f t="shared" si="11"/>
        <v>7.8571428571428568</v>
      </c>
      <c r="I165">
        <f t="shared" si="12"/>
        <v>9.7142857142857135</v>
      </c>
      <c r="J165">
        <f t="shared" si="13"/>
        <v>8.4285714285714288</v>
      </c>
      <c r="K165">
        <f t="shared" si="14"/>
        <v>6</v>
      </c>
      <c r="L165">
        <f t="shared" si="15"/>
        <v>8.0476190476190474</v>
      </c>
    </row>
    <row r="166" spans="1:12" x14ac:dyDescent="0.35">
      <c r="A166" t="s">
        <v>91</v>
      </c>
      <c r="B166">
        <v>7</v>
      </c>
      <c r="C166">
        <v>8</v>
      </c>
      <c r="D166">
        <v>4</v>
      </c>
      <c r="E166">
        <v>11</v>
      </c>
      <c r="F166">
        <f>AVERAGEIF(MalatyaTablo[[#This Row],[Vefat2019]:[Vefat2017]], "&gt;0")</f>
        <v>7.666666666666667</v>
      </c>
      <c r="G166">
        <f>IF(AND(MalatyaTablo[[#This Row],[Vefat2020]]&gt;-1,MalatyaTablo[[#This Row],[Referans]]&gt;-1), MalatyaTablo[[#This Row],[Vefat2020]]-MalatyaTablo[[#This Row],[Referans]], 0)</f>
        <v>-0.66666666666666696</v>
      </c>
      <c r="H166">
        <f t="shared" si="11"/>
        <v>7.7142857142857144</v>
      </c>
      <c r="I166">
        <f t="shared" si="12"/>
        <v>9.4285714285714288</v>
      </c>
      <c r="J166">
        <f t="shared" si="13"/>
        <v>7.2857142857142856</v>
      </c>
      <c r="K166">
        <f t="shared" si="14"/>
        <v>6.5714285714285712</v>
      </c>
      <c r="L166">
        <f t="shared" si="15"/>
        <v>7.761904761904761</v>
      </c>
    </row>
    <row r="167" spans="1:12" x14ac:dyDescent="0.35">
      <c r="A167" t="s">
        <v>90</v>
      </c>
      <c r="B167">
        <v>8</v>
      </c>
      <c r="C167">
        <v>10</v>
      </c>
      <c r="D167">
        <v>9</v>
      </c>
      <c r="E167">
        <v>8</v>
      </c>
      <c r="F167">
        <f>AVERAGEIF(MalatyaTablo[[#This Row],[Vefat2019]:[Vefat2017]], "&gt;0")</f>
        <v>9</v>
      </c>
      <c r="G167">
        <f>IF(AND(MalatyaTablo[[#This Row],[Vefat2020]]&gt;-1,MalatyaTablo[[#This Row],[Referans]]&gt;-1), MalatyaTablo[[#This Row],[Vefat2020]]-MalatyaTablo[[#This Row],[Referans]], 0)</f>
        <v>-1</v>
      </c>
      <c r="H167">
        <f t="shared" si="11"/>
        <v>8.1428571428571423</v>
      </c>
      <c r="I167">
        <f t="shared" si="12"/>
        <v>9.8571428571428577</v>
      </c>
      <c r="J167">
        <f t="shared" si="13"/>
        <v>7.5714285714285712</v>
      </c>
      <c r="K167">
        <f t="shared" si="14"/>
        <v>6.5714285714285712</v>
      </c>
      <c r="L167">
        <f t="shared" si="15"/>
        <v>8</v>
      </c>
    </row>
    <row r="168" spans="1:12" x14ac:dyDescent="0.35">
      <c r="A168" t="s">
        <v>89</v>
      </c>
      <c r="B168">
        <v>2</v>
      </c>
      <c r="C168">
        <v>5</v>
      </c>
      <c r="D168">
        <v>10</v>
      </c>
      <c r="E168">
        <v>5</v>
      </c>
      <c r="F168">
        <f>AVERAGEIF(MalatyaTablo[[#This Row],[Vefat2019]:[Vefat2017]], "&gt;0")</f>
        <v>6.666666666666667</v>
      </c>
      <c r="G168">
        <f>IF(AND(MalatyaTablo[[#This Row],[Vefat2020]]&gt;-1,MalatyaTablo[[#This Row],[Referans]]&gt;-1), MalatyaTablo[[#This Row],[Vefat2020]]-MalatyaTablo[[#This Row],[Referans]], 0)</f>
        <v>-4.666666666666667</v>
      </c>
      <c r="H168">
        <f t="shared" si="11"/>
        <v>7.1428571428571432</v>
      </c>
      <c r="I168">
        <f t="shared" si="12"/>
        <v>9.1428571428571423</v>
      </c>
      <c r="J168">
        <f t="shared" si="13"/>
        <v>8.2857142857142865</v>
      </c>
      <c r="K168">
        <f t="shared" si="14"/>
        <v>7</v>
      </c>
      <c r="L168">
        <f t="shared" si="15"/>
        <v>8.1428571428571423</v>
      </c>
    </row>
    <row r="169" spans="1:12" x14ac:dyDescent="0.35">
      <c r="A169" t="s">
        <v>88</v>
      </c>
      <c r="B169">
        <v>10</v>
      </c>
      <c r="C169">
        <v>11</v>
      </c>
      <c r="D169">
        <v>14</v>
      </c>
      <c r="E169">
        <v>7</v>
      </c>
      <c r="F169">
        <f>AVERAGEIF(MalatyaTablo[[#This Row],[Vefat2019]:[Vefat2017]], "&gt;0")</f>
        <v>10.666666666666666</v>
      </c>
      <c r="G169">
        <f>IF(AND(MalatyaTablo[[#This Row],[Vefat2020]]&gt;-1,MalatyaTablo[[#This Row],[Referans]]&gt;-1), MalatyaTablo[[#This Row],[Vefat2020]]-MalatyaTablo[[#This Row],[Referans]], 0)</f>
        <v>-0.66666666666666607</v>
      </c>
      <c r="H169">
        <f t="shared" si="11"/>
        <v>7.4285714285714288</v>
      </c>
      <c r="I169">
        <f t="shared" si="12"/>
        <v>8.7142857142857135</v>
      </c>
      <c r="J169">
        <f t="shared" si="13"/>
        <v>8.8571428571428577</v>
      </c>
      <c r="K169">
        <f t="shared" si="14"/>
        <v>6.7142857142857144</v>
      </c>
      <c r="L169">
        <f t="shared" si="15"/>
        <v>8.0952380952380931</v>
      </c>
    </row>
    <row r="170" spans="1:12" x14ac:dyDescent="0.35">
      <c r="A170" t="s">
        <v>87</v>
      </c>
      <c r="B170">
        <v>9</v>
      </c>
      <c r="C170">
        <v>9</v>
      </c>
      <c r="D170">
        <v>5</v>
      </c>
      <c r="E170">
        <v>5</v>
      </c>
      <c r="F170">
        <f>AVERAGEIF(MalatyaTablo[[#This Row],[Vefat2019]:[Vefat2017]], "&gt;0")</f>
        <v>6.333333333333333</v>
      </c>
      <c r="G170">
        <f>IF(AND(MalatyaTablo[[#This Row],[Vefat2020]]&gt;-1,MalatyaTablo[[#This Row],[Referans]]&gt;-1), MalatyaTablo[[#This Row],[Vefat2020]]-MalatyaTablo[[#This Row],[Referans]], 0)</f>
        <v>2.666666666666667</v>
      </c>
      <c r="H170">
        <f t="shared" si="11"/>
        <v>7.4285714285714288</v>
      </c>
      <c r="I170">
        <f t="shared" si="12"/>
        <v>8.4285714285714288</v>
      </c>
      <c r="J170">
        <f t="shared" si="13"/>
        <v>8.1428571428571423</v>
      </c>
      <c r="K170">
        <f t="shared" si="14"/>
        <v>6.7142857142857144</v>
      </c>
      <c r="L170">
        <f t="shared" si="15"/>
        <v>7.7619047619047619</v>
      </c>
    </row>
    <row r="171" spans="1:12" x14ac:dyDescent="0.35">
      <c r="A171" t="s">
        <v>86</v>
      </c>
      <c r="B171">
        <v>4</v>
      </c>
      <c r="C171">
        <v>7</v>
      </c>
      <c r="D171">
        <v>14</v>
      </c>
      <c r="E171">
        <v>11</v>
      </c>
      <c r="F171">
        <f>AVERAGEIF(MalatyaTablo[[#This Row],[Vefat2019]:[Vefat2017]], "&gt;0")</f>
        <v>10.666666666666666</v>
      </c>
      <c r="G171">
        <f>IF(AND(MalatyaTablo[[#This Row],[Vefat2020]]&gt;-1,MalatyaTablo[[#This Row],[Referans]]&gt;-1), MalatyaTablo[[#This Row],[Vefat2020]]-MalatyaTablo[[#This Row],[Referans]], 0)</f>
        <v>-6.6666666666666661</v>
      </c>
      <c r="H171">
        <f t="shared" si="11"/>
        <v>6.7142857142857144</v>
      </c>
      <c r="I171">
        <f t="shared" si="12"/>
        <v>8.7142857142857135</v>
      </c>
      <c r="J171">
        <f t="shared" si="13"/>
        <v>9.2857142857142865</v>
      </c>
      <c r="K171">
        <f t="shared" si="14"/>
        <v>7.8571428571428568</v>
      </c>
      <c r="L171">
        <f t="shared" si="15"/>
        <v>8.6190476190476186</v>
      </c>
    </row>
    <row r="172" spans="1:12" x14ac:dyDescent="0.35">
      <c r="A172" t="s">
        <v>85</v>
      </c>
      <c r="B172">
        <v>8</v>
      </c>
      <c r="C172">
        <v>6</v>
      </c>
      <c r="D172">
        <v>6</v>
      </c>
      <c r="E172">
        <v>8</v>
      </c>
      <c r="F172">
        <f>AVERAGEIF(MalatyaTablo[[#This Row],[Vefat2019]:[Vefat2017]], "&gt;0")</f>
        <v>6.666666666666667</v>
      </c>
      <c r="G172">
        <f>IF(AND(MalatyaTablo[[#This Row],[Vefat2020]]&gt;-1,MalatyaTablo[[#This Row],[Referans]]&gt;-1), MalatyaTablo[[#This Row],[Vefat2020]]-MalatyaTablo[[#This Row],[Referans]], 0)</f>
        <v>1.333333333333333</v>
      </c>
      <c r="H172">
        <f t="shared" si="11"/>
        <v>6.8571428571428568</v>
      </c>
      <c r="I172">
        <f t="shared" si="12"/>
        <v>8</v>
      </c>
      <c r="J172">
        <f t="shared" si="13"/>
        <v>8.8571428571428577</v>
      </c>
      <c r="K172">
        <f t="shared" si="14"/>
        <v>7.8571428571428568</v>
      </c>
      <c r="L172">
        <f t="shared" si="15"/>
        <v>8.2380952380952372</v>
      </c>
    </row>
    <row r="173" spans="1:12" x14ac:dyDescent="0.35">
      <c r="A173" t="s">
        <v>84</v>
      </c>
      <c r="B173">
        <v>7</v>
      </c>
      <c r="C173">
        <v>11</v>
      </c>
      <c r="D173">
        <v>15</v>
      </c>
      <c r="E173">
        <v>7</v>
      </c>
      <c r="F173">
        <f>AVERAGEIF(MalatyaTablo[[#This Row],[Vefat2019]:[Vefat2017]], "&gt;0")</f>
        <v>11</v>
      </c>
      <c r="G173">
        <f>IF(AND(MalatyaTablo[[#This Row],[Vefat2020]]&gt;-1,MalatyaTablo[[#This Row],[Referans]]&gt;-1), MalatyaTablo[[#This Row],[Vefat2020]]-MalatyaTablo[[#This Row],[Referans]], 0)</f>
        <v>-4</v>
      </c>
      <c r="H173">
        <f t="shared" si="11"/>
        <v>6.8571428571428568</v>
      </c>
      <c r="I173">
        <f t="shared" si="12"/>
        <v>8.4285714285714288</v>
      </c>
      <c r="J173">
        <f t="shared" si="13"/>
        <v>10.428571428571429</v>
      </c>
      <c r="K173">
        <f t="shared" si="14"/>
        <v>7.2857142857142856</v>
      </c>
      <c r="L173">
        <f t="shared" si="15"/>
        <v>8.7142857142857135</v>
      </c>
    </row>
    <row r="174" spans="1:12" x14ac:dyDescent="0.35">
      <c r="A174" t="s">
        <v>83</v>
      </c>
      <c r="B174">
        <v>5</v>
      </c>
      <c r="C174">
        <v>7</v>
      </c>
      <c r="D174">
        <v>9</v>
      </c>
      <c r="E174">
        <v>9</v>
      </c>
      <c r="F174">
        <f>AVERAGEIF(MalatyaTablo[[#This Row],[Vefat2019]:[Vefat2017]], "&gt;0")</f>
        <v>8.3333333333333339</v>
      </c>
      <c r="G174">
        <f>IF(AND(MalatyaTablo[[#This Row],[Vefat2020]]&gt;-1,MalatyaTablo[[#This Row],[Referans]]&gt;-1), MalatyaTablo[[#This Row],[Vefat2020]]-MalatyaTablo[[#This Row],[Referans]], 0)</f>
        <v>-3.3333333333333339</v>
      </c>
      <c r="H174">
        <f t="shared" si="11"/>
        <v>6.4285714285714288</v>
      </c>
      <c r="I174">
        <f t="shared" si="12"/>
        <v>8</v>
      </c>
      <c r="J174">
        <f t="shared" si="13"/>
        <v>10.428571428571429</v>
      </c>
      <c r="K174">
        <f t="shared" si="14"/>
        <v>7.4285714285714288</v>
      </c>
      <c r="L174">
        <f t="shared" si="15"/>
        <v>8.6190476190476186</v>
      </c>
    </row>
    <row r="175" spans="1:12" x14ac:dyDescent="0.35">
      <c r="A175" t="s">
        <v>82</v>
      </c>
      <c r="B175">
        <v>11</v>
      </c>
      <c r="C175">
        <v>7</v>
      </c>
      <c r="D175">
        <v>10</v>
      </c>
      <c r="E175">
        <v>2</v>
      </c>
      <c r="F175">
        <f>AVERAGEIF(MalatyaTablo[[#This Row],[Vefat2019]:[Vefat2017]], "&gt;0")</f>
        <v>6.333333333333333</v>
      </c>
      <c r="G175">
        <f>IF(AND(MalatyaTablo[[#This Row],[Vefat2020]]&gt;-1,MalatyaTablo[[#This Row],[Referans]]&gt;-1), MalatyaTablo[[#This Row],[Vefat2020]]-MalatyaTablo[[#This Row],[Referans]], 0)</f>
        <v>4.666666666666667</v>
      </c>
      <c r="H175">
        <f t="shared" si="11"/>
        <v>7.7142857142857144</v>
      </c>
      <c r="I175">
        <f t="shared" si="12"/>
        <v>8.2857142857142865</v>
      </c>
      <c r="J175">
        <f t="shared" si="13"/>
        <v>10.428571428571429</v>
      </c>
      <c r="K175">
        <f t="shared" si="14"/>
        <v>7</v>
      </c>
      <c r="L175">
        <f t="shared" si="15"/>
        <v>8.5714285714285712</v>
      </c>
    </row>
    <row r="176" spans="1:12" x14ac:dyDescent="0.35">
      <c r="A176" t="s">
        <v>81</v>
      </c>
      <c r="B176">
        <v>8</v>
      </c>
      <c r="C176">
        <v>21</v>
      </c>
      <c r="D176">
        <v>9</v>
      </c>
      <c r="E176">
        <v>13</v>
      </c>
      <c r="F176">
        <f>AVERAGEIF(MalatyaTablo[[#This Row],[Vefat2019]:[Vefat2017]], "&gt;0")</f>
        <v>14.333333333333334</v>
      </c>
      <c r="G176">
        <f>IF(AND(MalatyaTablo[[#This Row],[Vefat2020]]&gt;-1,MalatyaTablo[[#This Row],[Referans]]&gt;-1), MalatyaTablo[[#This Row],[Vefat2020]]-MalatyaTablo[[#This Row],[Referans]], 0)</f>
        <v>-6.3333333333333339</v>
      </c>
      <c r="H176">
        <f t="shared" si="11"/>
        <v>7.4285714285714288</v>
      </c>
      <c r="I176">
        <f t="shared" si="12"/>
        <v>9.7142857142857135</v>
      </c>
      <c r="J176">
        <f t="shared" si="13"/>
        <v>9.7142857142857135</v>
      </c>
      <c r="K176">
        <f t="shared" si="14"/>
        <v>7.8571428571428568</v>
      </c>
      <c r="L176">
        <f t="shared" si="15"/>
        <v>9.0952380952380967</v>
      </c>
    </row>
    <row r="177" spans="1:12" x14ac:dyDescent="0.35">
      <c r="A177" t="s">
        <v>80</v>
      </c>
      <c r="B177">
        <v>10</v>
      </c>
      <c r="C177">
        <v>8</v>
      </c>
      <c r="D177">
        <v>9</v>
      </c>
      <c r="E177">
        <v>10</v>
      </c>
      <c r="F177">
        <f>AVERAGEIF(MalatyaTablo[[#This Row],[Vefat2019]:[Vefat2017]], "&gt;0")</f>
        <v>9</v>
      </c>
      <c r="G177">
        <f>IF(AND(MalatyaTablo[[#This Row],[Vefat2020]]&gt;-1,MalatyaTablo[[#This Row],[Referans]]&gt;-1), MalatyaTablo[[#This Row],[Vefat2020]]-MalatyaTablo[[#This Row],[Referans]], 0)</f>
        <v>1</v>
      </c>
      <c r="H177">
        <f t="shared" si="11"/>
        <v>7.5714285714285712</v>
      </c>
      <c r="I177">
        <f t="shared" si="12"/>
        <v>9.5714285714285712</v>
      </c>
      <c r="J177">
        <f t="shared" si="13"/>
        <v>10.285714285714286</v>
      </c>
      <c r="K177">
        <f t="shared" si="14"/>
        <v>8.5714285714285712</v>
      </c>
      <c r="L177">
        <f t="shared" si="15"/>
        <v>9.4761904761904781</v>
      </c>
    </row>
    <row r="178" spans="1:12" x14ac:dyDescent="0.35">
      <c r="A178" t="s">
        <v>79</v>
      </c>
      <c r="B178">
        <v>9</v>
      </c>
      <c r="C178">
        <v>6</v>
      </c>
      <c r="D178">
        <v>5</v>
      </c>
      <c r="E178">
        <v>7</v>
      </c>
      <c r="F178">
        <f>AVERAGEIF(MalatyaTablo[[#This Row],[Vefat2019]:[Vefat2017]], "&gt;0")</f>
        <v>6</v>
      </c>
      <c r="G178">
        <f>IF(AND(MalatyaTablo[[#This Row],[Vefat2020]]&gt;-1,MalatyaTablo[[#This Row],[Referans]]&gt;-1), MalatyaTablo[[#This Row],[Vefat2020]]-MalatyaTablo[[#This Row],[Referans]], 0)</f>
        <v>3</v>
      </c>
      <c r="H178">
        <f t="shared" si="11"/>
        <v>8.2857142857142865</v>
      </c>
      <c r="I178">
        <f t="shared" si="12"/>
        <v>9.4285714285714288</v>
      </c>
      <c r="J178">
        <f t="shared" si="13"/>
        <v>9</v>
      </c>
      <c r="K178">
        <f t="shared" si="14"/>
        <v>8</v>
      </c>
      <c r="L178">
        <f t="shared" si="15"/>
        <v>8.8095238095238102</v>
      </c>
    </row>
    <row r="179" spans="1:12" x14ac:dyDescent="0.35">
      <c r="A179" t="s">
        <v>78</v>
      </c>
      <c r="B179">
        <v>6</v>
      </c>
      <c r="C179">
        <v>11</v>
      </c>
      <c r="D179">
        <v>6</v>
      </c>
      <c r="E179">
        <v>7</v>
      </c>
      <c r="F179">
        <f>AVERAGEIF(MalatyaTablo[[#This Row],[Vefat2019]:[Vefat2017]], "&gt;0")</f>
        <v>8</v>
      </c>
      <c r="G179">
        <f>IF(AND(MalatyaTablo[[#This Row],[Vefat2020]]&gt;-1,MalatyaTablo[[#This Row],[Referans]]&gt;-1), MalatyaTablo[[#This Row],[Vefat2020]]-MalatyaTablo[[#This Row],[Referans]], 0)</f>
        <v>-2</v>
      </c>
      <c r="H179">
        <f t="shared" si="11"/>
        <v>8</v>
      </c>
      <c r="I179">
        <f t="shared" si="12"/>
        <v>10.142857142857142</v>
      </c>
      <c r="J179">
        <f t="shared" si="13"/>
        <v>9</v>
      </c>
      <c r="K179">
        <f t="shared" si="14"/>
        <v>7.8571428571428568</v>
      </c>
      <c r="L179">
        <f t="shared" si="15"/>
        <v>9</v>
      </c>
    </row>
    <row r="180" spans="1:12" x14ac:dyDescent="0.35">
      <c r="A180" t="s">
        <v>77</v>
      </c>
      <c r="B180">
        <v>5</v>
      </c>
      <c r="C180">
        <v>7</v>
      </c>
      <c r="D180">
        <v>4</v>
      </c>
      <c r="E180">
        <v>13</v>
      </c>
      <c r="F180">
        <f>AVERAGEIF(MalatyaTablo[[#This Row],[Vefat2019]:[Vefat2017]], "&gt;0")</f>
        <v>8</v>
      </c>
      <c r="G180">
        <f>IF(AND(MalatyaTablo[[#This Row],[Vefat2020]]&gt;-1,MalatyaTablo[[#This Row],[Referans]]&gt;-1), MalatyaTablo[[#This Row],[Vefat2020]]-MalatyaTablo[[#This Row],[Referans]], 0)</f>
        <v>-3</v>
      </c>
      <c r="H180">
        <f t="shared" si="11"/>
        <v>7.7142857142857144</v>
      </c>
      <c r="I180">
        <f t="shared" si="12"/>
        <v>9.5714285714285712</v>
      </c>
      <c r="J180">
        <f t="shared" si="13"/>
        <v>7.4285714285714288</v>
      </c>
      <c r="K180">
        <f t="shared" si="14"/>
        <v>8.7142857142857135</v>
      </c>
      <c r="L180">
        <f t="shared" si="15"/>
        <v>8.5714285714285712</v>
      </c>
    </row>
    <row r="181" spans="1:12" x14ac:dyDescent="0.35">
      <c r="A181" t="s">
        <v>76</v>
      </c>
      <c r="B181">
        <v>5</v>
      </c>
      <c r="C181">
        <v>9</v>
      </c>
      <c r="D181">
        <v>5</v>
      </c>
      <c r="E181">
        <v>17</v>
      </c>
      <c r="F181">
        <f>AVERAGEIF(MalatyaTablo[[#This Row],[Vefat2019]:[Vefat2017]], "&gt;0")</f>
        <v>10.333333333333334</v>
      </c>
      <c r="G181">
        <f>IF(AND(MalatyaTablo[[#This Row],[Vefat2020]]&gt;-1,MalatyaTablo[[#This Row],[Referans]]&gt;-1), MalatyaTablo[[#This Row],[Vefat2020]]-MalatyaTablo[[#This Row],[Referans]], 0)</f>
        <v>-5.3333333333333339</v>
      </c>
      <c r="H181">
        <f t="shared" si="11"/>
        <v>7.7142857142857144</v>
      </c>
      <c r="I181">
        <f t="shared" si="12"/>
        <v>9.8571428571428577</v>
      </c>
      <c r="J181">
        <f t="shared" si="13"/>
        <v>6.8571428571428568</v>
      </c>
      <c r="K181">
        <f t="shared" si="14"/>
        <v>9.8571428571428577</v>
      </c>
      <c r="L181">
        <f t="shared" si="15"/>
        <v>8.8571428571428577</v>
      </c>
    </row>
    <row r="182" spans="1:12" x14ac:dyDescent="0.35">
      <c r="A182" t="s">
        <v>75</v>
      </c>
      <c r="B182">
        <v>11</v>
      </c>
      <c r="C182">
        <v>8</v>
      </c>
      <c r="D182">
        <v>8</v>
      </c>
      <c r="E182">
        <v>15</v>
      </c>
      <c r="F182">
        <f>AVERAGEIF(MalatyaTablo[[#This Row],[Vefat2019]:[Vefat2017]], "&gt;0")</f>
        <v>10.333333333333334</v>
      </c>
      <c r="G182">
        <f>IF(AND(MalatyaTablo[[#This Row],[Vefat2020]]&gt;-1,MalatyaTablo[[#This Row],[Referans]]&gt;-1), MalatyaTablo[[#This Row],[Vefat2020]]-MalatyaTablo[[#This Row],[Referans]], 0)</f>
        <v>0.66666666666666607</v>
      </c>
      <c r="H182">
        <f t="shared" si="11"/>
        <v>7.7142857142857144</v>
      </c>
      <c r="I182">
        <f t="shared" si="12"/>
        <v>10</v>
      </c>
      <c r="J182">
        <f t="shared" si="13"/>
        <v>6.5714285714285712</v>
      </c>
      <c r="K182">
        <f t="shared" si="14"/>
        <v>11.714285714285714</v>
      </c>
      <c r="L182">
        <f t="shared" si="15"/>
        <v>9.4285714285714288</v>
      </c>
    </row>
    <row r="183" spans="1:12" x14ac:dyDescent="0.35">
      <c r="A183" t="s">
        <v>74</v>
      </c>
      <c r="B183">
        <v>8</v>
      </c>
      <c r="C183">
        <v>11</v>
      </c>
      <c r="D183">
        <v>10</v>
      </c>
      <c r="E183">
        <v>8</v>
      </c>
      <c r="F183">
        <f>AVERAGEIF(MalatyaTablo[[#This Row],[Vefat2019]:[Vefat2017]], "&gt;0")</f>
        <v>9.6666666666666661</v>
      </c>
      <c r="G183">
        <f>IF(AND(MalatyaTablo[[#This Row],[Vefat2020]]&gt;-1,MalatyaTablo[[#This Row],[Referans]]&gt;-1), MalatyaTablo[[#This Row],[Vefat2020]]-MalatyaTablo[[#This Row],[Referans]], 0)</f>
        <v>-1.6666666666666661</v>
      </c>
      <c r="H183">
        <f t="shared" si="11"/>
        <v>7.7142857142857144</v>
      </c>
      <c r="I183">
        <f t="shared" si="12"/>
        <v>8.5714285714285712</v>
      </c>
      <c r="J183">
        <f t="shared" si="13"/>
        <v>6.7142857142857144</v>
      </c>
      <c r="K183">
        <f t="shared" si="14"/>
        <v>11</v>
      </c>
      <c r="L183">
        <f t="shared" si="15"/>
        <v>8.7619047619047628</v>
      </c>
    </row>
    <row r="184" spans="1:12" x14ac:dyDescent="0.35">
      <c r="A184" t="s">
        <v>73</v>
      </c>
      <c r="B184">
        <v>7</v>
      </c>
      <c r="C184">
        <v>9</v>
      </c>
      <c r="D184">
        <v>11</v>
      </c>
      <c r="E184">
        <v>12</v>
      </c>
      <c r="F184">
        <f>AVERAGEIF(MalatyaTablo[[#This Row],[Vefat2019]:[Vefat2017]], "&gt;0")</f>
        <v>10.666666666666666</v>
      </c>
      <c r="G184">
        <f>IF(AND(MalatyaTablo[[#This Row],[Vefat2020]]&gt;-1,MalatyaTablo[[#This Row],[Referans]]&gt;-1), MalatyaTablo[[#This Row],[Vefat2020]]-MalatyaTablo[[#This Row],[Referans]], 0)</f>
        <v>-3.6666666666666661</v>
      </c>
      <c r="H184">
        <f t="shared" si="11"/>
        <v>7.2857142857142856</v>
      </c>
      <c r="I184">
        <f t="shared" si="12"/>
        <v>8.7142857142857135</v>
      </c>
      <c r="J184">
        <f t="shared" si="13"/>
        <v>7</v>
      </c>
      <c r="K184">
        <f t="shared" si="14"/>
        <v>11.285714285714286</v>
      </c>
      <c r="L184">
        <f t="shared" si="15"/>
        <v>9</v>
      </c>
    </row>
    <row r="185" spans="1:12" x14ac:dyDescent="0.35">
      <c r="A185" t="s">
        <v>72</v>
      </c>
      <c r="B185">
        <v>13</v>
      </c>
      <c r="C185">
        <v>12</v>
      </c>
      <c r="D185">
        <v>9</v>
      </c>
      <c r="E185">
        <v>12</v>
      </c>
      <c r="F185">
        <f>AVERAGEIF(MalatyaTablo[[#This Row],[Vefat2019]:[Vefat2017]], "&gt;0")</f>
        <v>11</v>
      </c>
      <c r="G185">
        <f>IF(AND(MalatyaTablo[[#This Row],[Vefat2020]]&gt;-1,MalatyaTablo[[#This Row],[Referans]]&gt;-1), MalatyaTablo[[#This Row],[Vefat2020]]-MalatyaTablo[[#This Row],[Referans]], 0)</f>
        <v>2</v>
      </c>
      <c r="H185">
        <f t="shared" si="11"/>
        <v>7.8571428571428568</v>
      </c>
      <c r="I185">
        <f t="shared" si="12"/>
        <v>9.5714285714285712</v>
      </c>
      <c r="J185">
        <f t="shared" si="13"/>
        <v>7.5714285714285712</v>
      </c>
      <c r="K185">
        <f t="shared" si="14"/>
        <v>12</v>
      </c>
      <c r="L185">
        <f t="shared" si="15"/>
        <v>9.7142857142857135</v>
      </c>
    </row>
    <row r="186" spans="1:12" x14ac:dyDescent="0.35">
      <c r="A186" t="s">
        <v>71</v>
      </c>
      <c r="B186">
        <v>9</v>
      </c>
      <c r="C186">
        <v>10</v>
      </c>
      <c r="D186">
        <v>9</v>
      </c>
      <c r="E186">
        <v>14</v>
      </c>
      <c r="F186">
        <f>AVERAGEIF(MalatyaTablo[[#This Row],[Vefat2019]:[Vefat2017]], "&gt;0")</f>
        <v>11</v>
      </c>
      <c r="G186">
        <f>IF(AND(MalatyaTablo[[#This Row],[Vefat2020]]&gt;-1,MalatyaTablo[[#This Row],[Referans]]&gt;-1), MalatyaTablo[[#This Row],[Vefat2020]]-MalatyaTablo[[#This Row],[Referans]], 0)</f>
        <v>-2</v>
      </c>
      <c r="H186">
        <f t="shared" si="11"/>
        <v>8.2857142857142865</v>
      </c>
      <c r="I186">
        <f t="shared" si="12"/>
        <v>9.4285714285714288</v>
      </c>
      <c r="J186">
        <f t="shared" si="13"/>
        <v>8</v>
      </c>
      <c r="K186">
        <f t="shared" si="14"/>
        <v>13</v>
      </c>
      <c r="L186">
        <f t="shared" si="15"/>
        <v>10.142857142857142</v>
      </c>
    </row>
    <row r="187" spans="1:12" x14ac:dyDescent="0.35">
      <c r="A187" t="s">
        <v>70</v>
      </c>
      <c r="B187">
        <v>17</v>
      </c>
      <c r="C187">
        <v>7</v>
      </c>
      <c r="D187">
        <v>11</v>
      </c>
      <c r="E187">
        <v>16</v>
      </c>
      <c r="F187">
        <f>AVERAGEIF(MalatyaTablo[[#This Row],[Vefat2019]:[Vefat2017]], "&gt;0")</f>
        <v>11.333333333333334</v>
      </c>
      <c r="G187">
        <f>IF(AND(MalatyaTablo[[#This Row],[Vefat2020]]&gt;-1,MalatyaTablo[[#This Row],[Referans]]&gt;-1), MalatyaTablo[[#This Row],[Vefat2020]]-MalatyaTablo[[#This Row],[Referans]], 0)</f>
        <v>5.6666666666666661</v>
      </c>
      <c r="H187">
        <f t="shared" si="11"/>
        <v>10</v>
      </c>
      <c r="I187">
        <f t="shared" si="12"/>
        <v>9.4285714285714288</v>
      </c>
      <c r="J187">
        <f t="shared" si="13"/>
        <v>9</v>
      </c>
      <c r="K187">
        <f t="shared" si="14"/>
        <v>13.428571428571429</v>
      </c>
      <c r="L187">
        <f t="shared" si="15"/>
        <v>10.619047619047619</v>
      </c>
    </row>
    <row r="188" spans="1:12" x14ac:dyDescent="0.35">
      <c r="A188" t="s">
        <v>69</v>
      </c>
      <c r="B188">
        <v>6</v>
      </c>
      <c r="C188">
        <v>6</v>
      </c>
      <c r="D188">
        <v>10</v>
      </c>
      <c r="E188">
        <v>10</v>
      </c>
      <c r="F188">
        <f>AVERAGEIF(MalatyaTablo[[#This Row],[Vefat2019]:[Vefat2017]], "&gt;0")</f>
        <v>8.6666666666666661</v>
      </c>
      <c r="G188">
        <f>IF(AND(MalatyaTablo[[#This Row],[Vefat2020]]&gt;-1,MalatyaTablo[[#This Row],[Referans]]&gt;-1), MalatyaTablo[[#This Row],[Vefat2020]]-MalatyaTablo[[#This Row],[Referans]], 0)</f>
        <v>-2.6666666666666661</v>
      </c>
      <c r="H188">
        <f t="shared" si="11"/>
        <v>10.142857142857142</v>
      </c>
      <c r="I188">
        <f t="shared" si="12"/>
        <v>9</v>
      </c>
      <c r="J188">
        <f t="shared" si="13"/>
        <v>9.7142857142857135</v>
      </c>
      <c r="K188">
        <f t="shared" si="14"/>
        <v>12.428571428571429</v>
      </c>
      <c r="L188">
        <f t="shared" si="15"/>
        <v>10.380952380952381</v>
      </c>
    </row>
    <row r="189" spans="1:12" x14ac:dyDescent="0.35">
      <c r="A189" t="s">
        <v>68</v>
      </c>
      <c r="B189">
        <v>11</v>
      </c>
      <c r="C189">
        <v>6</v>
      </c>
      <c r="D189">
        <v>6</v>
      </c>
      <c r="E189">
        <v>7</v>
      </c>
      <c r="F189">
        <f>AVERAGEIF(MalatyaTablo[[#This Row],[Vefat2019]:[Vefat2017]], "&gt;0")</f>
        <v>6.333333333333333</v>
      </c>
      <c r="G189">
        <f>IF(AND(MalatyaTablo[[#This Row],[Vefat2020]]&gt;-1,MalatyaTablo[[#This Row],[Referans]]&gt;-1), MalatyaTablo[[#This Row],[Vefat2020]]-MalatyaTablo[[#This Row],[Referans]], 0)</f>
        <v>4.666666666666667</v>
      </c>
      <c r="H189">
        <f t="shared" si="11"/>
        <v>10.142857142857142</v>
      </c>
      <c r="I189">
        <f t="shared" si="12"/>
        <v>8.7142857142857135</v>
      </c>
      <c r="J189">
        <f t="shared" si="13"/>
        <v>9.4285714285714288</v>
      </c>
      <c r="K189">
        <f t="shared" si="14"/>
        <v>11.285714285714286</v>
      </c>
      <c r="L189">
        <f t="shared" si="15"/>
        <v>9.8095238095238084</v>
      </c>
    </row>
    <row r="190" spans="1:12" x14ac:dyDescent="0.35">
      <c r="A190" t="s">
        <v>67</v>
      </c>
      <c r="B190">
        <v>7</v>
      </c>
      <c r="C190">
        <v>8</v>
      </c>
      <c r="D190">
        <v>12</v>
      </c>
      <c r="E190">
        <v>14</v>
      </c>
      <c r="F190">
        <f>AVERAGEIF(MalatyaTablo[[#This Row],[Vefat2019]:[Vefat2017]], "&gt;0")</f>
        <v>11.333333333333334</v>
      </c>
      <c r="G190">
        <f>IF(AND(MalatyaTablo[[#This Row],[Vefat2020]]&gt;-1,MalatyaTablo[[#This Row],[Referans]]&gt;-1), MalatyaTablo[[#This Row],[Vefat2020]]-MalatyaTablo[[#This Row],[Referans]], 0)</f>
        <v>-4.3333333333333339</v>
      </c>
      <c r="H190">
        <f t="shared" si="11"/>
        <v>10</v>
      </c>
      <c r="I190">
        <f t="shared" si="12"/>
        <v>8.2857142857142865</v>
      </c>
      <c r="J190">
        <f t="shared" si="13"/>
        <v>9.7142857142857135</v>
      </c>
      <c r="K190">
        <f t="shared" si="14"/>
        <v>12.142857142857142</v>
      </c>
      <c r="L190">
        <f t="shared" si="15"/>
        <v>10.047619047619047</v>
      </c>
    </row>
    <row r="191" spans="1:12" x14ac:dyDescent="0.35">
      <c r="A191" t="s">
        <v>66</v>
      </c>
      <c r="B191">
        <v>15</v>
      </c>
      <c r="C191">
        <v>10</v>
      </c>
      <c r="D191">
        <v>7</v>
      </c>
      <c r="E191">
        <v>16</v>
      </c>
      <c r="F191">
        <f>AVERAGEIF(MalatyaTablo[[#This Row],[Vefat2019]:[Vefat2017]], "&gt;0")</f>
        <v>11</v>
      </c>
      <c r="G191">
        <f>IF(AND(MalatyaTablo[[#This Row],[Vefat2020]]&gt;-1,MalatyaTablo[[#This Row],[Referans]]&gt;-1), MalatyaTablo[[#This Row],[Vefat2020]]-MalatyaTablo[[#This Row],[Referans]], 0)</f>
        <v>4</v>
      </c>
      <c r="H191">
        <f t="shared" si="11"/>
        <v>11.142857142857142</v>
      </c>
      <c r="I191">
        <f t="shared" si="12"/>
        <v>8.4285714285714288</v>
      </c>
      <c r="J191">
        <f t="shared" si="13"/>
        <v>9.1428571428571423</v>
      </c>
      <c r="K191">
        <f t="shared" si="14"/>
        <v>12.714285714285714</v>
      </c>
      <c r="L191">
        <f t="shared" si="15"/>
        <v>10.095238095238097</v>
      </c>
    </row>
    <row r="192" spans="1:12" x14ac:dyDescent="0.35">
      <c r="A192" t="s">
        <v>65</v>
      </c>
      <c r="B192">
        <v>10</v>
      </c>
      <c r="C192">
        <v>5</v>
      </c>
      <c r="D192">
        <v>4</v>
      </c>
      <c r="E192">
        <v>11</v>
      </c>
      <c r="F192">
        <f>AVERAGEIF(MalatyaTablo[[#This Row],[Vefat2019]:[Vefat2017]], "&gt;0")</f>
        <v>6.666666666666667</v>
      </c>
      <c r="G192">
        <f>IF(AND(MalatyaTablo[[#This Row],[Vefat2020]]&gt;-1,MalatyaTablo[[#This Row],[Referans]]&gt;-1), MalatyaTablo[[#This Row],[Vefat2020]]-MalatyaTablo[[#This Row],[Referans]], 0)</f>
        <v>3.333333333333333</v>
      </c>
      <c r="H192">
        <f t="shared" si="11"/>
        <v>10.714285714285714</v>
      </c>
      <c r="I192">
        <f t="shared" si="12"/>
        <v>7.4285714285714288</v>
      </c>
      <c r="J192">
        <f t="shared" si="13"/>
        <v>8.4285714285714288</v>
      </c>
      <c r="K192">
        <f t="shared" si="14"/>
        <v>12.571428571428571</v>
      </c>
      <c r="L192">
        <f t="shared" si="15"/>
        <v>9.4761904761904781</v>
      </c>
    </row>
    <row r="193" spans="1:12" x14ac:dyDescent="0.35">
      <c r="A193" t="s">
        <v>64</v>
      </c>
      <c r="B193">
        <v>8</v>
      </c>
      <c r="C193">
        <v>10</v>
      </c>
      <c r="D193">
        <v>7</v>
      </c>
      <c r="E193">
        <v>6</v>
      </c>
      <c r="F193">
        <f>AVERAGEIF(MalatyaTablo[[#This Row],[Vefat2019]:[Vefat2017]], "&gt;0")</f>
        <v>7.666666666666667</v>
      </c>
      <c r="G193">
        <f>IF(AND(MalatyaTablo[[#This Row],[Vefat2020]]&gt;-1,MalatyaTablo[[#This Row],[Referans]]&gt;-1), MalatyaTablo[[#This Row],[Vefat2020]]-MalatyaTablo[[#This Row],[Referans]], 0)</f>
        <v>0.33333333333333304</v>
      </c>
      <c r="H193">
        <f t="shared" si="11"/>
        <v>10.571428571428571</v>
      </c>
      <c r="I193">
        <f t="shared" si="12"/>
        <v>7.4285714285714288</v>
      </c>
      <c r="J193">
        <f t="shared" si="13"/>
        <v>8.1428571428571423</v>
      </c>
      <c r="K193">
        <f t="shared" si="14"/>
        <v>11.428571428571429</v>
      </c>
      <c r="L193">
        <f t="shared" si="15"/>
        <v>8.9999999999999982</v>
      </c>
    </row>
    <row r="194" spans="1:12" x14ac:dyDescent="0.35">
      <c r="A194" t="s">
        <v>63</v>
      </c>
      <c r="B194">
        <v>15</v>
      </c>
      <c r="C194">
        <v>6</v>
      </c>
      <c r="D194">
        <v>14</v>
      </c>
      <c r="E194">
        <v>10</v>
      </c>
      <c r="F194">
        <f>AVERAGEIF(MalatyaTablo[[#This Row],[Vefat2019]:[Vefat2017]], "&gt;0")</f>
        <v>10</v>
      </c>
      <c r="G194">
        <f>IF(AND(MalatyaTablo[[#This Row],[Vefat2020]]&gt;-1,MalatyaTablo[[#This Row],[Referans]]&gt;-1), MalatyaTablo[[#This Row],[Vefat2020]]-MalatyaTablo[[#This Row],[Referans]], 0)</f>
        <v>5</v>
      </c>
      <c r="H194">
        <f t="shared" si="11"/>
        <v>10.285714285714286</v>
      </c>
      <c r="I194">
        <f t="shared" si="12"/>
        <v>7.2857142857142856</v>
      </c>
      <c r="J194">
        <f t="shared" si="13"/>
        <v>8.5714285714285712</v>
      </c>
      <c r="K194">
        <f t="shared" si="14"/>
        <v>10.571428571428571</v>
      </c>
      <c r="L194">
        <f t="shared" si="15"/>
        <v>8.8095238095238084</v>
      </c>
    </row>
    <row r="195" spans="1:12" x14ac:dyDescent="0.35">
      <c r="A195" t="s">
        <v>62</v>
      </c>
      <c r="B195">
        <v>16</v>
      </c>
      <c r="C195">
        <v>6</v>
      </c>
      <c r="D195">
        <v>11</v>
      </c>
      <c r="E195">
        <v>10</v>
      </c>
      <c r="F195">
        <f>AVERAGEIF(MalatyaTablo[[#This Row],[Vefat2019]:[Vefat2017]], "&gt;0")</f>
        <v>9</v>
      </c>
      <c r="G195">
        <f>IF(AND(MalatyaTablo[[#This Row],[Vefat2020]]&gt;-1,MalatyaTablo[[#This Row],[Referans]]&gt;-1), MalatyaTablo[[#This Row],[Vefat2020]]-MalatyaTablo[[#This Row],[Referans]], 0)</f>
        <v>7</v>
      </c>
      <c r="H195">
        <f t="shared" si="11"/>
        <v>11.714285714285714</v>
      </c>
      <c r="I195">
        <f t="shared" si="12"/>
        <v>7.2857142857142856</v>
      </c>
      <c r="J195">
        <f t="shared" si="13"/>
        <v>8.7142857142857135</v>
      </c>
      <c r="K195">
        <f t="shared" si="14"/>
        <v>10.571428571428571</v>
      </c>
      <c r="L195">
        <f t="shared" si="15"/>
        <v>8.8571428571428577</v>
      </c>
    </row>
    <row r="196" spans="1:12" x14ac:dyDescent="0.35">
      <c r="A196" t="s">
        <v>61</v>
      </c>
      <c r="B196">
        <v>14</v>
      </c>
      <c r="C196">
        <v>6</v>
      </c>
      <c r="D196">
        <v>10</v>
      </c>
      <c r="E196">
        <v>14</v>
      </c>
      <c r="F196">
        <f>AVERAGEIF(MalatyaTablo[[#This Row],[Vefat2019]:[Vefat2017]], "&gt;0")</f>
        <v>10</v>
      </c>
      <c r="G196">
        <f>IF(AND(MalatyaTablo[[#This Row],[Vefat2020]]&gt;-1,MalatyaTablo[[#This Row],[Referans]]&gt;-1), MalatyaTablo[[#This Row],[Vefat2020]]-MalatyaTablo[[#This Row],[Referans]], 0)</f>
        <v>4</v>
      </c>
      <c r="H196">
        <f t="shared" si="11"/>
        <v>12.142857142857142</v>
      </c>
      <c r="I196">
        <f t="shared" si="12"/>
        <v>7.2857142857142856</v>
      </c>
      <c r="J196">
        <f t="shared" si="13"/>
        <v>9.2857142857142865</v>
      </c>
      <c r="K196">
        <f t="shared" si="14"/>
        <v>11.571428571428571</v>
      </c>
      <c r="L196">
        <f t="shared" si="15"/>
        <v>9.3809523809523814</v>
      </c>
    </row>
    <row r="197" spans="1:12" x14ac:dyDescent="0.35">
      <c r="A197" t="s">
        <v>60</v>
      </c>
      <c r="B197">
        <v>8</v>
      </c>
      <c r="C197">
        <v>7</v>
      </c>
      <c r="D197">
        <v>7</v>
      </c>
      <c r="E197">
        <v>9</v>
      </c>
      <c r="F197">
        <f>AVERAGEIF(MalatyaTablo[[#This Row],[Vefat2019]:[Vefat2017]], "&gt;0")</f>
        <v>7.666666666666667</v>
      </c>
      <c r="G197">
        <f>IF(AND(MalatyaTablo[[#This Row],[Vefat2020]]&gt;-1,MalatyaTablo[[#This Row],[Referans]]&gt;-1), MalatyaTablo[[#This Row],[Vefat2020]]-MalatyaTablo[[#This Row],[Referans]], 0)</f>
        <v>0.33333333333333304</v>
      </c>
      <c r="H197">
        <f t="shared" si="11"/>
        <v>12.285714285714286</v>
      </c>
      <c r="I197">
        <f t="shared" si="12"/>
        <v>7.1428571428571432</v>
      </c>
      <c r="J197">
        <f t="shared" si="13"/>
        <v>8.5714285714285712</v>
      </c>
      <c r="K197">
        <f t="shared" si="14"/>
        <v>10.857142857142858</v>
      </c>
      <c r="L197">
        <f t="shared" si="15"/>
        <v>8.8571428571428577</v>
      </c>
    </row>
    <row r="198" spans="1:12" x14ac:dyDescent="0.35">
      <c r="A198" t="s">
        <v>59</v>
      </c>
      <c r="B198">
        <v>7</v>
      </c>
      <c r="C198">
        <v>10</v>
      </c>
      <c r="D198">
        <v>10</v>
      </c>
      <c r="E198">
        <v>9</v>
      </c>
      <c r="F198">
        <f>AVERAGEIF(MalatyaTablo[[#This Row],[Vefat2019]:[Vefat2017]], "&gt;0")</f>
        <v>9.6666666666666661</v>
      </c>
      <c r="G198">
        <f>IF(AND(MalatyaTablo[[#This Row],[Vefat2020]]&gt;-1,MalatyaTablo[[#This Row],[Referans]]&gt;-1), MalatyaTablo[[#This Row],[Vefat2020]]-MalatyaTablo[[#This Row],[Referans]], 0)</f>
        <v>-2.6666666666666661</v>
      </c>
      <c r="H198">
        <f t="shared" si="11"/>
        <v>11.142857142857142</v>
      </c>
      <c r="I198">
        <f t="shared" si="12"/>
        <v>7.1428571428571432</v>
      </c>
      <c r="J198">
        <f t="shared" si="13"/>
        <v>9</v>
      </c>
      <c r="K198">
        <f t="shared" si="14"/>
        <v>9.8571428571428577</v>
      </c>
      <c r="L198">
        <f t="shared" si="15"/>
        <v>8.6666666666666661</v>
      </c>
    </row>
    <row r="199" spans="1:12" x14ac:dyDescent="0.35">
      <c r="A199" t="s">
        <v>58</v>
      </c>
      <c r="B199">
        <v>10</v>
      </c>
      <c r="C199">
        <v>10</v>
      </c>
      <c r="D199">
        <v>14</v>
      </c>
      <c r="E199">
        <v>8</v>
      </c>
      <c r="F199">
        <f>AVERAGEIF(MalatyaTablo[[#This Row],[Vefat2019]:[Vefat2017]], "&gt;0")</f>
        <v>10.666666666666666</v>
      </c>
      <c r="G199">
        <f>IF(AND(MalatyaTablo[[#This Row],[Vefat2020]]&gt;-1,MalatyaTablo[[#This Row],[Referans]]&gt;-1), MalatyaTablo[[#This Row],[Vefat2020]]-MalatyaTablo[[#This Row],[Referans]], 0)</f>
        <v>-0.66666666666666607</v>
      </c>
      <c r="H199">
        <f t="shared" si="11"/>
        <v>11.142857142857142</v>
      </c>
      <c r="I199">
        <f t="shared" si="12"/>
        <v>7.8571428571428568</v>
      </c>
      <c r="J199">
        <f t="shared" si="13"/>
        <v>10.428571428571429</v>
      </c>
      <c r="K199">
        <f t="shared" si="14"/>
        <v>9.4285714285714288</v>
      </c>
      <c r="L199">
        <f t="shared" si="15"/>
        <v>9.238095238095239</v>
      </c>
    </row>
    <row r="200" spans="1:12" x14ac:dyDescent="0.35">
      <c r="A200" t="s">
        <v>57</v>
      </c>
      <c r="B200">
        <v>15</v>
      </c>
      <c r="C200">
        <v>11</v>
      </c>
      <c r="D200">
        <v>9</v>
      </c>
      <c r="E200">
        <v>6</v>
      </c>
      <c r="F200">
        <f>AVERAGEIF(MalatyaTablo[[#This Row],[Vefat2019]:[Vefat2017]], "&gt;0")</f>
        <v>8.6666666666666661</v>
      </c>
      <c r="G200">
        <f>IF(AND(MalatyaTablo[[#This Row],[Vefat2020]]&gt;-1,MalatyaTablo[[#This Row],[Referans]]&gt;-1), MalatyaTablo[[#This Row],[Vefat2020]]-MalatyaTablo[[#This Row],[Referans]], 0)</f>
        <v>6.3333333333333339</v>
      </c>
      <c r="H200">
        <f t="shared" si="11"/>
        <v>12.142857142857142</v>
      </c>
      <c r="I200">
        <f t="shared" si="12"/>
        <v>8</v>
      </c>
      <c r="J200">
        <f t="shared" si="13"/>
        <v>10.714285714285714</v>
      </c>
      <c r="K200">
        <f t="shared" si="14"/>
        <v>9.4285714285714288</v>
      </c>
      <c r="L200">
        <f t="shared" si="15"/>
        <v>9.3809523809523796</v>
      </c>
    </row>
    <row r="201" spans="1:12" x14ac:dyDescent="0.35">
      <c r="A201" t="s">
        <v>56</v>
      </c>
      <c r="B201">
        <v>8</v>
      </c>
      <c r="C201">
        <v>4</v>
      </c>
      <c r="D201">
        <v>8</v>
      </c>
      <c r="E201">
        <v>8</v>
      </c>
      <c r="F201">
        <f>AVERAGEIF(MalatyaTablo[[#This Row],[Vefat2019]:[Vefat2017]], "&gt;0")</f>
        <v>6.666666666666667</v>
      </c>
      <c r="G201">
        <f>IF(AND(MalatyaTablo[[#This Row],[Vefat2020]]&gt;-1,MalatyaTablo[[#This Row],[Referans]]&gt;-1), MalatyaTablo[[#This Row],[Vefat2020]]-MalatyaTablo[[#This Row],[Referans]], 0)</f>
        <v>1.333333333333333</v>
      </c>
      <c r="H201">
        <f t="shared" ref="H201:H253" si="16">AVERAGE(B195:B201)</f>
        <v>11.142857142857142</v>
      </c>
      <c r="I201">
        <f t="shared" ref="I201:I257" si="17">AVERAGE(C195:C201)</f>
        <v>7.7142857142857144</v>
      </c>
      <c r="J201">
        <f t="shared" ref="J201:J257" si="18">AVERAGE(D195:D201)</f>
        <v>9.8571428571428577</v>
      </c>
      <c r="K201">
        <f t="shared" ref="K201:K257" si="19">AVERAGE(E195:E201)</f>
        <v>9.1428571428571423</v>
      </c>
      <c r="L201">
        <f t="shared" ref="L201:L253" si="20">AVERAGE(F195:F201)</f>
        <v>8.9047619047619033</v>
      </c>
    </row>
    <row r="202" spans="1:12" x14ac:dyDescent="0.35">
      <c r="A202" t="s">
        <v>55</v>
      </c>
      <c r="B202">
        <v>12</v>
      </c>
      <c r="C202">
        <v>10</v>
      </c>
      <c r="D202">
        <v>7</v>
      </c>
      <c r="E202">
        <v>7</v>
      </c>
      <c r="F202">
        <f>AVERAGEIF(MalatyaTablo[[#This Row],[Vefat2019]:[Vefat2017]], "&gt;0")</f>
        <v>8</v>
      </c>
      <c r="G202">
        <f>IF(AND(MalatyaTablo[[#This Row],[Vefat2020]]&gt;-1,MalatyaTablo[[#This Row],[Referans]]&gt;-1), MalatyaTablo[[#This Row],[Vefat2020]]-MalatyaTablo[[#This Row],[Referans]], 0)</f>
        <v>4</v>
      </c>
      <c r="H202">
        <f t="shared" si="16"/>
        <v>10.571428571428571</v>
      </c>
      <c r="I202">
        <f t="shared" si="17"/>
        <v>8.2857142857142865</v>
      </c>
      <c r="J202">
        <f t="shared" si="18"/>
        <v>9.2857142857142865</v>
      </c>
      <c r="K202">
        <f t="shared" si="19"/>
        <v>8.7142857142857135</v>
      </c>
      <c r="L202">
        <f t="shared" si="20"/>
        <v>8.761904761904761</v>
      </c>
    </row>
    <row r="203" spans="1:12" x14ac:dyDescent="0.35">
      <c r="A203" t="s">
        <v>54</v>
      </c>
      <c r="B203">
        <v>11</v>
      </c>
      <c r="C203">
        <v>10</v>
      </c>
      <c r="D203">
        <v>6</v>
      </c>
      <c r="E203">
        <v>6</v>
      </c>
      <c r="F203">
        <f>AVERAGEIF(MalatyaTablo[[#This Row],[Vefat2019]:[Vefat2017]], "&gt;0")</f>
        <v>7.333333333333333</v>
      </c>
      <c r="G203">
        <f>IF(AND(MalatyaTablo[[#This Row],[Vefat2020]]&gt;-1,MalatyaTablo[[#This Row],[Referans]]&gt;-1), MalatyaTablo[[#This Row],[Vefat2020]]-MalatyaTablo[[#This Row],[Referans]], 0)</f>
        <v>3.666666666666667</v>
      </c>
      <c r="H203">
        <f t="shared" si="16"/>
        <v>10.142857142857142</v>
      </c>
      <c r="I203">
        <f t="shared" si="17"/>
        <v>8.8571428571428577</v>
      </c>
      <c r="J203">
        <f t="shared" si="18"/>
        <v>8.7142857142857135</v>
      </c>
      <c r="K203">
        <f t="shared" si="19"/>
        <v>7.5714285714285712</v>
      </c>
      <c r="L203">
        <f t="shared" si="20"/>
        <v>8.3809523809523814</v>
      </c>
    </row>
    <row r="204" spans="1:12" x14ac:dyDescent="0.35">
      <c r="A204" t="s">
        <v>53</v>
      </c>
      <c r="B204">
        <v>13</v>
      </c>
      <c r="C204">
        <v>6</v>
      </c>
      <c r="D204">
        <v>4</v>
      </c>
      <c r="E204">
        <v>11</v>
      </c>
      <c r="F204">
        <f>AVERAGEIF(MalatyaTablo[[#This Row],[Vefat2019]:[Vefat2017]], "&gt;0")</f>
        <v>7</v>
      </c>
      <c r="G204">
        <f>IF(AND(MalatyaTablo[[#This Row],[Vefat2020]]&gt;-1,MalatyaTablo[[#This Row],[Referans]]&gt;-1), MalatyaTablo[[#This Row],[Vefat2020]]-MalatyaTablo[[#This Row],[Referans]], 0)</f>
        <v>6</v>
      </c>
      <c r="H204">
        <f t="shared" si="16"/>
        <v>10.857142857142858</v>
      </c>
      <c r="I204">
        <f t="shared" si="17"/>
        <v>8.7142857142857135</v>
      </c>
      <c r="J204">
        <f t="shared" si="18"/>
        <v>8.2857142857142865</v>
      </c>
      <c r="K204">
        <f t="shared" si="19"/>
        <v>7.8571428571428568</v>
      </c>
      <c r="L204">
        <f t="shared" si="20"/>
        <v>8.2857142857142865</v>
      </c>
    </row>
    <row r="205" spans="1:12" x14ac:dyDescent="0.35">
      <c r="A205" t="s">
        <v>52</v>
      </c>
      <c r="B205">
        <v>12</v>
      </c>
      <c r="C205">
        <v>8</v>
      </c>
      <c r="D205">
        <v>6</v>
      </c>
      <c r="E205">
        <v>6</v>
      </c>
      <c r="F205">
        <f>AVERAGEIF(MalatyaTablo[[#This Row],[Vefat2019]:[Vefat2017]], "&gt;0")</f>
        <v>6.666666666666667</v>
      </c>
      <c r="G205">
        <f>IF(AND(MalatyaTablo[[#This Row],[Vefat2020]]&gt;-1,MalatyaTablo[[#This Row],[Referans]]&gt;-1), MalatyaTablo[[#This Row],[Vefat2020]]-MalatyaTablo[[#This Row],[Referans]], 0)</f>
        <v>5.333333333333333</v>
      </c>
      <c r="H205">
        <f t="shared" si="16"/>
        <v>11.571428571428571</v>
      </c>
      <c r="I205">
        <f t="shared" si="17"/>
        <v>8.4285714285714288</v>
      </c>
      <c r="J205">
        <f t="shared" si="18"/>
        <v>7.7142857142857144</v>
      </c>
      <c r="K205">
        <f t="shared" si="19"/>
        <v>7.4285714285714288</v>
      </c>
      <c r="L205">
        <f t="shared" si="20"/>
        <v>7.8571428571428568</v>
      </c>
    </row>
    <row r="206" spans="1:12" x14ac:dyDescent="0.35">
      <c r="A206" t="s">
        <v>51</v>
      </c>
      <c r="B206">
        <v>10</v>
      </c>
      <c r="C206">
        <v>8</v>
      </c>
      <c r="D206">
        <v>7</v>
      </c>
      <c r="E206">
        <v>8</v>
      </c>
      <c r="F206">
        <f>AVERAGEIF(MalatyaTablo[[#This Row],[Vefat2019]:[Vefat2017]], "&gt;0")</f>
        <v>7.666666666666667</v>
      </c>
      <c r="G206">
        <f>IF(AND(MalatyaTablo[[#This Row],[Vefat2020]]&gt;-1,MalatyaTablo[[#This Row],[Referans]]&gt;-1), MalatyaTablo[[#This Row],[Vefat2020]]-MalatyaTablo[[#This Row],[Referans]], 0)</f>
        <v>2.333333333333333</v>
      </c>
      <c r="H206">
        <f t="shared" si="16"/>
        <v>11.571428571428571</v>
      </c>
      <c r="I206">
        <f t="shared" si="17"/>
        <v>8.1428571428571423</v>
      </c>
      <c r="J206">
        <f t="shared" si="18"/>
        <v>6.7142857142857144</v>
      </c>
      <c r="K206">
        <f t="shared" si="19"/>
        <v>7.4285714285714288</v>
      </c>
      <c r="L206">
        <f t="shared" si="20"/>
        <v>7.4285714285714279</v>
      </c>
    </row>
    <row r="207" spans="1:12" x14ac:dyDescent="0.35">
      <c r="A207" t="s">
        <v>50</v>
      </c>
      <c r="B207">
        <v>12</v>
      </c>
      <c r="C207">
        <v>11</v>
      </c>
      <c r="D207">
        <v>11</v>
      </c>
      <c r="E207">
        <v>6</v>
      </c>
      <c r="F207">
        <f>AVERAGEIF(MalatyaTablo[[#This Row],[Vefat2019]:[Vefat2017]], "&gt;0")</f>
        <v>9.3333333333333339</v>
      </c>
      <c r="G207">
        <f>IF(AND(MalatyaTablo[[#This Row],[Vefat2020]]&gt;-1,MalatyaTablo[[#This Row],[Referans]]&gt;-1), MalatyaTablo[[#This Row],[Vefat2020]]-MalatyaTablo[[#This Row],[Referans]], 0)</f>
        <v>2.6666666666666661</v>
      </c>
      <c r="H207">
        <f t="shared" si="16"/>
        <v>11.142857142857142</v>
      </c>
      <c r="I207">
        <f t="shared" si="17"/>
        <v>8.1428571428571423</v>
      </c>
      <c r="J207">
        <f t="shared" si="18"/>
        <v>7</v>
      </c>
      <c r="K207">
        <f t="shared" si="19"/>
        <v>7.4285714285714288</v>
      </c>
      <c r="L207">
        <f t="shared" si="20"/>
        <v>7.5238095238095237</v>
      </c>
    </row>
    <row r="208" spans="1:12" x14ac:dyDescent="0.35">
      <c r="A208" t="s">
        <v>49</v>
      </c>
      <c r="B208">
        <v>11</v>
      </c>
      <c r="C208">
        <v>9</v>
      </c>
      <c r="D208">
        <v>15</v>
      </c>
      <c r="E208">
        <v>7</v>
      </c>
      <c r="F208">
        <f>AVERAGEIF(MalatyaTablo[[#This Row],[Vefat2019]:[Vefat2017]], "&gt;0")</f>
        <v>10.333333333333334</v>
      </c>
      <c r="G208">
        <f>IF(AND(MalatyaTablo[[#This Row],[Vefat2020]]&gt;-1,MalatyaTablo[[#This Row],[Referans]]&gt;-1), MalatyaTablo[[#This Row],[Vefat2020]]-MalatyaTablo[[#This Row],[Referans]], 0)</f>
        <v>0.66666666666666607</v>
      </c>
      <c r="H208">
        <f t="shared" si="16"/>
        <v>11.571428571428571</v>
      </c>
      <c r="I208">
        <f t="shared" si="17"/>
        <v>8.8571428571428577</v>
      </c>
      <c r="J208">
        <f t="shared" si="18"/>
        <v>8</v>
      </c>
      <c r="K208">
        <f t="shared" si="19"/>
        <v>7.2857142857142856</v>
      </c>
      <c r="L208">
        <f t="shared" si="20"/>
        <v>8.0476190476190474</v>
      </c>
    </row>
    <row r="209" spans="1:12" x14ac:dyDescent="0.35">
      <c r="A209" t="s">
        <v>48</v>
      </c>
      <c r="B209">
        <v>13</v>
      </c>
      <c r="C209">
        <v>8</v>
      </c>
      <c r="D209">
        <v>5</v>
      </c>
      <c r="E209">
        <v>5</v>
      </c>
      <c r="F209">
        <f>AVERAGEIF(MalatyaTablo[[#This Row],[Vefat2019]:[Vefat2017]], "&gt;0")</f>
        <v>6</v>
      </c>
      <c r="G209">
        <f>IF(AND(MalatyaTablo[[#This Row],[Vefat2020]]&gt;-1,MalatyaTablo[[#This Row],[Referans]]&gt;-1), MalatyaTablo[[#This Row],[Vefat2020]]-MalatyaTablo[[#This Row],[Referans]], 0)</f>
        <v>7</v>
      </c>
      <c r="H209">
        <f t="shared" si="16"/>
        <v>11.714285714285714</v>
      </c>
      <c r="I209">
        <f t="shared" si="17"/>
        <v>8.5714285714285712</v>
      </c>
      <c r="J209">
        <f t="shared" si="18"/>
        <v>7.7142857142857144</v>
      </c>
      <c r="K209">
        <f t="shared" si="19"/>
        <v>7</v>
      </c>
      <c r="L209">
        <f t="shared" si="20"/>
        <v>7.7619047619047619</v>
      </c>
    </row>
    <row r="210" spans="1:12" x14ac:dyDescent="0.35">
      <c r="A210" t="s">
        <v>47</v>
      </c>
      <c r="B210">
        <v>8</v>
      </c>
      <c r="C210">
        <v>12</v>
      </c>
      <c r="D210">
        <v>8</v>
      </c>
      <c r="E210">
        <v>8</v>
      </c>
      <c r="F210">
        <f>AVERAGEIF(MalatyaTablo[[#This Row],[Vefat2019]:[Vefat2017]], "&gt;0")</f>
        <v>9.3333333333333339</v>
      </c>
      <c r="G210">
        <f>IF(AND(MalatyaTablo[[#This Row],[Vefat2020]]&gt;-1,MalatyaTablo[[#This Row],[Referans]]&gt;-1), MalatyaTablo[[#This Row],[Vefat2020]]-MalatyaTablo[[#This Row],[Referans]], 0)</f>
        <v>-1.3333333333333339</v>
      </c>
      <c r="H210">
        <f t="shared" si="16"/>
        <v>11.285714285714286</v>
      </c>
      <c r="I210">
        <f t="shared" si="17"/>
        <v>8.8571428571428577</v>
      </c>
      <c r="J210">
        <f t="shared" si="18"/>
        <v>8</v>
      </c>
      <c r="K210">
        <f t="shared" si="19"/>
        <v>7.2857142857142856</v>
      </c>
      <c r="L210">
        <f t="shared" si="20"/>
        <v>8.0476190476190492</v>
      </c>
    </row>
    <row r="211" spans="1:12" x14ac:dyDescent="0.35">
      <c r="A211" t="s">
        <v>46</v>
      </c>
      <c r="B211">
        <v>12</v>
      </c>
      <c r="C211">
        <v>6</v>
      </c>
      <c r="D211">
        <v>13</v>
      </c>
      <c r="E211">
        <v>7</v>
      </c>
      <c r="F211">
        <f>AVERAGEIF(MalatyaTablo[[#This Row],[Vefat2019]:[Vefat2017]], "&gt;0")</f>
        <v>8.6666666666666661</v>
      </c>
      <c r="G211">
        <f>IF(AND(MalatyaTablo[[#This Row],[Vefat2020]]&gt;-1,MalatyaTablo[[#This Row],[Referans]]&gt;-1), MalatyaTablo[[#This Row],[Vefat2020]]-MalatyaTablo[[#This Row],[Referans]], 0)</f>
        <v>3.3333333333333339</v>
      </c>
      <c r="H211">
        <f t="shared" si="16"/>
        <v>11.142857142857142</v>
      </c>
      <c r="I211">
        <f t="shared" si="17"/>
        <v>8.8571428571428577</v>
      </c>
      <c r="J211">
        <f t="shared" si="18"/>
        <v>9.2857142857142865</v>
      </c>
      <c r="K211">
        <f t="shared" si="19"/>
        <v>6.7142857142857144</v>
      </c>
      <c r="L211">
        <f t="shared" si="20"/>
        <v>8.2857142857142865</v>
      </c>
    </row>
    <row r="212" spans="1:12" x14ac:dyDescent="0.35">
      <c r="A212" t="s">
        <v>45</v>
      </c>
      <c r="B212">
        <v>10</v>
      </c>
      <c r="C212">
        <v>12</v>
      </c>
      <c r="D212">
        <v>13</v>
      </c>
      <c r="E212">
        <v>5</v>
      </c>
      <c r="F212">
        <f>AVERAGEIF(MalatyaTablo[[#This Row],[Vefat2019]:[Vefat2017]], "&gt;0")</f>
        <v>10</v>
      </c>
      <c r="G212">
        <f>IF(AND(MalatyaTablo[[#This Row],[Vefat2020]]&gt;-1,MalatyaTablo[[#This Row],[Referans]]&gt;-1), MalatyaTablo[[#This Row],[Vefat2020]]-MalatyaTablo[[#This Row],[Referans]], 0)</f>
        <v>0</v>
      </c>
      <c r="H212">
        <f t="shared" si="16"/>
        <v>10.857142857142858</v>
      </c>
      <c r="I212">
        <f t="shared" si="17"/>
        <v>9.4285714285714288</v>
      </c>
      <c r="J212">
        <f t="shared" si="18"/>
        <v>10.285714285714286</v>
      </c>
      <c r="K212">
        <f t="shared" si="19"/>
        <v>6.5714285714285712</v>
      </c>
      <c r="L212">
        <f t="shared" si="20"/>
        <v>8.7619047619047628</v>
      </c>
    </row>
    <row r="213" spans="1:12" x14ac:dyDescent="0.35">
      <c r="A213" t="s">
        <v>44</v>
      </c>
      <c r="B213">
        <v>16</v>
      </c>
      <c r="C213">
        <v>10</v>
      </c>
      <c r="D213">
        <v>11</v>
      </c>
      <c r="E213">
        <v>10</v>
      </c>
      <c r="F213">
        <f>AVERAGEIF(MalatyaTablo[[#This Row],[Vefat2019]:[Vefat2017]], "&gt;0")</f>
        <v>10.333333333333334</v>
      </c>
      <c r="G213">
        <f>IF(AND(MalatyaTablo[[#This Row],[Vefat2020]]&gt;-1,MalatyaTablo[[#This Row],[Referans]]&gt;-1), MalatyaTablo[[#This Row],[Vefat2020]]-MalatyaTablo[[#This Row],[Referans]], 0)</f>
        <v>5.6666666666666661</v>
      </c>
      <c r="H213">
        <f t="shared" si="16"/>
        <v>11.714285714285714</v>
      </c>
      <c r="I213">
        <f t="shared" si="17"/>
        <v>9.7142857142857135</v>
      </c>
      <c r="J213">
        <f t="shared" si="18"/>
        <v>10.857142857142858</v>
      </c>
      <c r="K213">
        <f t="shared" si="19"/>
        <v>6.8571428571428568</v>
      </c>
      <c r="L213">
        <f t="shared" si="20"/>
        <v>9.1428571428571423</v>
      </c>
    </row>
    <row r="214" spans="1:12" x14ac:dyDescent="0.35">
      <c r="A214" t="s">
        <v>43</v>
      </c>
      <c r="B214">
        <v>11</v>
      </c>
      <c r="C214">
        <v>9</v>
      </c>
      <c r="D214">
        <v>16</v>
      </c>
      <c r="E214">
        <v>13</v>
      </c>
      <c r="F214">
        <f>AVERAGEIF(MalatyaTablo[[#This Row],[Vefat2019]:[Vefat2017]], "&gt;0")</f>
        <v>12.666666666666666</v>
      </c>
      <c r="G214">
        <f>IF(AND(MalatyaTablo[[#This Row],[Vefat2020]]&gt;-1,MalatyaTablo[[#This Row],[Referans]]&gt;-1), MalatyaTablo[[#This Row],[Vefat2020]]-MalatyaTablo[[#This Row],[Referans]], 0)</f>
        <v>-1.6666666666666661</v>
      </c>
      <c r="H214">
        <f t="shared" si="16"/>
        <v>11.571428571428571</v>
      </c>
      <c r="I214">
        <f t="shared" si="17"/>
        <v>9.4285714285714288</v>
      </c>
      <c r="J214">
        <f t="shared" si="18"/>
        <v>11.571428571428571</v>
      </c>
      <c r="K214">
        <f t="shared" si="19"/>
        <v>7.8571428571428568</v>
      </c>
      <c r="L214">
        <f t="shared" si="20"/>
        <v>9.6190476190476204</v>
      </c>
    </row>
    <row r="215" spans="1:12" x14ac:dyDescent="0.35">
      <c r="A215" t="s">
        <v>42</v>
      </c>
      <c r="B215">
        <v>14</v>
      </c>
      <c r="C215">
        <v>16</v>
      </c>
      <c r="D215">
        <v>11</v>
      </c>
      <c r="E215">
        <v>5</v>
      </c>
      <c r="F215">
        <f>AVERAGEIF(MalatyaTablo[[#This Row],[Vefat2019]:[Vefat2017]], "&gt;0")</f>
        <v>10.666666666666666</v>
      </c>
      <c r="G215">
        <f>IF(AND(MalatyaTablo[[#This Row],[Vefat2020]]&gt;-1,MalatyaTablo[[#This Row],[Referans]]&gt;-1), MalatyaTablo[[#This Row],[Vefat2020]]-MalatyaTablo[[#This Row],[Referans]], 0)</f>
        <v>3.3333333333333339</v>
      </c>
      <c r="H215">
        <f t="shared" si="16"/>
        <v>12</v>
      </c>
      <c r="I215">
        <f t="shared" si="17"/>
        <v>10.428571428571429</v>
      </c>
      <c r="J215">
        <f t="shared" si="18"/>
        <v>11</v>
      </c>
      <c r="K215">
        <f t="shared" si="19"/>
        <v>7.5714285714285712</v>
      </c>
      <c r="L215">
        <f t="shared" si="20"/>
        <v>9.6666666666666679</v>
      </c>
    </row>
    <row r="216" spans="1:12" x14ac:dyDescent="0.35">
      <c r="A216" t="s">
        <v>41</v>
      </c>
      <c r="B216">
        <v>9</v>
      </c>
      <c r="C216">
        <v>10</v>
      </c>
      <c r="D216">
        <v>7</v>
      </c>
      <c r="E216">
        <v>13</v>
      </c>
      <c r="F216">
        <f>AVERAGEIF(MalatyaTablo[[#This Row],[Vefat2019]:[Vefat2017]], "&gt;0")</f>
        <v>10</v>
      </c>
      <c r="G216">
        <f>IF(AND(MalatyaTablo[[#This Row],[Vefat2020]]&gt;-1,MalatyaTablo[[#This Row],[Referans]]&gt;-1), MalatyaTablo[[#This Row],[Vefat2020]]-MalatyaTablo[[#This Row],[Referans]], 0)</f>
        <v>-1</v>
      </c>
      <c r="H216">
        <f t="shared" si="16"/>
        <v>11.428571428571429</v>
      </c>
      <c r="I216">
        <f t="shared" si="17"/>
        <v>10.714285714285714</v>
      </c>
      <c r="J216">
        <f t="shared" si="18"/>
        <v>11.285714285714286</v>
      </c>
      <c r="K216">
        <f t="shared" si="19"/>
        <v>8.7142857142857135</v>
      </c>
      <c r="L216">
        <f t="shared" si="20"/>
        <v>10.238095238095237</v>
      </c>
    </row>
    <row r="217" spans="1:12" x14ac:dyDescent="0.35">
      <c r="A217" t="s">
        <v>40</v>
      </c>
      <c r="B217">
        <v>13</v>
      </c>
      <c r="C217">
        <v>12</v>
      </c>
      <c r="D217">
        <v>7</v>
      </c>
      <c r="E217">
        <v>13</v>
      </c>
      <c r="F217">
        <f>AVERAGEIF(MalatyaTablo[[#This Row],[Vefat2019]:[Vefat2017]], "&gt;0")</f>
        <v>10.666666666666666</v>
      </c>
      <c r="G217">
        <f>IF(AND(MalatyaTablo[[#This Row],[Vefat2020]]&gt;-1,MalatyaTablo[[#This Row],[Referans]]&gt;-1), MalatyaTablo[[#This Row],[Vefat2020]]-MalatyaTablo[[#This Row],[Referans]], 0)</f>
        <v>2.3333333333333339</v>
      </c>
      <c r="H217">
        <f t="shared" si="16"/>
        <v>12.142857142857142</v>
      </c>
      <c r="I217">
        <f t="shared" si="17"/>
        <v>10.714285714285714</v>
      </c>
      <c r="J217">
        <f t="shared" si="18"/>
        <v>11.142857142857142</v>
      </c>
      <c r="K217">
        <f t="shared" si="19"/>
        <v>9.4285714285714288</v>
      </c>
      <c r="L217">
        <f t="shared" si="20"/>
        <v>10.428571428571429</v>
      </c>
    </row>
    <row r="218" spans="1:12" x14ac:dyDescent="0.35">
      <c r="A218" t="s">
        <v>39</v>
      </c>
      <c r="B218">
        <v>9</v>
      </c>
      <c r="C218">
        <v>11</v>
      </c>
      <c r="D218">
        <v>12</v>
      </c>
      <c r="E218">
        <v>9</v>
      </c>
      <c r="F218">
        <f>AVERAGEIF(MalatyaTablo[[#This Row],[Vefat2019]:[Vefat2017]], "&gt;0")</f>
        <v>10.666666666666666</v>
      </c>
      <c r="G218">
        <f>IF(AND(MalatyaTablo[[#This Row],[Vefat2020]]&gt;-1,MalatyaTablo[[#This Row],[Referans]]&gt;-1), MalatyaTablo[[#This Row],[Vefat2020]]-MalatyaTablo[[#This Row],[Referans]], 0)</f>
        <v>-1.6666666666666661</v>
      </c>
      <c r="H218">
        <f t="shared" si="16"/>
        <v>11.714285714285714</v>
      </c>
      <c r="I218">
        <f t="shared" si="17"/>
        <v>11.428571428571429</v>
      </c>
      <c r="J218">
        <f t="shared" si="18"/>
        <v>11</v>
      </c>
      <c r="K218">
        <f t="shared" si="19"/>
        <v>9.7142857142857135</v>
      </c>
      <c r="L218">
        <f t="shared" si="20"/>
        <v>10.714285714285714</v>
      </c>
    </row>
    <row r="219" spans="1:12" x14ac:dyDescent="0.35">
      <c r="A219" t="s">
        <v>38</v>
      </c>
      <c r="B219">
        <v>18</v>
      </c>
      <c r="C219">
        <v>10</v>
      </c>
      <c r="D219">
        <v>8</v>
      </c>
      <c r="E219">
        <v>11</v>
      </c>
      <c r="F219">
        <f>AVERAGEIF(MalatyaTablo[[#This Row],[Vefat2019]:[Vefat2017]], "&gt;0")</f>
        <v>9.6666666666666661</v>
      </c>
      <c r="G219">
        <f>IF(AND(MalatyaTablo[[#This Row],[Vefat2020]]&gt;-1,MalatyaTablo[[#This Row],[Referans]]&gt;-1), MalatyaTablo[[#This Row],[Vefat2020]]-MalatyaTablo[[#This Row],[Referans]], 0)</f>
        <v>8.3333333333333339</v>
      </c>
      <c r="H219">
        <f t="shared" si="16"/>
        <v>12.857142857142858</v>
      </c>
      <c r="I219">
        <f t="shared" si="17"/>
        <v>11.142857142857142</v>
      </c>
      <c r="J219">
        <f t="shared" si="18"/>
        <v>10.285714285714286</v>
      </c>
      <c r="K219">
        <f t="shared" si="19"/>
        <v>10.571428571428571</v>
      </c>
      <c r="L219">
        <f t="shared" si="20"/>
        <v>10.666666666666668</v>
      </c>
    </row>
    <row r="220" spans="1:12" x14ac:dyDescent="0.35">
      <c r="A220" t="s">
        <v>37</v>
      </c>
      <c r="B220">
        <v>13</v>
      </c>
      <c r="C220">
        <v>9</v>
      </c>
      <c r="D220">
        <v>14</v>
      </c>
      <c r="E220">
        <v>9</v>
      </c>
      <c r="F220">
        <f>AVERAGEIF(MalatyaTablo[[#This Row],[Vefat2019]:[Vefat2017]], "&gt;0")</f>
        <v>10.666666666666666</v>
      </c>
      <c r="G220">
        <f>IF(AND(MalatyaTablo[[#This Row],[Vefat2020]]&gt;-1,MalatyaTablo[[#This Row],[Referans]]&gt;-1), MalatyaTablo[[#This Row],[Vefat2020]]-MalatyaTablo[[#This Row],[Referans]], 0)</f>
        <v>2.3333333333333339</v>
      </c>
      <c r="H220">
        <f t="shared" si="16"/>
        <v>12.428571428571429</v>
      </c>
      <c r="I220">
        <f t="shared" si="17"/>
        <v>11</v>
      </c>
      <c r="J220">
        <f t="shared" si="18"/>
        <v>10.714285714285714</v>
      </c>
      <c r="K220">
        <f t="shared" si="19"/>
        <v>10.428571428571429</v>
      </c>
      <c r="L220">
        <f t="shared" si="20"/>
        <v>10.714285714285714</v>
      </c>
    </row>
    <row r="221" spans="1:12" x14ac:dyDescent="0.35">
      <c r="A221" t="s">
        <v>36</v>
      </c>
      <c r="B221">
        <v>17</v>
      </c>
      <c r="C221">
        <v>9</v>
      </c>
      <c r="D221">
        <v>11</v>
      </c>
      <c r="E221">
        <v>8</v>
      </c>
      <c r="F221">
        <f>AVERAGEIF(MalatyaTablo[[#This Row],[Vefat2019]:[Vefat2017]], "&gt;0")</f>
        <v>9.3333333333333339</v>
      </c>
      <c r="G221">
        <f>IF(AND(MalatyaTablo[[#This Row],[Vefat2020]]&gt;-1,MalatyaTablo[[#This Row],[Referans]]&gt;-1), MalatyaTablo[[#This Row],[Vefat2020]]-MalatyaTablo[[#This Row],[Referans]], 0)</f>
        <v>7.6666666666666661</v>
      </c>
      <c r="H221">
        <f t="shared" si="16"/>
        <v>13.285714285714286</v>
      </c>
      <c r="I221">
        <f t="shared" si="17"/>
        <v>11</v>
      </c>
      <c r="J221">
        <f t="shared" si="18"/>
        <v>10</v>
      </c>
      <c r="K221">
        <f t="shared" si="19"/>
        <v>9.7142857142857135</v>
      </c>
      <c r="L221">
        <f t="shared" si="20"/>
        <v>10.238095238095237</v>
      </c>
    </row>
    <row r="222" spans="1:12" x14ac:dyDescent="0.35">
      <c r="A222" t="s">
        <v>35</v>
      </c>
      <c r="B222">
        <v>15</v>
      </c>
      <c r="C222">
        <v>9</v>
      </c>
      <c r="D222">
        <v>12</v>
      </c>
      <c r="E222">
        <v>8</v>
      </c>
      <c r="F222">
        <f>AVERAGEIF(MalatyaTablo[[#This Row],[Vefat2019]:[Vefat2017]], "&gt;0")</f>
        <v>9.6666666666666661</v>
      </c>
      <c r="G222">
        <f>IF(AND(MalatyaTablo[[#This Row],[Vefat2020]]&gt;-1,MalatyaTablo[[#This Row],[Referans]]&gt;-1), MalatyaTablo[[#This Row],[Vefat2020]]-MalatyaTablo[[#This Row],[Referans]], 0)</f>
        <v>5.3333333333333339</v>
      </c>
      <c r="H222">
        <f t="shared" si="16"/>
        <v>13.428571428571429</v>
      </c>
      <c r="I222">
        <f t="shared" si="17"/>
        <v>10</v>
      </c>
      <c r="J222">
        <f t="shared" si="18"/>
        <v>10.142857142857142</v>
      </c>
      <c r="K222">
        <f t="shared" si="19"/>
        <v>10.142857142857142</v>
      </c>
      <c r="L222">
        <f t="shared" si="20"/>
        <v>10.095238095238093</v>
      </c>
    </row>
    <row r="223" spans="1:12" x14ac:dyDescent="0.35">
      <c r="A223" t="s">
        <v>34</v>
      </c>
      <c r="B223">
        <v>13</v>
      </c>
      <c r="C223">
        <v>12</v>
      </c>
      <c r="D223">
        <v>8</v>
      </c>
      <c r="E223">
        <v>9</v>
      </c>
      <c r="F223">
        <f>AVERAGEIF(MalatyaTablo[[#This Row],[Vefat2019]:[Vefat2017]], "&gt;0")</f>
        <v>9.6666666666666661</v>
      </c>
      <c r="G223">
        <f>IF(AND(MalatyaTablo[[#This Row],[Vefat2020]]&gt;-1,MalatyaTablo[[#This Row],[Referans]]&gt;-1), MalatyaTablo[[#This Row],[Vefat2020]]-MalatyaTablo[[#This Row],[Referans]], 0)</f>
        <v>3.3333333333333339</v>
      </c>
      <c r="H223">
        <f t="shared" si="16"/>
        <v>14</v>
      </c>
      <c r="I223">
        <f t="shared" si="17"/>
        <v>10.285714285714286</v>
      </c>
      <c r="J223">
        <f t="shared" si="18"/>
        <v>10.285714285714286</v>
      </c>
      <c r="K223">
        <f t="shared" si="19"/>
        <v>9.5714285714285712</v>
      </c>
      <c r="L223">
        <f t="shared" si="20"/>
        <v>10.047619047619047</v>
      </c>
    </row>
    <row r="224" spans="1:12" x14ac:dyDescent="0.35">
      <c r="A224" t="s">
        <v>33</v>
      </c>
      <c r="B224">
        <v>10</v>
      </c>
      <c r="C224">
        <v>8</v>
      </c>
      <c r="D224">
        <v>7</v>
      </c>
      <c r="E224">
        <v>9</v>
      </c>
      <c r="F224">
        <f>AVERAGEIF(MalatyaTablo[[#This Row],[Vefat2019]:[Vefat2017]], "&gt;0")</f>
        <v>8</v>
      </c>
      <c r="G224">
        <f>IF(AND(MalatyaTablo[[#This Row],[Vefat2020]]&gt;-1,MalatyaTablo[[#This Row],[Referans]]&gt;-1), MalatyaTablo[[#This Row],[Vefat2020]]-MalatyaTablo[[#This Row],[Referans]], 0)</f>
        <v>2</v>
      </c>
      <c r="H224">
        <f t="shared" si="16"/>
        <v>13.571428571428571</v>
      </c>
      <c r="I224">
        <f t="shared" si="17"/>
        <v>9.7142857142857135</v>
      </c>
      <c r="J224">
        <f t="shared" si="18"/>
        <v>10.285714285714286</v>
      </c>
      <c r="K224">
        <f t="shared" si="19"/>
        <v>9</v>
      </c>
      <c r="L224">
        <f t="shared" si="20"/>
        <v>9.6666666666666661</v>
      </c>
    </row>
    <row r="225" spans="1:12" x14ac:dyDescent="0.35">
      <c r="A225" t="s">
        <v>32</v>
      </c>
      <c r="B225">
        <v>16</v>
      </c>
      <c r="C225">
        <v>9</v>
      </c>
      <c r="D225">
        <v>9</v>
      </c>
      <c r="E225">
        <v>8</v>
      </c>
      <c r="F225">
        <f>AVERAGEIF(MalatyaTablo[[#This Row],[Vefat2019]:[Vefat2017]], "&gt;0")</f>
        <v>8.6666666666666661</v>
      </c>
      <c r="G225">
        <f>IF(AND(MalatyaTablo[[#This Row],[Vefat2020]]&gt;-1,MalatyaTablo[[#This Row],[Referans]]&gt;-1), MalatyaTablo[[#This Row],[Vefat2020]]-MalatyaTablo[[#This Row],[Referans]], 0)</f>
        <v>7.3333333333333339</v>
      </c>
      <c r="H225">
        <f t="shared" si="16"/>
        <v>14.571428571428571</v>
      </c>
      <c r="I225">
        <f t="shared" si="17"/>
        <v>9.4285714285714288</v>
      </c>
      <c r="J225">
        <f t="shared" si="18"/>
        <v>9.8571428571428577</v>
      </c>
      <c r="K225">
        <f t="shared" si="19"/>
        <v>8.8571428571428577</v>
      </c>
      <c r="L225">
        <f t="shared" si="20"/>
        <v>9.3809523809523796</v>
      </c>
    </row>
    <row r="226" spans="1:12" x14ac:dyDescent="0.35">
      <c r="A226" t="s">
        <v>31</v>
      </c>
      <c r="B226">
        <v>18</v>
      </c>
      <c r="C226">
        <v>18</v>
      </c>
      <c r="D226">
        <v>5</v>
      </c>
      <c r="E226">
        <v>9</v>
      </c>
      <c r="F226">
        <f>AVERAGEIF(MalatyaTablo[[#This Row],[Vefat2019]:[Vefat2017]], "&gt;0")</f>
        <v>10.666666666666666</v>
      </c>
      <c r="G226">
        <f>IF(AND(MalatyaTablo[[#This Row],[Vefat2020]]&gt;-1,MalatyaTablo[[#This Row],[Referans]]&gt;-1), MalatyaTablo[[#This Row],[Vefat2020]]-MalatyaTablo[[#This Row],[Referans]], 0)</f>
        <v>7.3333333333333339</v>
      </c>
      <c r="H226">
        <f t="shared" si="16"/>
        <v>14.571428571428571</v>
      </c>
      <c r="I226">
        <f t="shared" si="17"/>
        <v>10.571428571428571</v>
      </c>
      <c r="J226">
        <f t="shared" si="18"/>
        <v>9.4285714285714288</v>
      </c>
      <c r="K226">
        <f t="shared" si="19"/>
        <v>8.5714285714285712</v>
      </c>
      <c r="L226">
        <f t="shared" si="20"/>
        <v>9.5238095238095219</v>
      </c>
    </row>
    <row r="227" spans="1:12" x14ac:dyDescent="0.35">
      <c r="A227" t="s">
        <v>30</v>
      </c>
      <c r="B227">
        <v>10</v>
      </c>
      <c r="C227">
        <v>10</v>
      </c>
      <c r="D227">
        <v>12</v>
      </c>
      <c r="E227">
        <v>11</v>
      </c>
      <c r="F227">
        <f>AVERAGEIF(MalatyaTablo[[#This Row],[Vefat2019]:[Vefat2017]], "&gt;0")</f>
        <v>11</v>
      </c>
      <c r="G227">
        <f>IF(AND(MalatyaTablo[[#This Row],[Vefat2020]]&gt;-1,MalatyaTablo[[#This Row],[Referans]]&gt;-1), MalatyaTablo[[#This Row],[Vefat2020]]-MalatyaTablo[[#This Row],[Referans]], 0)</f>
        <v>-1</v>
      </c>
      <c r="H227">
        <f t="shared" si="16"/>
        <v>14.142857142857142</v>
      </c>
      <c r="I227">
        <f t="shared" si="17"/>
        <v>10.714285714285714</v>
      </c>
      <c r="J227">
        <f t="shared" si="18"/>
        <v>9.1428571428571423</v>
      </c>
      <c r="K227">
        <f t="shared" si="19"/>
        <v>8.8571428571428577</v>
      </c>
      <c r="L227">
        <f t="shared" si="20"/>
        <v>9.5714285714285712</v>
      </c>
    </row>
    <row r="228" spans="1:12" x14ac:dyDescent="0.35">
      <c r="A228" t="s">
        <v>29</v>
      </c>
      <c r="B228">
        <v>11</v>
      </c>
      <c r="C228">
        <v>14</v>
      </c>
      <c r="D228">
        <v>10</v>
      </c>
      <c r="E228">
        <v>7</v>
      </c>
      <c r="F228">
        <f>AVERAGEIF(MalatyaTablo[[#This Row],[Vefat2019]:[Vefat2017]], "&gt;0")</f>
        <v>10.333333333333334</v>
      </c>
      <c r="G228">
        <f>IF(AND(MalatyaTablo[[#This Row],[Vefat2020]]&gt;-1,MalatyaTablo[[#This Row],[Referans]]&gt;-1), MalatyaTablo[[#This Row],[Vefat2020]]-MalatyaTablo[[#This Row],[Referans]], 0)</f>
        <v>0.66666666666666607</v>
      </c>
      <c r="H228">
        <f t="shared" si="16"/>
        <v>13.285714285714286</v>
      </c>
      <c r="I228">
        <f t="shared" si="17"/>
        <v>11.428571428571429</v>
      </c>
      <c r="J228">
        <f t="shared" si="18"/>
        <v>9</v>
      </c>
      <c r="K228">
        <f t="shared" si="19"/>
        <v>8.7142857142857135</v>
      </c>
      <c r="L228">
        <f t="shared" si="20"/>
        <v>9.7142857142857135</v>
      </c>
    </row>
    <row r="229" spans="1:12" x14ac:dyDescent="0.35">
      <c r="A229" t="s">
        <v>28</v>
      </c>
      <c r="B229">
        <v>19</v>
      </c>
      <c r="C229">
        <v>7</v>
      </c>
      <c r="D229">
        <v>4</v>
      </c>
      <c r="E229">
        <v>6</v>
      </c>
      <c r="F229">
        <f>AVERAGEIF(MalatyaTablo[[#This Row],[Vefat2019]:[Vefat2017]], "&gt;0")</f>
        <v>5.666666666666667</v>
      </c>
      <c r="G229">
        <f>IF(AND(MalatyaTablo[[#This Row],[Vefat2020]]&gt;-1,MalatyaTablo[[#This Row],[Referans]]&gt;-1), MalatyaTablo[[#This Row],[Vefat2020]]-MalatyaTablo[[#This Row],[Referans]], 0)</f>
        <v>13.333333333333332</v>
      </c>
      <c r="H229">
        <f t="shared" si="16"/>
        <v>13.857142857142858</v>
      </c>
      <c r="I229">
        <f t="shared" si="17"/>
        <v>11.142857142857142</v>
      </c>
      <c r="J229">
        <f t="shared" si="18"/>
        <v>7.8571428571428568</v>
      </c>
      <c r="K229">
        <f t="shared" si="19"/>
        <v>8.4285714285714288</v>
      </c>
      <c r="L229">
        <f t="shared" si="20"/>
        <v>9.1428571428571423</v>
      </c>
    </row>
    <row r="230" spans="1:12" x14ac:dyDescent="0.35">
      <c r="A230" t="s">
        <v>27</v>
      </c>
      <c r="B230">
        <v>23</v>
      </c>
      <c r="C230">
        <v>10</v>
      </c>
      <c r="D230">
        <v>6</v>
      </c>
      <c r="E230">
        <v>8</v>
      </c>
      <c r="F230">
        <f>AVERAGEIF(MalatyaTablo[[#This Row],[Vefat2019]:[Vefat2017]], "&gt;0")</f>
        <v>8</v>
      </c>
      <c r="G230">
        <f>IF(AND(MalatyaTablo[[#This Row],[Vefat2020]]&gt;-1,MalatyaTablo[[#This Row],[Referans]]&gt;-1), MalatyaTablo[[#This Row],[Vefat2020]]-MalatyaTablo[[#This Row],[Referans]], 0)</f>
        <v>15</v>
      </c>
      <c r="H230">
        <f t="shared" si="16"/>
        <v>15.285714285714286</v>
      </c>
      <c r="I230">
        <f t="shared" si="17"/>
        <v>10.857142857142858</v>
      </c>
      <c r="J230">
        <f t="shared" si="18"/>
        <v>7.5714285714285712</v>
      </c>
      <c r="K230">
        <f t="shared" si="19"/>
        <v>8.2857142857142865</v>
      </c>
      <c r="L230">
        <f t="shared" si="20"/>
        <v>8.9047619047619033</v>
      </c>
    </row>
    <row r="231" spans="1:12" x14ac:dyDescent="0.35">
      <c r="A231" t="s">
        <v>26</v>
      </c>
      <c r="B231">
        <v>10</v>
      </c>
      <c r="C231">
        <v>8</v>
      </c>
      <c r="D231">
        <v>9</v>
      </c>
      <c r="E231">
        <v>14</v>
      </c>
      <c r="F231">
        <f>AVERAGEIF(MalatyaTablo[[#This Row],[Vefat2019]:[Vefat2017]], "&gt;0")</f>
        <v>10.333333333333334</v>
      </c>
      <c r="G231">
        <f>IF(AND(MalatyaTablo[[#This Row],[Vefat2020]]&gt;-1,MalatyaTablo[[#This Row],[Referans]]&gt;-1), MalatyaTablo[[#This Row],[Vefat2020]]-MalatyaTablo[[#This Row],[Referans]], 0)</f>
        <v>-0.33333333333333393</v>
      </c>
      <c r="H231">
        <f t="shared" si="16"/>
        <v>15.285714285714286</v>
      </c>
      <c r="I231">
        <f t="shared" si="17"/>
        <v>10.857142857142858</v>
      </c>
      <c r="J231">
        <f t="shared" si="18"/>
        <v>7.8571428571428568</v>
      </c>
      <c r="K231">
        <f t="shared" si="19"/>
        <v>9</v>
      </c>
      <c r="L231">
        <f t="shared" si="20"/>
        <v>9.2380952380952372</v>
      </c>
    </row>
    <row r="232" spans="1:12" x14ac:dyDescent="0.35">
      <c r="A232" t="s">
        <v>25</v>
      </c>
      <c r="B232">
        <v>21</v>
      </c>
      <c r="C232">
        <v>7</v>
      </c>
      <c r="D232">
        <v>7</v>
      </c>
      <c r="E232">
        <v>14</v>
      </c>
      <c r="F232">
        <f>AVERAGEIF(MalatyaTablo[[#This Row],[Vefat2019]:[Vefat2017]], "&gt;0")</f>
        <v>9.3333333333333339</v>
      </c>
      <c r="G232">
        <f>IF(AND(MalatyaTablo[[#This Row],[Vefat2020]]&gt;-1,MalatyaTablo[[#This Row],[Referans]]&gt;-1), MalatyaTablo[[#This Row],[Vefat2020]]-MalatyaTablo[[#This Row],[Referans]], 0)</f>
        <v>11.666666666666666</v>
      </c>
      <c r="H232">
        <f t="shared" si="16"/>
        <v>16</v>
      </c>
      <c r="I232">
        <f t="shared" si="17"/>
        <v>10.571428571428571</v>
      </c>
      <c r="J232">
        <f t="shared" si="18"/>
        <v>7.5714285714285712</v>
      </c>
      <c r="K232">
        <f t="shared" si="19"/>
        <v>9.8571428571428577</v>
      </c>
      <c r="L232">
        <f t="shared" si="20"/>
        <v>9.3333333333333321</v>
      </c>
    </row>
    <row r="233" spans="1:12" x14ac:dyDescent="0.35">
      <c r="A233" t="s">
        <v>24</v>
      </c>
      <c r="B233">
        <v>24</v>
      </c>
      <c r="C233">
        <v>4</v>
      </c>
      <c r="D233">
        <v>11</v>
      </c>
      <c r="E233">
        <v>13</v>
      </c>
      <c r="F233">
        <f>AVERAGEIF(MalatyaTablo[[#This Row],[Vefat2019]:[Vefat2017]], "&gt;0")</f>
        <v>9.3333333333333339</v>
      </c>
      <c r="G233">
        <f>IF(AND(MalatyaTablo[[#This Row],[Vefat2020]]&gt;-1,MalatyaTablo[[#This Row],[Referans]]&gt;-1), MalatyaTablo[[#This Row],[Vefat2020]]-MalatyaTablo[[#This Row],[Referans]], 0)</f>
        <v>14.666666666666666</v>
      </c>
      <c r="H233">
        <f t="shared" si="16"/>
        <v>16.857142857142858</v>
      </c>
      <c r="I233">
        <f t="shared" si="17"/>
        <v>8.5714285714285712</v>
      </c>
      <c r="J233">
        <f t="shared" si="18"/>
        <v>8.4285714285714288</v>
      </c>
      <c r="K233">
        <f t="shared" si="19"/>
        <v>10.428571428571429</v>
      </c>
      <c r="L233">
        <f t="shared" si="20"/>
        <v>9.1428571428571423</v>
      </c>
    </row>
    <row r="234" spans="1:12" x14ac:dyDescent="0.35">
      <c r="A234" t="s">
        <v>23</v>
      </c>
      <c r="B234">
        <v>11</v>
      </c>
      <c r="C234">
        <v>5</v>
      </c>
      <c r="D234">
        <v>10</v>
      </c>
      <c r="E234">
        <v>11</v>
      </c>
      <c r="F234">
        <f>AVERAGEIF(MalatyaTablo[[#This Row],[Vefat2019]:[Vefat2017]], "&gt;0")</f>
        <v>8.6666666666666661</v>
      </c>
      <c r="G234">
        <f>IF(AND(MalatyaTablo[[#This Row],[Vefat2020]]&gt;-1,MalatyaTablo[[#This Row],[Referans]]&gt;-1), MalatyaTablo[[#This Row],[Vefat2020]]-MalatyaTablo[[#This Row],[Referans]], 0)</f>
        <v>2.3333333333333339</v>
      </c>
      <c r="H234">
        <f t="shared" si="16"/>
        <v>17</v>
      </c>
      <c r="I234">
        <f t="shared" si="17"/>
        <v>7.8571428571428568</v>
      </c>
      <c r="J234">
        <f t="shared" si="18"/>
        <v>8.1428571428571423</v>
      </c>
      <c r="K234">
        <f t="shared" si="19"/>
        <v>10.428571428571429</v>
      </c>
      <c r="L234">
        <f t="shared" si="20"/>
        <v>8.8095238095238102</v>
      </c>
    </row>
    <row r="235" spans="1:12" x14ac:dyDescent="0.35">
      <c r="A235" t="s">
        <v>22</v>
      </c>
      <c r="B235">
        <v>10</v>
      </c>
      <c r="C235">
        <v>8</v>
      </c>
      <c r="D235">
        <v>6</v>
      </c>
      <c r="E235">
        <v>13</v>
      </c>
      <c r="F235">
        <f>AVERAGEIF(MalatyaTablo[[#This Row],[Vefat2019]:[Vefat2017]], "&gt;0")</f>
        <v>9</v>
      </c>
      <c r="G235">
        <f>IF(AND(MalatyaTablo[[#This Row],[Vefat2020]]&gt;-1,MalatyaTablo[[#This Row],[Referans]]&gt;-1), MalatyaTablo[[#This Row],[Vefat2020]]-MalatyaTablo[[#This Row],[Referans]], 0)</f>
        <v>1</v>
      </c>
      <c r="H235">
        <f t="shared" si="16"/>
        <v>16.857142857142858</v>
      </c>
      <c r="I235">
        <f t="shared" si="17"/>
        <v>7</v>
      </c>
      <c r="J235">
        <f t="shared" si="18"/>
        <v>7.5714285714285712</v>
      </c>
      <c r="K235">
        <f t="shared" si="19"/>
        <v>11.285714285714286</v>
      </c>
      <c r="L235">
        <f t="shared" si="20"/>
        <v>8.6190476190476186</v>
      </c>
    </row>
    <row r="236" spans="1:12" x14ac:dyDescent="0.35">
      <c r="A236" t="s">
        <v>21</v>
      </c>
      <c r="B236">
        <v>27</v>
      </c>
      <c r="C236">
        <v>6</v>
      </c>
      <c r="D236">
        <v>11</v>
      </c>
      <c r="E236">
        <v>13</v>
      </c>
      <c r="F236">
        <f>AVERAGEIF(MalatyaTablo[[#This Row],[Vefat2019]:[Vefat2017]], "&gt;0")</f>
        <v>10</v>
      </c>
      <c r="G236">
        <f>IF(AND(MalatyaTablo[[#This Row],[Vefat2020]]&gt;-1,MalatyaTablo[[#This Row],[Referans]]&gt;-1), MalatyaTablo[[#This Row],[Vefat2020]]-MalatyaTablo[[#This Row],[Referans]], 0)</f>
        <v>17</v>
      </c>
      <c r="H236">
        <f t="shared" si="16"/>
        <v>18</v>
      </c>
      <c r="I236">
        <f t="shared" si="17"/>
        <v>6.8571428571428568</v>
      </c>
      <c r="J236">
        <f t="shared" si="18"/>
        <v>8.5714285714285712</v>
      </c>
      <c r="K236">
        <f t="shared" si="19"/>
        <v>12.285714285714286</v>
      </c>
      <c r="L236">
        <f t="shared" si="20"/>
        <v>9.238095238095239</v>
      </c>
    </row>
    <row r="237" spans="1:12" x14ac:dyDescent="0.35">
      <c r="A237" t="s">
        <v>20</v>
      </c>
      <c r="B237">
        <v>20</v>
      </c>
      <c r="C237">
        <v>7</v>
      </c>
      <c r="D237">
        <v>14</v>
      </c>
      <c r="E237">
        <v>8</v>
      </c>
      <c r="F237">
        <f>AVERAGEIF(MalatyaTablo[[#This Row],[Vefat2019]:[Vefat2017]], "&gt;0")</f>
        <v>9.6666666666666661</v>
      </c>
      <c r="G237">
        <f>IF(AND(MalatyaTablo[[#This Row],[Vefat2020]]&gt;-1,MalatyaTablo[[#This Row],[Referans]]&gt;-1), MalatyaTablo[[#This Row],[Vefat2020]]-MalatyaTablo[[#This Row],[Referans]], 0)</f>
        <v>10.333333333333334</v>
      </c>
      <c r="H237">
        <f t="shared" si="16"/>
        <v>17.571428571428573</v>
      </c>
      <c r="I237">
        <f t="shared" si="17"/>
        <v>6.4285714285714288</v>
      </c>
      <c r="J237">
        <f t="shared" si="18"/>
        <v>9.7142857142857135</v>
      </c>
      <c r="K237">
        <f t="shared" si="19"/>
        <v>12.285714285714286</v>
      </c>
      <c r="L237">
        <f t="shared" si="20"/>
        <v>9.4761904761904763</v>
      </c>
    </row>
    <row r="238" spans="1:12" x14ac:dyDescent="0.35">
      <c r="A238" t="s">
        <v>19</v>
      </c>
      <c r="B238">
        <v>20</v>
      </c>
      <c r="C238">
        <v>8</v>
      </c>
      <c r="D238">
        <v>15</v>
      </c>
      <c r="E238">
        <v>5</v>
      </c>
      <c r="F238">
        <f>AVERAGEIF(MalatyaTablo[[#This Row],[Vefat2019]:[Vefat2017]], "&gt;0")</f>
        <v>9.3333333333333339</v>
      </c>
      <c r="G238">
        <f>IF(AND(MalatyaTablo[[#This Row],[Vefat2020]]&gt;-1,MalatyaTablo[[#This Row],[Referans]]&gt;-1), MalatyaTablo[[#This Row],[Vefat2020]]-MalatyaTablo[[#This Row],[Referans]], 0)</f>
        <v>10.666666666666666</v>
      </c>
      <c r="H238">
        <f t="shared" si="16"/>
        <v>19</v>
      </c>
      <c r="I238">
        <f t="shared" si="17"/>
        <v>6.4285714285714288</v>
      </c>
      <c r="J238">
        <f t="shared" si="18"/>
        <v>10.571428571428571</v>
      </c>
      <c r="K238">
        <f t="shared" si="19"/>
        <v>11</v>
      </c>
      <c r="L238">
        <f t="shared" si="20"/>
        <v>9.3333333333333321</v>
      </c>
    </row>
    <row r="239" spans="1:12" x14ac:dyDescent="0.35">
      <c r="A239" t="s">
        <v>18</v>
      </c>
      <c r="B239">
        <v>18</v>
      </c>
      <c r="C239">
        <v>7</v>
      </c>
      <c r="D239">
        <v>15</v>
      </c>
      <c r="E239">
        <v>12</v>
      </c>
      <c r="F239">
        <f>AVERAGEIF(MalatyaTablo[[#This Row],[Vefat2019]:[Vefat2017]], "&gt;0")</f>
        <v>11.333333333333334</v>
      </c>
      <c r="G239">
        <f>IF(AND(MalatyaTablo[[#This Row],[Vefat2020]]&gt;-1,MalatyaTablo[[#This Row],[Referans]]&gt;-1), MalatyaTablo[[#This Row],[Vefat2020]]-MalatyaTablo[[#This Row],[Referans]], 0)</f>
        <v>6.6666666666666661</v>
      </c>
      <c r="H239">
        <f t="shared" si="16"/>
        <v>18.571428571428573</v>
      </c>
      <c r="I239">
        <f t="shared" si="17"/>
        <v>6.4285714285714288</v>
      </c>
      <c r="J239">
        <f t="shared" si="18"/>
        <v>11.714285714285714</v>
      </c>
      <c r="K239">
        <f t="shared" si="19"/>
        <v>10.714285714285714</v>
      </c>
      <c r="L239">
        <f t="shared" si="20"/>
        <v>9.6190476190476186</v>
      </c>
    </row>
    <row r="240" spans="1:12" x14ac:dyDescent="0.35">
      <c r="A240" t="s">
        <v>17</v>
      </c>
      <c r="B240">
        <v>23</v>
      </c>
      <c r="C240">
        <v>12</v>
      </c>
      <c r="D240">
        <v>17</v>
      </c>
      <c r="E240">
        <v>7</v>
      </c>
      <c r="F240">
        <f>AVERAGEIF(MalatyaTablo[[#This Row],[Vefat2019]:[Vefat2017]], "&gt;0")</f>
        <v>12</v>
      </c>
      <c r="G240">
        <f>IF(AND(MalatyaTablo[[#This Row],[Vefat2020]]&gt;-1,MalatyaTablo[[#This Row],[Referans]]&gt;-1), MalatyaTablo[[#This Row],[Vefat2020]]-MalatyaTablo[[#This Row],[Referans]], 0)</f>
        <v>11</v>
      </c>
      <c r="H240">
        <f t="shared" si="16"/>
        <v>18.428571428571427</v>
      </c>
      <c r="I240">
        <f t="shared" si="17"/>
        <v>7.5714285714285712</v>
      </c>
      <c r="J240">
        <f t="shared" si="18"/>
        <v>12.571428571428571</v>
      </c>
      <c r="K240">
        <f t="shared" si="19"/>
        <v>9.8571428571428577</v>
      </c>
      <c r="L240">
        <f t="shared" si="20"/>
        <v>10</v>
      </c>
    </row>
    <row r="241" spans="1:12" x14ac:dyDescent="0.35">
      <c r="A241" t="s">
        <v>16</v>
      </c>
      <c r="B241">
        <v>19</v>
      </c>
      <c r="C241">
        <v>7</v>
      </c>
      <c r="D241">
        <v>8</v>
      </c>
      <c r="E241">
        <v>8</v>
      </c>
      <c r="F241">
        <f>AVERAGEIF(MalatyaTablo[[#This Row],[Vefat2019]:[Vefat2017]], "&gt;0")</f>
        <v>7.666666666666667</v>
      </c>
      <c r="G241">
        <f>IF(AND(MalatyaTablo[[#This Row],[Vefat2020]]&gt;-1,MalatyaTablo[[#This Row],[Referans]]&gt;-1), MalatyaTablo[[#This Row],[Vefat2020]]-MalatyaTablo[[#This Row],[Referans]], 0)</f>
        <v>11.333333333333332</v>
      </c>
      <c r="H241">
        <f t="shared" si="16"/>
        <v>19.571428571428573</v>
      </c>
      <c r="I241">
        <f t="shared" si="17"/>
        <v>7.8571428571428568</v>
      </c>
      <c r="J241">
        <f t="shared" si="18"/>
        <v>12.285714285714286</v>
      </c>
      <c r="K241">
        <f t="shared" si="19"/>
        <v>9.4285714285714288</v>
      </c>
      <c r="L241">
        <f t="shared" si="20"/>
        <v>9.8571428571428577</v>
      </c>
    </row>
    <row r="242" spans="1:12" x14ac:dyDescent="0.35">
      <c r="A242" t="s">
        <v>15</v>
      </c>
      <c r="B242">
        <v>22</v>
      </c>
      <c r="C242">
        <v>10</v>
      </c>
      <c r="D242">
        <v>12</v>
      </c>
      <c r="E242">
        <v>14</v>
      </c>
      <c r="F242">
        <f>AVERAGEIF(MalatyaTablo[[#This Row],[Vefat2019]:[Vefat2017]], "&gt;0")</f>
        <v>12</v>
      </c>
      <c r="G242">
        <f>IF(AND(MalatyaTablo[[#This Row],[Vefat2020]]&gt;-1,MalatyaTablo[[#This Row],[Referans]]&gt;-1), MalatyaTablo[[#This Row],[Vefat2020]]-MalatyaTablo[[#This Row],[Referans]], 0)</f>
        <v>10</v>
      </c>
      <c r="H242">
        <f t="shared" si="16"/>
        <v>21.285714285714285</v>
      </c>
      <c r="I242">
        <f t="shared" si="17"/>
        <v>8.1428571428571423</v>
      </c>
      <c r="J242">
        <f t="shared" si="18"/>
        <v>13.142857142857142</v>
      </c>
      <c r="K242">
        <f t="shared" si="19"/>
        <v>9.5714285714285712</v>
      </c>
      <c r="L242">
        <f t="shared" si="20"/>
        <v>10.285714285714286</v>
      </c>
    </row>
    <row r="243" spans="1:12" x14ac:dyDescent="0.35">
      <c r="A243" t="s">
        <v>14</v>
      </c>
      <c r="B243">
        <v>18</v>
      </c>
      <c r="C243">
        <v>11</v>
      </c>
      <c r="D243">
        <v>11</v>
      </c>
      <c r="E243">
        <v>11</v>
      </c>
      <c r="F243">
        <f>AVERAGEIF(MalatyaTablo[[#This Row],[Vefat2019]:[Vefat2017]], "&gt;0")</f>
        <v>11</v>
      </c>
      <c r="G243">
        <f>IF(AND(MalatyaTablo[[#This Row],[Vefat2020]]&gt;-1,MalatyaTablo[[#This Row],[Referans]]&gt;-1), MalatyaTablo[[#This Row],[Vefat2020]]-MalatyaTablo[[#This Row],[Referans]], 0)</f>
        <v>7</v>
      </c>
      <c r="H243">
        <f t="shared" si="16"/>
        <v>20</v>
      </c>
      <c r="I243">
        <f t="shared" si="17"/>
        <v>8.8571428571428577</v>
      </c>
      <c r="J243">
        <f t="shared" si="18"/>
        <v>13.142857142857142</v>
      </c>
      <c r="K243">
        <f t="shared" si="19"/>
        <v>9.2857142857142865</v>
      </c>
      <c r="L243">
        <f t="shared" si="20"/>
        <v>10.428571428571429</v>
      </c>
    </row>
    <row r="244" spans="1:12" x14ac:dyDescent="0.35">
      <c r="A244" t="s">
        <v>13</v>
      </c>
      <c r="B244">
        <v>17</v>
      </c>
      <c r="C244">
        <v>7</v>
      </c>
      <c r="D244">
        <v>8</v>
      </c>
      <c r="E244">
        <v>4</v>
      </c>
      <c r="F244">
        <f>AVERAGEIF(MalatyaTablo[[#This Row],[Vefat2019]:[Vefat2017]], "&gt;0")</f>
        <v>6.333333333333333</v>
      </c>
      <c r="G244">
        <f>IF(AND(MalatyaTablo[[#This Row],[Vefat2020]]&gt;-1,MalatyaTablo[[#This Row],[Referans]]&gt;-1), MalatyaTablo[[#This Row],[Vefat2020]]-MalatyaTablo[[#This Row],[Referans]], 0)</f>
        <v>10.666666666666668</v>
      </c>
      <c r="H244">
        <f t="shared" si="16"/>
        <v>19.571428571428573</v>
      </c>
      <c r="I244">
        <f t="shared" si="17"/>
        <v>8.8571428571428577</v>
      </c>
      <c r="J244">
        <f t="shared" si="18"/>
        <v>12.285714285714286</v>
      </c>
      <c r="K244">
        <f t="shared" si="19"/>
        <v>8.7142857142857135</v>
      </c>
      <c r="L244">
        <f t="shared" si="20"/>
        <v>9.9523809523809526</v>
      </c>
    </row>
    <row r="245" spans="1:12" x14ac:dyDescent="0.35">
      <c r="A245" t="s">
        <v>12</v>
      </c>
      <c r="B245">
        <v>13</v>
      </c>
      <c r="C245">
        <v>8</v>
      </c>
      <c r="D245">
        <v>3</v>
      </c>
      <c r="E245">
        <v>6</v>
      </c>
      <c r="F245">
        <f>AVERAGEIF(MalatyaTablo[[#This Row],[Vefat2019]:[Vefat2017]], "&gt;0")</f>
        <v>5.666666666666667</v>
      </c>
      <c r="G245">
        <f>IF(AND(MalatyaTablo[[#This Row],[Vefat2020]]&gt;-1,MalatyaTablo[[#This Row],[Referans]]&gt;-1), MalatyaTablo[[#This Row],[Vefat2020]]-MalatyaTablo[[#This Row],[Referans]], 0)</f>
        <v>7.333333333333333</v>
      </c>
      <c r="H245">
        <f t="shared" si="16"/>
        <v>18.571428571428573</v>
      </c>
      <c r="I245">
        <f t="shared" si="17"/>
        <v>8.8571428571428577</v>
      </c>
      <c r="J245">
        <f t="shared" si="18"/>
        <v>10.571428571428571</v>
      </c>
      <c r="K245">
        <f t="shared" si="19"/>
        <v>8.8571428571428577</v>
      </c>
      <c r="L245">
        <f t="shared" si="20"/>
        <v>9.4285714285714288</v>
      </c>
    </row>
    <row r="246" spans="1:12" x14ac:dyDescent="0.35">
      <c r="A246" t="s">
        <v>11</v>
      </c>
      <c r="B246">
        <v>23</v>
      </c>
      <c r="C246">
        <v>9</v>
      </c>
      <c r="D246">
        <v>11</v>
      </c>
      <c r="E246">
        <v>14</v>
      </c>
      <c r="F246">
        <f>AVERAGEIF(MalatyaTablo[[#This Row],[Vefat2019]:[Vefat2017]], "&gt;0")</f>
        <v>11.333333333333334</v>
      </c>
      <c r="G246">
        <f>IF(AND(MalatyaTablo[[#This Row],[Vefat2020]]&gt;-1,MalatyaTablo[[#This Row],[Referans]]&gt;-1), MalatyaTablo[[#This Row],[Vefat2020]]-MalatyaTablo[[#This Row],[Referans]], 0)</f>
        <v>11.666666666666666</v>
      </c>
      <c r="H246">
        <f t="shared" si="16"/>
        <v>19.285714285714285</v>
      </c>
      <c r="I246">
        <f t="shared" si="17"/>
        <v>9.1428571428571423</v>
      </c>
      <c r="J246">
        <f t="shared" si="18"/>
        <v>10</v>
      </c>
      <c r="K246">
        <f t="shared" si="19"/>
        <v>9.1428571428571423</v>
      </c>
      <c r="L246">
        <f t="shared" si="20"/>
        <v>9.4285714285714288</v>
      </c>
    </row>
    <row r="247" spans="1:12" x14ac:dyDescent="0.35">
      <c r="A247" t="s">
        <v>10</v>
      </c>
      <c r="B247">
        <v>22</v>
      </c>
      <c r="C247">
        <v>11</v>
      </c>
      <c r="D247">
        <v>9</v>
      </c>
      <c r="E247">
        <v>9</v>
      </c>
      <c r="F247">
        <f>AVERAGEIF(MalatyaTablo[[#This Row],[Vefat2019]:[Vefat2017]], "&gt;0")</f>
        <v>9.6666666666666661</v>
      </c>
      <c r="G247">
        <f>IF(AND(MalatyaTablo[[#This Row],[Vefat2020]]&gt;-1,MalatyaTablo[[#This Row],[Referans]]&gt;-1), MalatyaTablo[[#This Row],[Vefat2020]]-MalatyaTablo[[#This Row],[Referans]], 0)</f>
        <v>12.333333333333334</v>
      </c>
      <c r="H247">
        <f t="shared" si="16"/>
        <v>19.142857142857142</v>
      </c>
      <c r="I247">
        <f t="shared" si="17"/>
        <v>9</v>
      </c>
      <c r="J247">
        <f t="shared" si="18"/>
        <v>8.8571428571428577</v>
      </c>
      <c r="K247">
        <f t="shared" si="19"/>
        <v>9.4285714285714288</v>
      </c>
      <c r="L247">
        <f t="shared" si="20"/>
        <v>9.0952380952380949</v>
      </c>
    </row>
    <row r="248" spans="1:12" x14ac:dyDescent="0.35">
      <c r="A248" t="s">
        <v>9</v>
      </c>
      <c r="B248">
        <v>25</v>
      </c>
      <c r="C248">
        <v>13</v>
      </c>
      <c r="D248">
        <v>6</v>
      </c>
      <c r="E248">
        <v>10</v>
      </c>
      <c r="F248">
        <f>AVERAGEIF(MalatyaTablo[[#This Row],[Vefat2019]:[Vefat2017]], "&gt;0")</f>
        <v>9.6666666666666661</v>
      </c>
      <c r="G248">
        <f>IF(AND(MalatyaTablo[[#This Row],[Vefat2020]]&gt;-1,MalatyaTablo[[#This Row],[Referans]]&gt;-1), MalatyaTablo[[#This Row],[Vefat2020]]-MalatyaTablo[[#This Row],[Referans]], 0)</f>
        <v>15.333333333333334</v>
      </c>
      <c r="H248">
        <f t="shared" si="16"/>
        <v>20</v>
      </c>
      <c r="I248">
        <f t="shared" si="17"/>
        <v>9.8571428571428577</v>
      </c>
      <c r="J248">
        <f t="shared" si="18"/>
        <v>8.5714285714285712</v>
      </c>
      <c r="K248">
        <f t="shared" si="19"/>
        <v>9.7142857142857135</v>
      </c>
      <c r="L248">
        <f t="shared" si="20"/>
        <v>9.3809523809523814</v>
      </c>
    </row>
    <row r="249" spans="1:12" x14ac:dyDescent="0.35">
      <c r="A249" t="s">
        <v>8</v>
      </c>
      <c r="B249">
        <v>26</v>
      </c>
      <c r="C249">
        <v>10</v>
      </c>
      <c r="D249">
        <v>9</v>
      </c>
      <c r="E249">
        <v>17</v>
      </c>
      <c r="F249">
        <f>AVERAGEIF(MalatyaTablo[[#This Row],[Vefat2019]:[Vefat2017]], "&gt;0")</f>
        <v>12</v>
      </c>
      <c r="G249">
        <f>IF(AND(MalatyaTablo[[#This Row],[Vefat2020]]&gt;-1,MalatyaTablo[[#This Row],[Referans]]&gt;-1), MalatyaTablo[[#This Row],[Vefat2020]]-MalatyaTablo[[#This Row],[Referans]], 0)</f>
        <v>14</v>
      </c>
      <c r="H249">
        <f t="shared" si="16"/>
        <v>20.571428571428573</v>
      </c>
      <c r="I249">
        <f t="shared" si="17"/>
        <v>9.8571428571428577</v>
      </c>
      <c r="J249">
        <f t="shared" si="18"/>
        <v>8.1428571428571423</v>
      </c>
      <c r="K249">
        <f t="shared" si="19"/>
        <v>10.142857142857142</v>
      </c>
      <c r="L249">
        <f t="shared" si="20"/>
        <v>9.3809523809523796</v>
      </c>
    </row>
    <row r="250" spans="1:12" x14ac:dyDescent="0.35">
      <c r="A250" t="s">
        <v>7</v>
      </c>
      <c r="B250">
        <v>30</v>
      </c>
      <c r="C250">
        <v>12</v>
      </c>
      <c r="D250">
        <v>8</v>
      </c>
      <c r="E250">
        <v>8</v>
      </c>
      <c r="F250">
        <f>AVERAGEIF(MalatyaTablo[[#This Row],[Vefat2019]:[Vefat2017]], "&gt;0")</f>
        <v>9.3333333333333339</v>
      </c>
      <c r="G250">
        <f>IF(AND(MalatyaTablo[[#This Row],[Vefat2020]]&gt;-1,MalatyaTablo[[#This Row],[Referans]]&gt;-1), MalatyaTablo[[#This Row],[Vefat2020]]-MalatyaTablo[[#This Row],[Referans]], 0)</f>
        <v>20.666666666666664</v>
      </c>
      <c r="H250">
        <f t="shared" si="16"/>
        <v>22.285714285714285</v>
      </c>
      <c r="I250">
        <f t="shared" si="17"/>
        <v>10</v>
      </c>
      <c r="J250">
        <f t="shared" si="18"/>
        <v>7.7142857142857144</v>
      </c>
      <c r="K250">
        <f t="shared" si="19"/>
        <v>9.7142857142857135</v>
      </c>
      <c r="L250">
        <f t="shared" si="20"/>
        <v>9.1428571428571423</v>
      </c>
    </row>
    <row r="251" spans="1:12" x14ac:dyDescent="0.35">
      <c r="A251" t="s">
        <v>6</v>
      </c>
      <c r="B251">
        <v>35</v>
      </c>
      <c r="C251">
        <v>7</v>
      </c>
      <c r="D251">
        <v>12</v>
      </c>
      <c r="E251">
        <v>5</v>
      </c>
      <c r="F251">
        <f>AVERAGEIF(MalatyaTablo[[#This Row],[Vefat2019]:[Vefat2017]], "&gt;0")</f>
        <v>8</v>
      </c>
      <c r="G251">
        <f>IF(AND(MalatyaTablo[[#This Row],[Vefat2020]]&gt;-1,MalatyaTablo[[#This Row],[Referans]]&gt;-1), MalatyaTablo[[#This Row],[Vefat2020]]-MalatyaTablo[[#This Row],[Referans]], 0)</f>
        <v>27</v>
      </c>
      <c r="H251">
        <f t="shared" si="16"/>
        <v>24.857142857142858</v>
      </c>
      <c r="I251">
        <f t="shared" si="17"/>
        <v>10</v>
      </c>
      <c r="J251">
        <f t="shared" si="18"/>
        <v>8.2857142857142865</v>
      </c>
      <c r="K251">
        <f t="shared" si="19"/>
        <v>9.8571428571428577</v>
      </c>
      <c r="L251">
        <f t="shared" si="20"/>
        <v>9.3809523809523796</v>
      </c>
    </row>
    <row r="252" spans="1:12" x14ac:dyDescent="0.35">
      <c r="A252" t="s">
        <v>5</v>
      </c>
      <c r="B252">
        <v>24</v>
      </c>
      <c r="C252">
        <v>11</v>
      </c>
      <c r="D252">
        <v>12</v>
      </c>
      <c r="E252">
        <v>14</v>
      </c>
      <c r="F252">
        <f>AVERAGEIF(MalatyaTablo[[#This Row],[Vefat2019]:[Vefat2017]], "&gt;0")</f>
        <v>12.333333333333334</v>
      </c>
      <c r="G252">
        <f>IF(AND(MalatyaTablo[[#This Row],[Vefat2020]]&gt;-1,MalatyaTablo[[#This Row],[Referans]]&gt;-1), MalatyaTablo[[#This Row],[Vefat2020]]-MalatyaTablo[[#This Row],[Referans]], 0)</f>
        <v>11.666666666666666</v>
      </c>
      <c r="H252">
        <f t="shared" si="16"/>
        <v>26.428571428571427</v>
      </c>
      <c r="I252">
        <f t="shared" si="17"/>
        <v>10.428571428571429</v>
      </c>
      <c r="J252">
        <f t="shared" si="18"/>
        <v>9.5714285714285712</v>
      </c>
      <c r="K252">
        <f t="shared" si="19"/>
        <v>11</v>
      </c>
      <c r="L252">
        <f t="shared" si="20"/>
        <v>10.333333333333332</v>
      </c>
    </row>
    <row r="253" spans="1:12" x14ac:dyDescent="0.35">
      <c r="A253" t="s">
        <v>4</v>
      </c>
      <c r="B253">
        <v>19</v>
      </c>
      <c r="C253">
        <v>12</v>
      </c>
      <c r="D253">
        <v>10</v>
      </c>
      <c r="E253">
        <v>10</v>
      </c>
      <c r="F253">
        <f>AVERAGEIF(MalatyaTablo[[#This Row],[Vefat2019]:[Vefat2017]], "&gt;0")</f>
        <v>10.666666666666666</v>
      </c>
      <c r="G253">
        <f>IF(AND(MalatyaTablo[[#This Row],[Vefat2020]]&gt;-1,MalatyaTablo[[#This Row],[Referans]]&gt;-1), MalatyaTablo[[#This Row],[Vefat2020]]-MalatyaTablo[[#This Row],[Referans]], 0)</f>
        <v>8.3333333333333339</v>
      </c>
      <c r="H253">
        <f t="shared" si="16"/>
        <v>25.857142857142858</v>
      </c>
      <c r="I253">
        <f t="shared" si="17"/>
        <v>10.857142857142858</v>
      </c>
      <c r="J253">
        <f t="shared" si="18"/>
        <v>9.4285714285714288</v>
      </c>
      <c r="K253">
        <f t="shared" si="19"/>
        <v>10.428571428571429</v>
      </c>
      <c r="L253">
        <f t="shared" si="20"/>
        <v>10.238095238095239</v>
      </c>
    </row>
    <row r="254" spans="1:12" x14ac:dyDescent="0.35">
      <c r="A254" t="s">
        <v>3</v>
      </c>
      <c r="B254">
        <v>31</v>
      </c>
      <c r="C254">
        <v>11</v>
      </c>
      <c r="D254">
        <v>11</v>
      </c>
      <c r="E254">
        <v>11</v>
      </c>
      <c r="F254">
        <f>AVERAGEIF(MalatyaTablo[[#This Row],[Vefat2019]:[Vefat2017]], "&gt;0")</f>
        <v>11</v>
      </c>
      <c r="G254">
        <f>IF(AND(MalatyaTablo[[#This Row],[Vefat2020]]&gt;-1,MalatyaTablo[[#This Row],[Referans]]&gt;-1), MalatyaTablo[[#This Row],[Vefat2020]]-MalatyaTablo[[#This Row],[Referans]], 0)</f>
        <v>20</v>
      </c>
      <c r="H254">
        <f>AVERAGE(B248:B254)</f>
        <v>27.142857142857142</v>
      </c>
      <c r="I254">
        <f t="shared" si="17"/>
        <v>10.857142857142858</v>
      </c>
      <c r="J254">
        <f t="shared" si="18"/>
        <v>9.7142857142857135</v>
      </c>
      <c r="K254">
        <f t="shared" si="19"/>
        <v>10.714285714285714</v>
      </c>
      <c r="L254">
        <f>AVERAGE(F248:F254)</f>
        <v>10.428571428571429</v>
      </c>
    </row>
    <row r="255" spans="1:12" x14ac:dyDescent="0.35">
      <c r="A255" t="s">
        <v>2</v>
      </c>
      <c r="B255">
        <v>27</v>
      </c>
      <c r="C255">
        <v>8</v>
      </c>
      <c r="D255">
        <v>8</v>
      </c>
      <c r="E255">
        <v>10</v>
      </c>
      <c r="F255">
        <f>AVERAGEIF(MalatyaTablo[[#This Row],[Vefat2019]:[Vefat2017]], "&gt;0")</f>
        <v>8.6666666666666661</v>
      </c>
      <c r="G255">
        <f>IF(AND(MalatyaTablo[[#This Row],[Vefat2020]]&gt;-1,MalatyaTablo[[#This Row],[Referans]]&gt;-1), MalatyaTablo[[#This Row],[Vefat2020]]-MalatyaTablo[[#This Row],[Referans]], 0)</f>
        <v>18.333333333333336</v>
      </c>
      <c r="H255">
        <f t="shared" ref="H255:H257" si="21">AVERAGE(B249:B255)</f>
        <v>27.428571428571427</v>
      </c>
      <c r="I255">
        <f t="shared" si="17"/>
        <v>10.142857142857142</v>
      </c>
      <c r="J255">
        <f t="shared" si="18"/>
        <v>10</v>
      </c>
      <c r="K255">
        <f t="shared" si="19"/>
        <v>10.714285714285714</v>
      </c>
      <c r="L255">
        <f t="shared" ref="L255:L257" si="22">AVERAGE(F249:F255)</f>
        <v>10.285714285714286</v>
      </c>
    </row>
    <row r="256" spans="1:12" x14ac:dyDescent="0.35">
      <c r="A256" t="s">
        <v>1</v>
      </c>
      <c r="B256">
        <v>12</v>
      </c>
      <c r="C256">
        <v>3</v>
      </c>
      <c r="D256">
        <v>6</v>
      </c>
      <c r="E256">
        <v>12</v>
      </c>
      <c r="F256">
        <f>AVERAGEIF(MalatyaTablo[[#This Row],[Vefat2019]:[Vefat2017]], "&gt;0")</f>
        <v>7</v>
      </c>
      <c r="G256">
        <f>IF(AND(MalatyaTablo[[#This Row],[Vefat2020]]&gt;-1,MalatyaTablo[[#This Row],[Referans]]&gt;-1), MalatyaTablo[[#This Row],[Vefat2020]]-MalatyaTablo[[#This Row],[Referans]], 0)</f>
        <v>5</v>
      </c>
      <c r="H256">
        <f t="shared" si="21"/>
        <v>25.428571428571427</v>
      </c>
      <c r="I256">
        <f t="shared" si="17"/>
        <v>9.1428571428571423</v>
      </c>
      <c r="J256">
        <f t="shared" si="18"/>
        <v>9.5714285714285712</v>
      </c>
      <c r="K256">
        <f t="shared" si="19"/>
        <v>10</v>
      </c>
      <c r="L256">
        <f t="shared" si="22"/>
        <v>9.5714285714285712</v>
      </c>
    </row>
    <row r="257" spans="1:12" x14ac:dyDescent="0.35">
      <c r="A257" t="s">
        <v>0</v>
      </c>
      <c r="B257">
        <v>18</v>
      </c>
      <c r="C257">
        <v>8</v>
      </c>
      <c r="D257">
        <v>7</v>
      </c>
      <c r="E257">
        <v>3</v>
      </c>
      <c r="F257">
        <f>AVERAGEIF(MalatyaTablo[[#This Row],[Vefat2019]:[Vefat2017]], "&gt;0")</f>
        <v>6</v>
      </c>
      <c r="G257">
        <f>IF(AND(MalatyaTablo[[#This Row],[Vefat2020]]&gt;-1,MalatyaTablo[[#This Row],[Referans]]&gt;-1), MalatyaTablo[[#This Row],[Vefat2020]]-MalatyaTablo[[#This Row],[Referans]], 0)</f>
        <v>12</v>
      </c>
      <c r="H257">
        <f t="shared" si="21"/>
        <v>23.714285714285715</v>
      </c>
      <c r="I257">
        <f t="shared" si="17"/>
        <v>8.5714285714285712</v>
      </c>
      <c r="J257">
        <f t="shared" si="18"/>
        <v>9.4285714285714288</v>
      </c>
      <c r="K257">
        <f t="shared" si="19"/>
        <v>9.2857142857142865</v>
      </c>
      <c r="L257">
        <f t="shared" si="22"/>
        <v>9.0952380952380949</v>
      </c>
    </row>
    <row r="258" spans="1:12" x14ac:dyDescent="0.35">
      <c r="L258" s="1"/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9B3B-D19A-496F-BD20-04E28C2DC608}">
  <sheetPr codeName="Sheet5"/>
  <dimension ref="A1:N258"/>
  <sheetViews>
    <sheetView topLeftCell="J1" zoomScale="85" zoomScaleNormal="85" workbookViewId="0">
      <selection activeCell="Q23" sqref="Q23"/>
    </sheetView>
  </sheetViews>
  <sheetFormatPr defaultRowHeight="14.5" x14ac:dyDescent="0.35"/>
  <cols>
    <col min="2" max="7" width="11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25</v>
      </c>
      <c r="C2">
        <v>25</v>
      </c>
      <c r="D2">
        <v>14</v>
      </c>
      <c r="E2">
        <v>15</v>
      </c>
      <c r="F2">
        <f>SakaryaTablo[[#This Row],[Vefat2019]]</f>
        <v>25</v>
      </c>
      <c r="G2">
        <f>IF(AND(SakaryaTablo[[#This Row],[Vefat2020]]&gt;-1,SakaryaTablo[[#This Row],[Referans]]&gt;-1), SakaryaTablo[[#This Row],[Vefat2020]]-SakaryaTablo[[#This Row],[Referans]], 0)</f>
        <v>0</v>
      </c>
    </row>
    <row r="3" spans="1:12" x14ac:dyDescent="0.35">
      <c r="A3" t="s">
        <v>254</v>
      </c>
      <c r="B3">
        <v>21</v>
      </c>
      <c r="C3">
        <v>21</v>
      </c>
      <c r="D3">
        <v>10</v>
      </c>
      <c r="E3">
        <v>23</v>
      </c>
      <c r="F3">
        <f>SakaryaTablo[[#This Row],[Vefat2019]]</f>
        <v>21</v>
      </c>
      <c r="G3">
        <f>IF(AND(SakaryaTablo[[#This Row],[Vefat2020]]&gt;-1,SakaryaTablo[[#This Row],[Referans]]&gt;-1), SakaryaTablo[[#This Row],[Vefat2020]]-SakaryaTablo[[#This Row],[Referans]], 0)</f>
        <v>0</v>
      </c>
    </row>
    <row r="4" spans="1:12" x14ac:dyDescent="0.35">
      <c r="A4" t="s">
        <v>253</v>
      </c>
      <c r="B4">
        <v>17</v>
      </c>
      <c r="C4">
        <v>26</v>
      </c>
      <c r="D4">
        <v>13</v>
      </c>
      <c r="E4">
        <v>12</v>
      </c>
      <c r="F4">
        <f>SakaryaTablo[[#This Row],[Vefat2019]]</f>
        <v>26</v>
      </c>
      <c r="G4">
        <f>IF(AND(SakaryaTablo[[#This Row],[Vefat2020]]&gt;-1,SakaryaTablo[[#This Row],[Referans]]&gt;-1), SakaryaTablo[[#This Row],[Vefat2020]]-SakaryaTablo[[#This Row],[Referans]], 0)</f>
        <v>-9</v>
      </c>
    </row>
    <row r="5" spans="1:12" x14ac:dyDescent="0.35">
      <c r="A5" t="s">
        <v>252</v>
      </c>
      <c r="B5">
        <v>23</v>
      </c>
      <c r="C5">
        <v>12</v>
      </c>
      <c r="D5">
        <v>12</v>
      </c>
      <c r="E5">
        <v>10</v>
      </c>
      <c r="F5">
        <f>SakaryaTablo[[#This Row],[Vefat2019]]</f>
        <v>12</v>
      </c>
      <c r="G5">
        <f>IF(AND(SakaryaTablo[[#This Row],[Vefat2020]]&gt;-1,SakaryaTablo[[#This Row],[Referans]]&gt;-1), SakaryaTablo[[#This Row],[Vefat2020]]-SakaryaTablo[[#This Row],[Referans]], 0)</f>
        <v>11</v>
      </c>
    </row>
    <row r="6" spans="1:12" x14ac:dyDescent="0.35">
      <c r="A6" t="s">
        <v>251</v>
      </c>
      <c r="B6">
        <v>18</v>
      </c>
      <c r="C6">
        <v>24</v>
      </c>
      <c r="D6">
        <v>14</v>
      </c>
      <c r="E6">
        <v>11</v>
      </c>
      <c r="F6">
        <f>SakaryaTablo[[#This Row],[Vefat2019]]</f>
        <v>24</v>
      </c>
      <c r="G6">
        <f>IF(AND(SakaryaTablo[[#This Row],[Vefat2020]]&gt;-1,SakaryaTablo[[#This Row],[Referans]]&gt;-1), SakaryaTablo[[#This Row],[Vefat2020]]-SakaryaTablo[[#This Row],[Referans]], 0)</f>
        <v>-6</v>
      </c>
    </row>
    <row r="7" spans="1:12" x14ac:dyDescent="0.35">
      <c r="A7" t="s">
        <v>250</v>
      </c>
      <c r="B7">
        <v>16</v>
      </c>
      <c r="C7">
        <v>17</v>
      </c>
      <c r="D7">
        <v>17</v>
      </c>
      <c r="E7">
        <v>13</v>
      </c>
      <c r="F7">
        <f>SakaryaTablo[[#This Row],[Vefat2019]]</f>
        <v>17</v>
      </c>
      <c r="G7">
        <f>IF(AND(SakaryaTablo[[#This Row],[Vefat2020]]&gt;-1,SakaryaTablo[[#This Row],[Referans]]&gt;-1), SakaryaTablo[[#This Row],[Vefat2020]]-SakaryaTablo[[#This Row],[Referans]], 0)</f>
        <v>-1</v>
      </c>
    </row>
    <row r="8" spans="1:12" x14ac:dyDescent="0.35">
      <c r="A8" t="s">
        <v>249</v>
      </c>
      <c r="B8">
        <v>21</v>
      </c>
      <c r="C8">
        <v>21</v>
      </c>
      <c r="D8">
        <v>14</v>
      </c>
      <c r="E8">
        <v>8</v>
      </c>
      <c r="F8">
        <f>SakaryaTablo[[#This Row],[Vefat2019]]</f>
        <v>21</v>
      </c>
      <c r="G8">
        <f>IF(AND(SakaryaTablo[[#This Row],[Vefat2020]]&gt;-1,SakaryaTablo[[#This Row],[Referans]]&gt;-1), SakaryaTablo[[#This Row],[Vefat2020]]-SakaryaTablo[[#This Row],[Referans]], 0)</f>
        <v>0</v>
      </c>
      <c r="H8">
        <f>AVERAGE(B2:B8)</f>
        <v>20.142857142857142</v>
      </c>
      <c r="I8">
        <f t="shared" ref="I8:K8" si="0">AVERAGE(C2:C8)</f>
        <v>20.857142857142858</v>
      </c>
      <c r="J8">
        <f t="shared" si="0"/>
        <v>13.428571428571429</v>
      </c>
      <c r="K8">
        <f t="shared" si="0"/>
        <v>13.142857142857142</v>
      </c>
      <c r="L8">
        <f>AVERAGE(F2:F8)</f>
        <v>20.857142857142858</v>
      </c>
    </row>
    <row r="9" spans="1:12" x14ac:dyDescent="0.35">
      <c r="A9" t="s">
        <v>248</v>
      </c>
      <c r="B9">
        <v>29</v>
      </c>
      <c r="C9">
        <v>26</v>
      </c>
      <c r="D9">
        <v>13</v>
      </c>
      <c r="E9">
        <v>17</v>
      </c>
      <c r="F9">
        <f>SakaryaTablo[[#This Row],[Vefat2019]]</f>
        <v>26</v>
      </c>
      <c r="G9">
        <f>IF(AND(SakaryaTablo[[#This Row],[Vefat2020]]&gt;-1,SakaryaTablo[[#This Row],[Referans]]&gt;-1), SakaryaTablo[[#This Row],[Vefat2020]]-SakaryaTablo[[#This Row],[Referans]], 0)</f>
        <v>3</v>
      </c>
      <c r="H9">
        <f t="shared" ref="H9:H72" si="1">AVERAGE(B3:B9)</f>
        <v>20.714285714285715</v>
      </c>
      <c r="I9">
        <f t="shared" ref="I9:I72" si="2">AVERAGE(C3:C9)</f>
        <v>21</v>
      </c>
      <c r="J9">
        <f t="shared" ref="J9:J72" si="3">AVERAGE(D3:D9)</f>
        <v>13.285714285714286</v>
      </c>
      <c r="K9">
        <f t="shared" ref="K9:K72" si="4">AVERAGE(E3:E9)</f>
        <v>13.428571428571429</v>
      </c>
      <c r="L9">
        <f t="shared" ref="L9:L72" si="5">AVERAGE(F3:F9)</f>
        <v>21</v>
      </c>
    </row>
    <row r="10" spans="1:12" x14ac:dyDescent="0.35">
      <c r="A10" t="s">
        <v>247</v>
      </c>
      <c r="B10">
        <v>30</v>
      </c>
      <c r="C10">
        <v>21</v>
      </c>
      <c r="D10">
        <v>14</v>
      </c>
      <c r="E10">
        <v>17</v>
      </c>
      <c r="F10">
        <f>SakaryaTablo[[#This Row],[Vefat2019]]</f>
        <v>21</v>
      </c>
      <c r="G10">
        <f>IF(AND(SakaryaTablo[[#This Row],[Vefat2020]]&gt;-1,SakaryaTablo[[#This Row],[Referans]]&gt;-1), SakaryaTablo[[#This Row],[Vefat2020]]-SakaryaTablo[[#This Row],[Referans]], 0)</f>
        <v>9</v>
      </c>
      <c r="H10">
        <f t="shared" si="1"/>
        <v>22</v>
      </c>
      <c r="I10">
        <f t="shared" si="2"/>
        <v>21</v>
      </c>
      <c r="J10">
        <f t="shared" si="3"/>
        <v>13.857142857142858</v>
      </c>
      <c r="K10">
        <f t="shared" si="4"/>
        <v>12.571428571428571</v>
      </c>
      <c r="L10">
        <f t="shared" si="5"/>
        <v>21</v>
      </c>
    </row>
    <row r="11" spans="1:12" x14ac:dyDescent="0.35">
      <c r="A11" t="s">
        <v>246</v>
      </c>
      <c r="B11">
        <v>26</v>
      </c>
      <c r="C11">
        <v>18</v>
      </c>
      <c r="D11">
        <v>12</v>
      </c>
      <c r="E11">
        <v>10</v>
      </c>
      <c r="F11">
        <f>SakaryaTablo[[#This Row],[Vefat2019]]</f>
        <v>18</v>
      </c>
      <c r="G11">
        <f>IF(AND(SakaryaTablo[[#This Row],[Vefat2020]]&gt;-1,SakaryaTablo[[#This Row],[Referans]]&gt;-1), SakaryaTablo[[#This Row],[Vefat2020]]-SakaryaTablo[[#This Row],[Referans]], 0)</f>
        <v>8</v>
      </c>
      <c r="H11">
        <f t="shared" si="1"/>
        <v>23.285714285714285</v>
      </c>
      <c r="I11">
        <f t="shared" si="2"/>
        <v>19.857142857142858</v>
      </c>
      <c r="J11">
        <f t="shared" si="3"/>
        <v>13.714285714285714</v>
      </c>
      <c r="K11">
        <f t="shared" si="4"/>
        <v>12.285714285714286</v>
      </c>
      <c r="L11">
        <f t="shared" si="5"/>
        <v>19.857142857142858</v>
      </c>
    </row>
    <row r="12" spans="1:12" x14ac:dyDescent="0.35">
      <c r="A12" t="s">
        <v>245</v>
      </c>
      <c r="B12">
        <v>21</v>
      </c>
      <c r="C12">
        <v>22</v>
      </c>
      <c r="D12">
        <v>11</v>
      </c>
      <c r="E12">
        <v>22</v>
      </c>
      <c r="F12">
        <f>SakaryaTablo[[#This Row],[Vefat2019]]</f>
        <v>22</v>
      </c>
      <c r="G12">
        <f>IF(AND(SakaryaTablo[[#This Row],[Vefat2020]]&gt;-1,SakaryaTablo[[#This Row],[Referans]]&gt;-1), SakaryaTablo[[#This Row],[Vefat2020]]-SakaryaTablo[[#This Row],[Referans]], 0)</f>
        <v>-1</v>
      </c>
      <c r="H12">
        <f t="shared" si="1"/>
        <v>23</v>
      </c>
      <c r="I12">
        <f t="shared" si="2"/>
        <v>21.285714285714285</v>
      </c>
      <c r="J12">
        <f t="shared" si="3"/>
        <v>13.571428571428571</v>
      </c>
      <c r="K12">
        <f t="shared" si="4"/>
        <v>14</v>
      </c>
      <c r="L12">
        <f t="shared" si="5"/>
        <v>21.285714285714285</v>
      </c>
    </row>
    <row r="13" spans="1:12" x14ac:dyDescent="0.35">
      <c r="A13" t="s">
        <v>244</v>
      </c>
      <c r="B13">
        <v>25</v>
      </c>
      <c r="C13">
        <v>18</v>
      </c>
      <c r="D13">
        <v>17</v>
      </c>
      <c r="E13">
        <v>22</v>
      </c>
      <c r="F13">
        <f>SakaryaTablo[[#This Row],[Vefat2019]]</f>
        <v>18</v>
      </c>
      <c r="G13">
        <f>IF(AND(SakaryaTablo[[#This Row],[Vefat2020]]&gt;-1,SakaryaTablo[[#This Row],[Referans]]&gt;-1), SakaryaTablo[[#This Row],[Vefat2020]]-SakaryaTablo[[#This Row],[Referans]], 0)</f>
        <v>7</v>
      </c>
      <c r="H13">
        <f t="shared" si="1"/>
        <v>24</v>
      </c>
      <c r="I13">
        <f t="shared" si="2"/>
        <v>20.428571428571427</v>
      </c>
      <c r="J13">
        <f t="shared" si="3"/>
        <v>14</v>
      </c>
      <c r="K13">
        <f t="shared" si="4"/>
        <v>15.571428571428571</v>
      </c>
      <c r="L13">
        <f t="shared" si="5"/>
        <v>20.428571428571427</v>
      </c>
    </row>
    <row r="14" spans="1:12" x14ac:dyDescent="0.35">
      <c r="A14" t="s">
        <v>243</v>
      </c>
      <c r="B14">
        <v>22</v>
      </c>
      <c r="C14">
        <v>24</v>
      </c>
      <c r="D14">
        <v>15</v>
      </c>
      <c r="E14">
        <v>14</v>
      </c>
      <c r="F14">
        <f>SakaryaTablo[[#This Row],[Vefat2019]]</f>
        <v>24</v>
      </c>
      <c r="G14">
        <f>IF(AND(SakaryaTablo[[#This Row],[Vefat2020]]&gt;-1,SakaryaTablo[[#This Row],[Referans]]&gt;-1), SakaryaTablo[[#This Row],[Vefat2020]]-SakaryaTablo[[#This Row],[Referans]], 0)</f>
        <v>-2</v>
      </c>
      <c r="H14">
        <f t="shared" si="1"/>
        <v>24.857142857142858</v>
      </c>
      <c r="I14">
        <f t="shared" si="2"/>
        <v>21.428571428571427</v>
      </c>
      <c r="J14">
        <f t="shared" si="3"/>
        <v>13.714285714285714</v>
      </c>
      <c r="K14">
        <f t="shared" si="4"/>
        <v>15.714285714285714</v>
      </c>
      <c r="L14">
        <f t="shared" si="5"/>
        <v>21.428571428571427</v>
      </c>
    </row>
    <row r="15" spans="1:12" x14ac:dyDescent="0.35">
      <c r="A15" t="s">
        <v>242</v>
      </c>
      <c r="B15">
        <v>28</v>
      </c>
      <c r="C15">
        <v>26</v>
      </c>
      <c r="D15">
        <v>15</v>
      </c>
      <c r="E15">
        <v>14</v>
      </c>
      <c r="F15">
        <f>SakaryaTablo[[#This Row],[Vefat2019]]</f>
        <v>26</v>
      </c>
      <c r="G15">
        <f>IF(AND(SakaryaTablo[[#This Row],[Vefat2020]]&gt;-1,SakaryaTablo[[#This Row],[Referans]]&gt;-1), SakaryaTablo[[#This Row],[Vefat2020]]-SakaryaTablo[[#This Row],[Referans]], 0)</f>
        <v>2</v>
      </c>
      <c r="H15">
        <f t="shared" si="1"/>
        <v>25.857142857142858</v>
      </c>
      <c r="I15">
        <f t="shared" si="2"/>
        <v>22.142857142857142</v>
      </c>
      <c r="J15">
        <f t="shared" si="3"/>
        <v>13.857142857142858</v>
      </c>
      <c r="K15">
        <f t="shared" si="4"/>
        <v>16.571428571428573</v>
      </c>
      <c r="L15">
        <f t="shared" si="5"/>
        <v>22.142857142857142</v>
      </c>
    </row>
    <row r="16" spans="1:12" x14ac:dyDescent="0.35">
      <c r="A16" t="s">
        <v>241</v>
      </c>
      <c r="B16">
        <v>27</v>
      </c>
      <c r="C16">
        <v>22</v>
      </c>
      <c r="D16">
        <v>9</v>
      </c>
      <c r="E16">
        <v>15</v>
      </c>
      <c r="F16">
        <f>SakaryaTablo[[#This Row],[Vefat2019]]</f>
        <v>22</v>
      </c>
      <c r="G16">
        <f>IF(AND(SakaryaTablo[[#This Row],[Vefat2020]]&gt;-1,SakaryaTablo[[#This Row],[Referans]]&gt;-1), SakaryaTablo[[#This Row],[Vefat2020]]-SakaryaTablo[[#This Row],[Referans]], 0)</f>
        <v>5</v>
      </c>
      <c r="H16">
        <f t="shared" si="1"/>
        <v>25.571428571428573</v>
      </c>
      <c r="I16">
        <f t="shared" si="2"/>
        <v>21.571428571428573</v>
      </c>
      <c r="J16">
        <f t="shared" si="3"/>
        <v>13.285714285714286</v>
      </c>
      <c r="K16">
        <f t="shared" si="4"/>
        <v>16.285714285714285</v>
      </c>
      <c r="L16">
        <f t="shared" si="5"/>
        <v>21.571428571428573</v>
      </c>
    </row>
    <row r="17" spans="1:14" x14ac:dyDescent="0.35">
      <c r="A17" t="s">
        <v>240</v>
      </c>
      <c r="B17">
        <v>35</v>
      </c>
      <c r="C17">
        <v>24</v>
      </c>
      <c r="D17">
        <v>14</v>
      </c>
      <c r="E17">
        <v>15</v>
      </c>
      <c r="F17">
        <f>SakaryaTablo[[#This Row],[Vefat2019]]</f>
        <v>24</v>
      </c>
      <c r="G17">
        <f>IF(AND(SakaryaTablo[[#This Row],[Vefat2020]]&gt;-1,SakaryaTablo[[#This Row],[Referans]]&gt;-1), SakaryaTablo[[#This Row],[Vefat2020]]-SakaryaTablo[[#This Row],[Referans]], 0)</f>
        <v>11</v>
      </c>
      <c r="H17">
        <f t="shared" si="1"/>
        <v>26.285714285714285</v>
      </c>
      <c r="I17">
        <f t="shared" si="2"/>
        <v>22</v>
      </c>
      <c r="J17">
        <f t="shared" si="3"/>
        <v>13.285714285714286</v>
      </c>
      <c r="K17">
        <f t="shared" si="4"/>
        <v>16</v>
      </c>
      <c r="L17">
        <f t="shared" si="5"/>
        <v>22</v>
      </c>
    </row>
    <row r="18" spans="1:14" x14ac:dyDescent="0.35">
      <c r="A18" t="s">
        <v>239</v>
      </c>
      <c r="B18">
        <v>23</v>
      </c>
      <c r="C18">
        <v>21</v>
      </c>
      <c r="D18">
        <v>21</v>
      </c>
      <c r="E18">
        <v>13</v>
      </c>
      <c r="F18">
        <f>SakaryaTablo[[#This Row],[Vefat2019]]</f>
        <v>21</v>
      </c>
      <c r="G18">
        <f>IF(AND(SakaryaTablo[[#This Row],[Vefat2020]]&gt;-1,SakaryaTablo[[#This Row],[Referans]]&gt;-1), SakaryaTablo[[#This Row],[Vefat2020]]-SakaryaTablo[[#This Row],[Referans]], 0)</f>
        <v>2</v>
      </c>
      <c r="H18">
        <f t="shared" si="1"/>
        <v>25.857142857142858</v>
      </c>
      <c r="I18">
        <f t="shared" si="2"/>
        <v>22.428571428571427</v>
      </c>
      <c r="J18">
        <f t="shared" si="3"/>
        <v>14.571428571428571</v>
      </c>
      <c r="K18">
        <f t="shared" si="4"/>
        <v>16.428571428571427</v>
      </c>
      <c r="L18">
        <f t="shared" si="5"/>
        <v>22.428571428571427</v>
      </c>
    </row>
    <row r="19" spans="1:14" x14ac:dyDescent="0.35">
      <c r="A19" t="s">
        <v>238</v>
      </c>
      <c r="B19">
        <v>23</v>
      </c>
      <c r="C19">
        <v>22</v>
      </c>
      <c r="D19">
        <v>15</v>
      </c>
      <c r="E19">
        <v>14</v>
      </c>
      <c r="F19">
        <f>SakaryaTablo[[#This Row],[Vefat2019]]</f>
        <v>22</v>
      </c>
      <c r="G19">
        <f>IF(AND(SakaryaTablo[[#This Row],[Vefat2020]]&gt;-1,SakaryaTablo[[#This Row],[Referans]]&gt;-1), SakaryaTablo[[#This Row],[Vefat2020]]-SakaryaTablo[[#This Row],[Referans]], 0)</f>
        <v>1</v>
      </c>
      <c r="H19">
        <f t="shared" si="1"/>
        <v>26.142857142857142</v>
      </c>
      <c r="I19">
        <f t="shared" si="2"/>
        <v>22.428571428571427</v>
      </c>
      <c r="J19">
        <f t="shared" si="3"/>
        <v>15.142857142857142</v>
      </c>
      <c r="K19">
        <f t="shared" si="4"/>
        <v>15.285714285714286</v>
      </c>
      <c r="L19">
        <f t="shared" si="5"/>
        <v>22.428571428571427</v>
      </c>
    </row>
    <row r="20" spans="1:14" x14ac:dyDescent="0.35">
      <c r="A20" t="s">
        <v>237</v>
      </c>
      <c r="B20">
        <v>20</v>
      </c>
      <c r="C20">
        <v>18</v>
      </c>
      <c r="D20">
        <v>8</v>
      </c>
      <c r="E20">
        <v>6</v>
      </c>
      <c r="F20">
        <f>SakaryaTablo[[#This Row],[Vefat2019]]</f>
        <v>18</v>
      </c>
      <c r="G20">
        <f>IF(AND(SakaryaTablo[[#This Row],[Vefat2020]]&gt;-1,SakaryaTablo[[#This Row],[Referans]]&gt;-1), SakaryaTablo[[#This Row],[Vefat2020]]-SakaryaTablo[[#This Row],[Referans]], 0)</f>
        <v>2</v>
      </c>
      <c r="H20">
        <f t="shared" si="1"/>
        <v>25.428571428571427</v>
      </c>
      <c r="I20">
        <f t="shared" si="2"/>
        <v>22.428571428571427</v>
      </c>
      <c r="J20">
        <f t="shared" si="3"/>
        <v>13.857142857142858</v>
      </c>
      <c r="K20">
        <f t="shared" si="4"/>
        <v>13</v>
      </c>
      <c r="L20">
        <f t="shared" si="5"/>
        <v>22.428571428571427</v>
      </c>
    </row>
    <row r="21" spans="1:14" x14ac:dyDescent="0.35">
      <c r="A21" t="s">
        <v>236</v>
      </c>
      <c r="B21">
        <v>28</v>
      </c>
      <c r="C21">
        <v>19</v>
      </c>
      <c r="D21">
        <v>15</v>
      </c>
      <c r="E21">
        <v>18</v>
      </c>
      <c r="F21">
        <f>SakaryaTablo[[#This Row],[Vefat2019]]</f>
        <v>19</v>
      </c>
      <c r="G21">
        <f>IF(AND(SakaryaTablo[[#This Row],[Vefat2020]]&gt;-1,SakaryaTablo[[#This Row],[Referans]]&gt;-1), SakaryaTablo[[#This Row],[Vefat2020]]-SakaryaTablo[[#This Row],[Referans]], 0)</f>
        <v>9</v>
      </c>
      <c r="H21">
        <f t="shared" si="1"/>
        <v>26.285714285714285</v>
      </c>
      <c r="I21">
        <f t="shared" si="2"/>
        <v>21.714285714285715</v>
      </c>
      <c r="J21">
        <f t="shared" si="3"/>
        <v>13.857142857142858</v>
      </c>
      <c r="K21">
        <f t="shared" si="4"/>
        <v>13.571428571428571</v>
      </c>
      <c r="L21">
        <f t="shared" si="5"/>
        <v>21.714285714285715</v>
      </c>
    </row>
    <row r="22" spans="1:14" x14ac:dyDescent="0.35">
      <c r="A22" t="s">
        <v>235</v>
      </c>
      <c r="B22">
        <v>26</v>
      </c>
      <c r="C22">
        <v>19</v>
      </c>
      <c r="D22">
        <v>12</v>
      </c>
      <c r="E22">
        <v>12</v>
      </c>
      <c r="F22">
        <f>SakaryaTablo[[#This Row],[Vefat2019]]</f>
        <v>19</v>
      </c>
      <c r="G22">
        <f>IF(AND(SakaryaTablo[[#This Row],[Vefat2020]]&gt;-1,SakaryaTablo[[#This Row],[Referans]]&gt;-1), SakaryaTablo[[#This Row],[Vefat2020]]-SakaryaTablo[[#This Row],[Referans]], 0)</f>
        <v>7</v>
      </c>
      <c r="H22">
        <f t="shared" si="1"/>
        <v>26</v>
      </c>
      <c r="I22">
        <f t="shared" si="2"/>
        <v>20.714285714285715</v>
      </c>
      <c r="J22">
        <f t="shared" si="3"/>
        <v>13.428571428571429</v>
      </c>
      <c r="K22">
        <f t="shared" si="4"/>
        <v>13.285714285714286</v>
      </c>
      <c r="L22">
        <f t="shared" si="5"/>
        <v>20.714285714285715</v>
      </c>
    </row>
    <row r="23" spans="1:14" x14ac:dyDescent="0.35">
      <c r="A23" t="s">
        <v>234</v>
      </c>
      <c r="B23">
        <v>22</v>
      </c>
      <c r="C23">
        <v>27</v>
      </c>
      <c r="D23">
        <v>13</v>
      </c>
      <c r="E23">
        <v>22</v>
      </c>
      <c r="F23">
        <f>SakaryaTablo[[#This Row],[Vefat2019]]</f>
        <v>27</v>
      </c>
      <c r="G23">
        <f>IF(AND(SakaryaTablo[[#This Row],[Vefat2020]]&gt;-1,SakaryaTablo[[#This Row],[Referans]]&gt;-1), SakaryaTablo[[#This Row],[Vefat2020]]-SakaryaTablo[[#This Row],[Referans]], 0)</f>
        <v>-5</v>
      </c>
      <c r="H23">
        <f t="shared" si="1"/>
        <v>25.285714285714285</v>
      </c>
      <c r="I23">
        <f t="shared" si="2"/>
        <v>21.428571428571427</v>
      </c>
      <c r="J23">
        <f t="shared" si="3"/>
        <v>14</v>
      </c>
      <c r="K23">
        <f t="shared" si="4"/>
        <v>14.285714285714286</v>
      </c>
      <c r="L23">
        <f t="shared" si="5"/>
        <v>21.428571428571427</v>
      </c>
    </row>
    <row r="24" spans="1:14" x14ac:dyDescent="0.35">
      <c r="A24" t="s">
        <v>233</v>
      </c>
      <c r="B24">
        <v>25</v>
      </c>
      <c r="C24">
        <v>28</v>
      </c>
      <c r="D24">
        <v>12</v>
      </c>
      <c r="E24">
        <v>8</v>
      </c>
      <c r="F24">
        <f>SakaryaTablo[[#This Row],[Vefat2019]]</f>
        <v>28</v>
      </c>
      <c r="G24">
        <f>IF(AND(SakaryaTablo[[#This Row],[Vefat2020]]&gt;-1,SakaryaTablo[[#This Row],[Referans]]&gt;-1), SakaryaTablo[[#This Row],[Vefat2020]]-SakaryaTablo[[#This Row],[Referans]], 0)</f>
        <v>-3</v>
      </c>
      <c r="H24">
        <f t="shared" si="1"/>
        <v>23.857142857142858</v>
      </c>
      <c r="I24">
        <f t="shared" si="2"/>
        <v>22</v>
      </c>
      <c r="J24">
        <f t="shared" si="3"/>
        <v>13.714285714285714</v>
      </c>
      <c r="K24">
        <f t="shared" si="4"/>
        <v>13.285714285714286</v>
      </c>
      <c r="L24">
        <f t="shared" si="5"/>
        <v>22</v>
      </c>
    </row>
    <row r="25" spans="1:14" x14ac:dyDescent="0.35">
      <c r="A25" t="s">
        <v>232</v>
      </c>
      <c r="B25">
        <v>22</v>
      </c>
      <c r="C25">
        <v>26</v>
      </c>
      <c r="D25">
        <v>18</v>
      </c>
      <c r="E25">
        <v>13</v>
      </c>
      <c r="F25">
        <f>SakaryaTablo[[#This Row],[Vefat2019]]</f>
        <v>26</v>
      </c>
      <c r="G25">
        <f>IF(AND(SakaryaTablo[[#This Row],[Vefat2020]]&gt;-1,SakaryaTablo[[#This Row],[Referans]]&gt;-1), SakaryaTablo[[#This Row],[Vefat2020]]-SakaryaTablo[[#This Row],[Referans]], 0)</f>
        <v>-4</v>
      </c>
      <c r="H25">
        <f t="shared" si="1"/>
        <v>23.714285714285715</v>
      </c>
      <c r="I25">
        <f t="shared" si="2"/>
        <v>22.714285714285715</v>
      </c>
      <c r="J25">
        <f t="shared" si="3"/>
        <v>13.285714285714286</v>
      </c>
      <c r="K25">
        <f t="shared" si="4"/>
        <v>13.285714285714286</v>
      </c>
      <c r="L25">
        <f t="shared" si="5"/>
        <v>22.714285714285715</v>
      </c>
      <c r="N25" t="s">
        <v>261</v>
      </c>
    </row>
    <row r="26" spans="1:14" x14ac:dyDescent="0.35">
      <c r="A26" t="s">
        <v>231</v>
      </c>
      <c r="B26">
        <v>26</v>
      </c>
      <c r="C26">
        <v>19</v>
      </c>
      <c r="D26">
        <v>12</v>
      </c>
      <c r="E26">
        <v>15</v>
      </c>
      <c r="F26">
        <f>SakaryaTablo[[#This Row],[Vefat2019]]</f>
        <v>19</v>
      </c>
      <c r="G26">
        <f>IF(AND(SakaryaTablo[[#This Row],[Vefat2020]]&gt;-1,SakaryaTablo[[#This Row],[Referans]]&gt;-1), SakaryaTablo[[#This Row],[Vefat2020]]-SakaryaTablo[[#This Row],[Referans]], 0)</f>
        <v>7</v>
      </c>
      <c r="H26">
        <f t="shared" si="1"/>
        <v>24.142857142857142</v>
      </c>
      <c r="I26">
        <f t="shared" si="2"/>
        <v>22.285714285714285</v>
      </c>
      <c r="J26">
        <f t="shared" si="3"/>
        <v>12.857142857142858</v>
      </c>
      <c r="K26">
        <f t="shared" si="4"/>
        <v>13.428571428571429</v>
      </c>
      <c r="L26">
        <f t="shared" si="5"/>
        <v>22.285714285714285</v>
      </c>
      <c r="N26">
        <f>SUM(SakaryaTablo[Fark])</f>
        <v>408</v>
      </c>
    </row>
    <row r="27" spans="1:14" x14ac:dyDescent="0.35">
      <c r="A27" t="s">
        <v>230</v>
      </c>
      <c r="B27">
        <v>22</v>
      </c>
      <c r="C27">
        <v>22</v>
      </c>
      <c r="D27">
        <v>5</v>
      </c>
      <c r="E27">
        <v>21</v>
      </c>
      <c r="F27">
        <f>SakaryaTablo[[#This Row],[Vefat2019]]</f>
        <v>22</v>
      </c>
      <c r="G27">
        <f>IF(AND(SakaryaTablo[[#This Row],[Vefat2020]]&gt;-1,SakaryaTablo[[#This Row],[Referans]]&gt;-1), SakaryaTablo[[#This Row],[Vefat2020]]-SakaryaTablo[[#This Row],[Referans]], 0)</f>
        <v>0</v>
      </c>
      <c r="H27">
        <f t="shared" si="1"/>
        <v>24.428571428571427</v>
      </c>
      <c r="I27">
        <f t="shared" si="2"/>
        <v>22.857142857142858</v>
      </c>
      <c r="J27">
        <f t="shared" si="3"/>
        <v>12.428571428571429</v>
      </c>
      <c r="K27">
        <f t="shared" si="4"/>
        <v>15.571428571428571</v>
      </c>
      <c r="L27">
        <f t="shared" si="5"/>
        <v>22.857142857142858</v>
      </c>
    </row>
    <row r="28" spans="1:14" x14ac:dyDescent="0.35">
      <c r="A28" t="s">
        <v>229</v>
      </c>
      <c r="B28">
        <v>26</v>
      </c>
      <c r="C28">
        <v>29</v>
      </c>
      <c r="D28">
        <v>9</v>
      </c>
      <c r="E28">
        <v>17</v>
      </c>
      <c r="F28">
        <f>SakaryaTablo[[#This Row],[Vefat2019]]</f>
        <v>29</v>
      </c>
      <c r="G28">
        <f>IF(AND(SakaryaTablo[[#This Row],[Vefat2020]]&gt;-1,SakaryaTablo[[#This Row],[Referans]]&gt;-1), SakaryaTablo[[#This Row],[Vefat2020]]-SakaryaTablo[[#This Row],[Referans]], 0)</f>
        <v>-3</v>
      </c>
      <c r="H28">
        <f t="shared" si="1"/>
        <v>24.142857142857142</v>
      </c>
      <c r="I28">
        <f t="shared" si="2"/>
        <v>24.285714285714285</v>
      </c>
      <c r="J28">
        <f t="shared" si="3"/>
        <v>11.571428571428571</v>
      </c>
      <c r="K28">
        <f t="shared" si="4"/>
        <v>15.428571428571429</v>
      </c>
      <c r="L28">
        <f t="shared" si="5"/>
        <v>24.285714285714285</v>
      </c>
    </row>
    <row r="29" spans="1:14" x14ac:dyDescent="0.35">
      <c r="A29" t="s">
        <v>228</v>
      </c>
      <c r="B29">
        <v>33</v>
      </c>
      <c r="C29">
        <v>22</v>
      </c>
      <c r="D29">
        <v>22</v>
      </c>
      <c r="E29">
        <v>8</v>
      </c>
      <c r="F29">
        <f>SakaryaTablo[[#This Row],[Vefat2019]]</f>
        <v>22</v>
      </c>
      <c r="G29">
        <f>IF(AND(SakaryaTablo[[#This Row],[Vefat2020]]&gt;-1,SakaryaTablo[[#This Row],[Referans]]&gt;-1), SakaryaTablo[[#This Row],[Vefat2020]]-SakaryaTablo[[#This Row],[Referans]], 0)</f>
        <v>11</v>
      </c>
      <c r="H29">
        <f t="shared" si="1"/>
        <v>25.142857142857142</v>
      </c>
      <c r="I29">
        <f t="shared" si="2"/>
        <v>24.714285714285715</v>
      </c>
      <c r="J29">
        <f t="shared" si="3"/>
        <v>13</v>
      </c>
      <c r="K29">
        <f t="shared" si="4"/>
        <v>14.857142857142858</v>
      </c>
      <c r="L29">
        <f t="shared" si="5"/>
        <v>24.714285714285715</v>
      </c>
    </row>
    <row r="30" spans="1:14" x14ac:dyDescent="0.35">
      <c r="A30" t="s">
        <v>227</v>
      </c>
      <c r="B30">
        <v>27</v>
      </c>
      <c r="C30">
        <v>31</v>
      </c>
      <c r="D30">
        <v>12</v>
      </c>
      <c r="E30">
        <v>13</v>
      </c>
      <c r="F30">
        <f>SakaryaTablo[[#This Row],[Vefat2019]]</f>
        <v>31</v>
      </c>
      <c r="G30">
        <f>IF(AND(SakaryaTablo[[#This Row],[Vefat2020]]&gt;-1,SakaryaTablo[[#This Row],[Referans]]&gt;-1), SakaryaTablo[[#This Row],[Vefat2020]]-SakaryaTablo[[#This Row],[Referans]], 0)</f>
        <v>-4</v>
      </c>
      <c r="H30">
        <f t="shared" si="1"/>
        <v>25.857142857142858</v>
      </c>
      <c r="I30">
        <f t="shared" si="2"/>
        <v>25.285714285714285</v>
      </c>
      <c r="J30">
        <f t="shared" si="3"/>
        <v>12.857142857142858</v>
      </c>
      <c r="K30">
        <f t="shared" si="4"/>
        <v>13.571428571428571</v>
      </c>
      <c r="L30">
        <f t="shared" si="5"/>
        <v>25.285714285714285</v>
      </c>
    </row>
    <row r="31" spans="1:14" x14ac:dyDescent="0.35">
      <c r="A31" t="s">
        <v>226</v>
      </c>
      <c r="B31">
        <v>24</v>
      </c>
      <c r="C31">
        <v>29</v>
      </c>
      <c r="D31">
        <v>15</v>
      </c>
      <c r="E31">
        <v>11</v>
      </c>
      <c r="F31">
        <f>SakaryaTablo[[#This Row],[Vefat2019]]</f>
        <v>29</v>
      </c>
      <c r="G31">
        <f>IF(AND(SakaryaTablo[[#This Row],[Vefat2020]]&gt;-1,SakaryaTablo[[#This Row],[Referans]]&gt;-1), SakaryaTablo[[#This Row],[Vefat2020]]-SakaryaTablo[[#This Row],[Referans]], 0)</f>
        <v>-5</v>
      </c>
      <c r="H31">
        <f t="shared" si="1"/>
        <v>25.714285714285715</v>
      </c>
      <c r="I31">
        <f t="shared" si="2"/>
        <v>25.428571428571427</v>
      </c>
      <c r="J31">
        <f t="shared" si="3"/>
        <v>13.285714285714286</v>
      </c>
      <c r="K31">
        <f t="shared" si="4"/>
        <v>14</v>
      </c>
      <c r="L31">
        <f t="shared" si="5"/>
        <v>25.428571428571427</v>
      </c>
    </row>
    <row r="32" spans="1:14" x14ac:dyDescent="0.35">
      <c r="A32" t="s">
        <v>225</v>
      </c>
      <c r="B32">
        <v>19</v>
      </c>
      <c r="C32">
        <v>21</v>
      </c>
      <c r="D32">
        <v>12</v>
      </c>
      <c r="E32">
        <v>15</v>
      </c>
      <c r="F32">
        <f>SakaryaTablo[[#This Row],[Vefat2019]]</f>
        <v>21</v>
      </c>
      <c r="G32">
        <f>IF(AND(SakaryaTablo[[#This Row],[Vefat2020]]&gt;-1,SakaryaTablo[[#This Row],[Referans]]&gt;-1), SakaryaTablo[[#This Row],[Vefat2020]]-SakaryaTablo[[#This Row],[Referans]], 0)</f>
        <v>-2</v>
      </c>
      <c r="H32">
        <f t="shared" si="1"/>
        <v>25.285714285714285</v>
      </c>
      <c r="I32">
        <f t="shared" si="2"/>
        <v>24.714285714285715</v>
      </c>
      <c r="J32">
        <f t="shared" si="3"/>
        <v>12.428571428571429</v>
      </c>
      <c r="K32">
        <f t="shared" si="4"/>
        <v>14.285714285714286</v>
      </c>
      <c r="L32">
        <f t="shared" si="5"/>
        <v>24.714285714285715</v>
      </c>
    </row>
    <row r="33" spans="1:12" x14ac:dyDescent="0.35">
      <c r="A33" t="s">
        <v>224</v>
      </c>
      <c r="B33">
        <v>27</v>
      </c>
      <c r="C33">
        <v>25</v>
      </c>
      <c r="D33">
        <v>17</v>
      </c>
      <c r="E33">
        <v>11</v>
      </c>
      <c r="F33">
        <f>SakaryaTablo[[#This Row],[Vefat2019]]</f>
        <v>25</v>
      </c>
      <c r="G33">
        <f>IF(AND(SakaryaTablo[[#This Row],[Vefat2020]]&gt;-1,SakaryaTablo[[#This Row],[Referans]]&gt;-1), SakaryaTablo[[#This Row],[Vefat2020]]-SakaryaTablo[[#This Row],[Referans]], 0)</f>
        <v>2</v>
      </c>
      <c r="H33">
        <f t="shared" si="1"/>
        <v>25.428571428571427</v>
      </c>
      <c r="I33">
        <f t="shared" si="2"/>
        <v>25.571428571428573</v>
      </c>
      <c r="J33">
        <f t="shared" si="3"/>
        <v>13.142857142857142</v>
      </c>
      <c r="K33">
        <f t="shared" si="4"/>
        <v>13.714285714285714</v>
      </c>
      <c r="L33">
        <f t="shared" si="5"/>
        <v>25.571428571428573</v>
      </c>
    </row>
    <row r="34" spans="1:12" x14ac:dyDescent="0.35">
      <c r="A34" t="s">
        <v>223</v>
      </c>
      <c r="B34">
        <v>26</v>
      </c>
      <c r="C34">
        <v>26</v>
      </c>
      <c r="D34">
        <v>15</v>
      </c>
      <c r="E34">
        <v>10</v>
      </c>
      <c r="F34">
        <f>SakaryaTablo[[#This Row],[Vefat2019]]</f>
        <v>26</v>
      </c>
      <c r="G34">
        <f>IF(AND(SakaryaTablo[[#This Row],[Vefat2020]]&gt;-1,SakaryaTablo[[#This Row],[Referans]]&gt;-1), SakaryaTablo[[#This Row],[Vefat2020]]-SakaryaTablo[[#This Row],[Referans]], 0)</f>
        <v>0</v>
      </c>
      <c r="H34">
        <f t="shared" si="1"/>
        <v>26</v>
      </c>
      <c r="I34">
        <f t="shared" si="2"/>
        <v>26.142857142857142</v>
      </c>
      <c r="J34">
        <f t="shared" si="3"/>
        <v>14.571428571428571</v>
      </c>
      <c r="K34">
        <f t="shared" si="4"/>
        <v>12.142857142857142</v>
      </c>
      <c r="L34">
        <f t="shared" si="5"/>
        <v>26.142857142857142</v>
      </c>
    </row>
    <row r="35" spans="1:12" x14ac:dyDescent="0.35">
      <c r="A35" t="s">
        <v>222</v>
      </c>
      <c r="B35">
        <v>22</v>
      </c>
      <c r="C35">
        <v>21</v>
      </c>
      <c r="D35">
        <v>11</v>
      </c>
      <c r="E35">
        <v>11</v>
      </c>
      <c r="F35">
        <f>SakaryaTablo[[#This Row],[Vefat2019]]</f>
        <v>21</v>
      </c>
      <c r="G35">
        <f>IF(AND(SakaryaTablo[[#This Row],[Vefat2020]]&gt;-1,SakaryaTablo[[#This Row],[Referans]]&gt;-1), SakaryaTablo[[#This Row],[Vefat2020]]-SakaryaTablo[[#This Row],[Referans]], 0)</f>
        <v>1</v>
      </c>
      <c r="H35">
        <f t="shared" si="1"/>
        <v>25.428571428571427</v>
      </c>
      <c r="I35">
        <f t="shared" si="2"/>
        <v>25</v>
      </c>
      <c r="J35">
        <f t="shared" si="3"/>
        <v>14.857142857142858</v>
      </c>
      <c r="K35">
        <f t="shared" si="4"/>
        <v>11.285714285714286</v>
      </c>
      <c r="L35">
        <f t="shared" si="5"/>
        <v>25</v>
      </c>
    </row>
    <row r="36" spans="1:12" x14ac:dyDescent="0.35">
      <c r="A36" t="s">
        <v>221</v>
      </c>
      <c r="B36">
        <v>19</v>
      </c>
      <c r="C36">
        <v>35</v>
      </c>
      <c r="D36">
        <v>10</v>
      </c>
      <c r="E36">
        <v>11</v>
      </c>
      <c r="F36">
        <f>SakaryaTablo[[#This Row],[Vefat2019]]</f>
        <v>35</v>
      </c>
      <c r="G36">
        <f>IF(AND(SakaryaTablo[[#This Row],[Vefat2020]]&gt;-1,SakaryaTablo[[#This Row],[Referans]]&gt;-1), SakaryaTablo[[#This Row],[Vefat2020]]-SakaryaTablo[[#This Row],[Referans]], 0)</f>
        <v>-16</v>
      </c>
      <c r="H36">
        <f t="shared" si="1"/>
        <v>23.428571428571427</v>
      </c>
      <c r="I36">
        <f t="shared" si="2"/>
        <v>26.857142857142858</v>
      </c>
      <c r="J36">
        <f t="shared" si="3"/>
        <v>13.142857142857142</v>
      </c>
      <c r="K36">
        <f t="shared" si="4"/>
        <v>11.714285714285714</v>
      </c>
      <c r="L36">
        <f t="shared" si="5"/>
        <v>26.857142857142858</v>
      </c>
    </row>
    <row r="37" spans="1:12" x14ac:dyDescent="0.35">
      <c r="A37" t="s">
        <v>220</v>
      </c>
      <c r="B37">
        <v>19</v>
      </c>
      <c r="C37">
        <v>18</v>
      </c>
      <c r="D37">
        <v>11</v>
      </c>
      <c r="E37">
        <v>12</v>
      </c>
      <c r="F37">
        <f>SakaryaTablo[[#This Row],[Vefat2019]]</f>
        <v>18</v>
      </c>
      <c r="G37">
        <f>IF(AND(SakaryaTablo[[#This Row],[Vefat2020]]&gt;-1,SakaryaTablo[[#This Row],[Referans]]&gt;-1), SakaryaTablo[[#This Row],[Vefat2020]]-SakaryaTablo[[#This Row],[Referans]], 0)</f>
        <v>1</v>
      </c>
      <c r="H37">
        <f t="shared" si="1"/>
        <v>22.285714285714285</v>
      </c>
      <c r="I37">
        <f t="shared" si="2"/>
        <v>25</v>
      </c>
      <c r="J37">
        <f t="shared" si="3"/>
        <v>13</v>
      </c>
      <c r="K37">
        <f t="shared" si="4"/>
        <v>11.571428571428571</v>
      </c>
      <c r="L37">
        <f t="shared" si="5"/>
        <v>25</v>
      </c>
    </row>
    <row r="38" spans="1:12" x14ac:dyDescent="0.35">
      <c r="A38" t="s">
        <v>219</v>
      </c>
      <c r="B38">
        <v>26</v>
      </c>
      <c r="C38">
        <v>31</v>
      </c>
      <c r="D38">
        <v>16</v>
      </c>
      <c r="E38">
        <v>12</v>
      </c>
      <c r="F38">
        <f>SakaryaTablo[[#This Row],[Vefat2019]]</f>
        <v>31</v>
      </c>
      <c r="G38">
        <f>IF(AND(SakaryaTablo[[#This Row],[Vefat2020]]&gt;-1,SakaryaTablo[[#This Row],[Referans]]&gt;-1), SakaryaTablo[[#This Row],[Vefat2020]]-SakaryaTablo[[#This Row],[Referans]], 0)</f>
        <v>-5</v>
      </c>
      <c r="H38">
        <f t="shared" si="1"/>
        <v>22.571428571428573</v>
      </c>
      <c r="I38">
        <f t="shared" si="2"/>
        <v>25.285714285714285</v>
      </c>
      <c r="J38">
        <f t="shared" si="3"/>
        <v>13.142857142857142</v>
      </c>
      <c r="K38">
        <f t="shared" si="4"/>
        <v>11.714285714285714</v>
      </c>
      <c r="L38">
        <f t="shared" si="5"/>
        <v>25.285714285714285</v>
      </c>
    </row>
    <row r="39" spans="1:12" x14ac:dyDescent="0.35">
      <c r="A39" t="s">
        <v>218</v>
      </c>
      <c r="B39">
        <v>24</v>
      </c>
      <c r="C39">
        <v>19</v>
      </c>
      <c r="D39">
        <v>8</v>
      </c>
      <c r="E39">
        <v>9</v>
      </c>
      <c r="F39">
        <f>SakaryaTablo[[#This Row],[Vefat2019]]</f>
        <v>19</v>
      </c>
      <c r="G39">
        <f>IF(AND(SakaryaTablo[[#This Row],[Vefat2020]]&gt;-1,SakaryaTablo[[#This Row],[Referans]]&gt;-1), SakaryaTablo[[#This Row],[Vefat2020]]-SakaryaTablo[[#This Row],[Referans]], 0)</f>
        <v>5</v>
      </c>
      <c r="H39">
        <f t="shared" si="1"/>
        <v>23.285714285714285</v>
      </c>
      <c r="I39">
        <f t="shared" si="2"/>
        <v>25</v>
      </c>
      <c r="J39">
        <f t="shared" si="3"/>
        <v>12.571428571428571</v>
      </c>
      <c r="K39">
        <f t="shared" si="4"/>
        <v>10.857142857142858</v>
      </c>
      <c r="L39">
        <f t="shared" si="5"/>
        <v>25</v>
      </c>
    </row>
    <row r="40" spans="1:12" x14ac:dyDescent="0.35">
      <c r="A40" t="s">
        <v>217</v>
      </c>
      <c r="B40">
        <v>20</v>
      </c>
      <c r="C40">
        <v>22</v>
      </c>
      <c r="D40">
        <v>17</v>
      </c>
      <c r="E40">
        <v>7</v>
      </c>
      <c r="F40">
        <f>SakaryaTablo[[#This Row],[Vefat2019]]</f>
        <v>22</v>
      </c>
      <c r="G40">
        <f>IF(AND(SakaryaTablo[[#This Row],[Vefat2020]]&gt;-1,SakaryaTablo[[#This Row],[Referans]]&gt;-1), SakaryaTablo[[#This Row],[Vefat2020]]-SakaryaTablo[[#This Row],[Referans]], 0)</f>
        <v>-2</v>
      </c>
      <c r="H40">
        <f t="shared" si="1"/>
        <v>22.285714285714285</v>
      </c>
      <c r="I40">
        <f t="shared" si="2"/>
        <v>24.571428571428573</v>
      </c>
      <c r="J40">
        <f t="shared" si="3"/>
        <v>12.571428571428571</v>
      </c>
      <c r="K40">
        <f t="shared" si="4"/>
        <v>10.285714285714286</v>
      </c>
      <c r="L40">
        <f t="shared" si="5"/>
        <v>24.571428571428573</v>
      </c>
    </row>
    <row r="41" spans="1:12" x14ac:dyDescent="0.35">
      <c r="A41" t="s">
        <v>216</v>
      </c>
      <c r="B41">
        <v>27</v>
      </c>
      <c r="C41">
        <v>25</v>
      </c>
      <c r="D41">
        <v>20</v>
      </c>
      <c r="E41">
        <v>7</v>
      </c>
      <c r="F41">
        <f>SakaryaTablo[[#This Row],[Vefat2019]]</f>
        <v>25</v>
      </c>
      <c r="G41">
        <f>IF(AND(SakaryaTablo[[#This Row],[Vefat2020]]&gt;-1,SakaryaTablo[[#This Row],[Referans]]&gt;-1), SakaryaTablo[[#This Row],[Vefat2020]]-SakaryaTablo[[#This Row],[Referans]], 0)</f>
        <v>2</v>
      </c>
      <c r="H41">
        <f t="shared" si="1"/>
        <v>22.428571428571427</v>
      </c>
      <c r="I41">
        <f t="shared" si="2"/>
        <v>24.428571428571427</v>
      </c>
      <c r="J41">
        <f t="shared" si="3"/>
        <v>13.285714285714286</v>
      </c>
      <c r="K41">
        <f t="shared" si="4"/>
        <v>9.8571428571428577</v>
      </c>
      <c r="L41">
        <f t="shared" si="5"/>
        <v>24.428571428571427</v>
      </c>
    </row>
    <row r="42" spans="1:12" x14ac:dyDescent="0.35">
      <c r="A42" t="s">
        <v>215</v>
      </c>
      <c r="B42">
        <v>16</v>
      </c>
      <c r="C42">
        <v>19</v>
      </c>
      <c r="D42">
        <v>10</v>
      </c>
      <c r="E42">
        <v>18</v>
      </c>
      <c r="F42">
        <f>SakaryaTablo[[#This Row],[Vefat2019]]</f>
        <v>19</v>
      </c>
      <c r="G42">
        <f>IF(AND(SakaryaTablo[[#This Row],[Vefat2020]]&gt;-1,SakaryaTablo[[#This Row],[Referans]]&gt;-1), SakaryaTablo[[#This Row],[Vefat2020]]-SakaryaTablo[[#This Row],[Referans]], 0)</f>
        <v>-3</v>
      </c>
      <c r="H42">
        <f t="shared" si="1"/>
        <v>21.571428571428573</v>
      </c>
      <c r="I42">
        <f t="shared" si="2"/>
        <v>24.142857142857142</v>
      </c>
      <c r="J42">
        <f t="shared" si="3"/>
        <v>13.142857142857142</v>
      </c>
      <c r="K42">
        <f t="shared" si="4"/>
        <v>10.857142857142858</v>
      </c>
      <c r="L42">
        <f t="shared" si="5"/>
        <v>24.142857142857142</v>
      </c>
    </row>
    <row r="43" spans="1:12" x14ac:dyDescent="0.35">
      <c r="A43" t="s">
        <v>214</v>
      </c>
      <c r="B43">
        <v>20</v>
      </c>
      <c r="C43">
        <v>20</v>
      </c>
      <c r="D43">
        <v>10</v>
      </c>
      <c r="E43">
        <v>15</v>
      </c>
      <c r="F43">
        <f>SakaryaTablo[[#This Row],[Vefat2019]]</f>
        <v>20</v>
      </c>
      <c r="G43">
        <f>IF(AND(SakaryaTablo[[#This Row],[Vefat2020]]&gt;-1,SakaryaTablo[[#This Row],[Referans]]&gt;-1), SakaryaTablo[[#This Row],[Vefat2020]]-SakaryaTablo[[#This Row],[Referans]], 0)</f>
        <v>0</v>
      </c>
      <c r="H43">
        <f t="shared" si="1"/>
        <v>21.714285714285715</v>
      </c>
      <c r="I43">
        <f t="shared" si="2"/>
        <v>22</v>
      </c>
      <c r="J43">
        <f t="shared" si="3"/>
        <v>13.142857142857142</v>
      </c>
      <c r="K43">
        <f t="shared" si="4"/>
        <v>11.428571428571429</v>
      </c>
      <c r="L43">
        <f t="shared" si="5"/>
        <v>22</v>
      </c>
    </row>
    <row r="44" spans="1:12" x14ac:dyDescent="0.35">
      <c r="A44" t="s">
        <v>213</v>
      </c>
      <c r="B44">
        <v>26</v>
      </c>
      <c r="C44">
        <v>23</v>
      </c>
      <c r="D44">
        <v>16</v>
      </c>
      <c r="E44">
        <v>8</v>
      </c>
      <c r="F44">
        <f>SakaryaTablo[[#This Row],[Vefat2019]]</f>
        <v>23</v>
      </c>
      <c r="G44">
        <f>IF(AND(SakaryaTablo[[#This Row],[Vefat2020]]&gt;-1,SakaryaTablo[[#This Row],[Referans]]&gt;-1), SakaryaTablo[[#This Row],[Vefat2020]]-SakaryaTablo[[#This Row],[Referans]], 0)</f>
        <v>3</v>
      </c>
      <c r="H44">
        <f t="shared" si="1"/>
        <v>22.714285714285715</v>
      </c>
      <c r="I44">
        <f t="shared" si="2"/>
        <v>22.714285714285715</v>
      </c>
      <c r="J44">
        <f t="shared" si="3"/>
        <v>13.857142857142858</v>
      </c>
      <c r="K44">
        <f t="shared" si="4"/>
        <v>10.857142857142858</v>
      </c>
      <c r="L44">
        <f t="shared" si="5"/>
        <v>22.714285714285715</v>
      </c>
    </row>
    <row r="45" spans="1:12" x14ac:dyDescent="0.35">
      <c r="A45" t="s">
        <v>212</v>
      </c>
      <c r="B45">
        <v>19</v>
      </c>
      <c r="C45">
        <v>12</v>
      </c>
      <c r="D45">
        <v>13</v>
      </c>
      <c r="E45">
        <v>15</v>
      </c>
      <c r="F45">
        <f>SakaryaTablo[[#This Row],[Vefat2019]]</f>
        <v>12</v>
      </c>
      <c r="G45">
        <f>IF(AND(SakaryaTablo[[#This Row],[Vefat2020]]&gt;-1,SakaryaTablo[[#This Row],[Referans]]&gt;-1), SakaryaTablo[[#This Row],[Vefat2020]]-SakaryaTablo[[#This Row],[Referans]], 0)</f>
        <v>7</v>
      </c>
      <c r="H45">
        <f t="shared" si="1"/>
        <v>21.714285714285715</v>
      </c>
      <c r="I45">
        <f t="shared" si="2"/>
        <v>20</v>
      </c>
      <c r="J45">
        <f t="shared" si="3"/>
        <v>13.428571428571429</v>
      </c>
      <c r="K45">
        <f t="shared" si="4"/>
        <v>11.285714285714286</v>
      </c>
      <c r="L45">
        <f t="shared" si="5"/>
        <v>20</v>
      </c>
    </row>
    <row r="46" spans="1:12" x14ac:dyDescent="0.35">
      <c r="A46" t="s">
        <v>211</v>
      </c>
      <c r="B46">
        <v>19</v>
      </c>
      <c r="C46">
        <v>24</v>
      </c>
      <c r="D46">
        <v>11</v>
      </c>
      <c r="E46">
        <v>8</v>
      </c>
      <c r="F46">
        <f>SakaryaTablo[[#This Row],[Vefat2019]]</f>
        <v>24</v>
      </c>
      <c r="G46">
        <f>IF(AND(SakaryaTablo[[#This Row],[Vefat2020]]&gt;-1,SakaryaTablo[[#This Row],[Referans]]&gt;-1), SakaryaTablo[[#This Row],[Vefat2020]]-SakaryaTablo[[#This Row],[Referans]], 0)</f>
        <v>-5</v>
      </c>
      <c r="H46">
        <f t="shared" si="1"/>
        <v>21</v>
      </c>
      <c r="I46">
        <f t="shared" si="2"/>
        <v>20.714285714285715</v>
      </c>
      <c r="J46">
        <f t="shared" si="3"/>
        <v>13.857142857142858</v>
      </c>
      <c r="K46">
        <f t="shared" si="4"/>
        <v>11.142857142857142</v>
      </c>
      <c r="L46">
        <f t="shared" si="5"/>
        <v>20.714285714285715</v>
      </c>
    </row>
    <row r="47" spans="1:12" x14ac:dyDescent="0.35">
      <c r="A47" t="s">
        <v>210</v>
      </c>
      <c r="B47">
        <v>22</v>
      </c>
      <c r="C47">
        <v>26</v>
      </c>
      <c r="D47">
        <v>10</v>
      </c>
      <c r="E47">
        <v>10</v>
      </c>
      <c r="F47">
        <f>SakaryaTablo[[#This Row],[Vefat2019]]</f>
        <v>26</v>
      </c>
      <c r="G47">
        <f>IF(AND(SakaryaTablo[[#This Row],[Vefat2020]]&gt;-1,SakaryaTablo[[#This Row],[Referans]]&gt;-1), SakaryaTablo[[#This Row],[Vefat2020]]-SakaryaTablo[[#This Row],[Referans]], 0)</f>
        <v>-4</v>
      </c>
      <c r="H47">
        <f t="shared" si="1"/>
        <v>21.285714285714285</v>
      </c>
      <c r="I47">
        <f t="shared" si="2"/>
        <v>21.285714285714285</v>
      </c>
      <c r="J47">
        <f t="shared" si="3"/>
        <v>12.857142857142858</v>
      </c>
      <c r="K47">
        <f t="shared" si="4"/>
        <v>11.571428571428571</v>
      </c>
      <c r="L47">
        <f t="shared" si="5"/>
        <v>21.285714285714285</v>
      </c>
    </row>
    <row r="48" spans="1:12" x14ac:dyDescent="0.35">
      <c r="A48" t="s">
        <v>209</v>
      </c>
      <c r="B48">
        <v>20</v>
      </c>
      <c r="C48">
        <v>17</v>
      </c>
      <c r="D48">
        <v>14</v>
      </c>
      <c r="E48">
        <v>5</v>
      </c>
      <c r="F48">
        <f>SakaryaTablo[[#This Row],[Vefat2019]]</f>
        <v>17</v>
      </c>
      <c r="G48">
        <f>IF(AND(SakaryaTablo[[#This Row],[Vefat2020]]&gt;-1,SakaryaTablo[[#This Row],[Referans]]&gt;-1), SakaryaTablo[[#This Row],[Vefat2020]]-SakaryaTablo[[#This Row],[Referans]], 0)</f>
        <v>3</v>
      </c>
      <c r="H48">
        <f t="shared" si="1"/>
        <v>20.285714285714285</v>
      </c>
      <c r="I48">
        <f t="shared" si="2"/>
        <v>20.142857142857142</v>
      </c>
      <c r="J48">
        <f t="shared" si="3"/>
        <v>12</v>
      </c>
      <c r="K48">
        <f t="shared" si="4"/>
        <v>11.285714285714286</v>
      </c>
      <c r="L48">
        <f t="shared" si="5"/>
        <v>20.142857142857142</v>
      </c>
    </row>
    <row r="49" spans="1:12" x14ac:dyDescent="0.35">
      <c r="A49" t="s">
        <v>208</v>
      </c>
      <c r="B49">
        <v>14</v>
      </c>
      <c r="C49">
        <v>18</v>
      </c>
      <c r="D49">
        <v>18</v>
      </c>
      <c r="E49">
        <v>10</v>
      </c>
      <c r="F49">
        <f>SakaryaTablo[[#This Row],[Vefat2019]]</f>
        <v>18</v>
      </c>
      <c r="G49">
        <f>IF(AND(SakaryaTablo[[#This Row],[Vefat2020]]&gt;-1,SakaryaTablo[[#This Row],[Referans]]&gt;-1), SakaryaTablo[[#This Row],[Vefat2020]]-SakaryaTablo[[#This Row],[Referans]], 0)</f>
        <v>-4</v>
      </c>
      <c r="H49">
        <f t="shared" si="1"/>
        <v>20</v>
      </c>
      <c r="I49">
        <f t="shared" si="2"/>
        <v>20</v>
      </c>
      <c r="J49">
        <f t="shared" si="3"/>
        <v>13.142857142857142</v>
      </c>
      <c r="K49">
        <f t="shared" si="4"/>
        <v>10.142857142857142</v>
      </c>
      <c r="L49">
        <f t="shared" si="5"/>
        <v>20</v>
      </c>
    </row>
    <row r="50" spans="1:12" x14ac:dyDescent="0.35">
      <c r="A50" t="s">
        <v>207</v>
      </c>
      <c r="B50">
        <v>30</v>
      </c>
      <c r="C50">
        <v>24</v>
      </c>
      <c r="D50">
        <v>17</v>
      </c>
      <c r="E50">
        <v>10</v>
      </c>
      <c r="F50">
        <f>SakaryaTablo[[#This Row],[Vefat2019]]</f>
        <v>24</v>
      </c>
      <c r="G50">
        <f>IF(AND(SakaryaTablo[[#This Row],[Vefat2020]]&gt;-1,SakaryaTablo[[#This Row],[Referans]]&gt;-1), SakaryaTablo[[#This Row],[Vefat2020]]-SakaryaTablo[[#This Row],[Referans]], 0)</f>
        <v>6</v>
      </c>
      <c r="H50">
        <f t="shared" si="1"/>
        <v>21.428571428571427</v>
      </c>
      <c r="I50">
        <f t="shared" si="2"/>
        <v>20.571428571428573</v>
      </c>
      <c r="J50">
        <f t="shared" si="3"/>
        <v>14.142857142857142</v>
      </c>
      <c r="K50">
        <f t="shared" si="4"/>
        <v>9.4285714285714288</v>
      </c>
      <c r="L50">
        <f t="shared" si="5"/>
        <v>20.571428571428573</v>
      </c>
    </row>
    <row r="51" spans="1:12" x14ac:dyDescent="0.35">
      <c r="A51" t="s">
        <v>206</v>
      </c>
      <c r="B51">
        <v>19</v>
      </c>
      <c r="C51">
        <v>20</v>
      </c>
      <c r="D51">
        <v>20</v>
      </c>
      <c r="E51">
        <v>10</v>
      </c>
      <c r="F51">
        <f>SakaryaTablo[[#This Row],[Vefat2019]]</f>
        <v>20</v>
      </c>
      <c r="G51">
        <f>IF(AND(SakaryaTablo[[#This Row],[Vefat2020]]&gt;-1,SakaryaTablo[[#This Row],[Referans]]&gt;-1), SakaryaTablo[[#This Row],[Vefat2020]]-SakaryaTablo[[#This Row],[Referans]], 0)</f>
        <v>-1</v>
      </c>
      <c r="H51">
        <f t="shared" si="1"/>
        <v>20.428571428571427</v>
      </c>
      <c r="I51">
        <f t="shared" si="2"/>
        <v>20.142857142857142</v>
      </c>
      <c r="J51">
        <f t="shared" si="3"/>
        <v>14.714285714285714</v>
      </c>
      <c r="K51">
        <f t="shared" si="4"/>
        <v>9.7142857142857135</v>
      </c>
      <c r="L51">
        <f t="shared" si="5"/>
        <v>20.142857142857142</v>
      </c>
    </row>
    <row r="52" spans="1:12" x14ac:dyDescent="0.35">
      <c r="A52" t="s">
        <v>205</v>
      </c>
      <c r="B52">
        <v>18</v>
      </c>
      <c r="C52">
        <v>19</v>
      </c>
      <c r="D52">
        <v>13</v>
      </c>
      <c r="E52">
        <v>7</v>
      </c>
      <c r="F52">
        <f>SakaryaTablo[[#This Row],[Vefat2019]]</f>
        <v>19</v>
      </c>
      <c r="G52">
        <f>IF(AND(SakaryaTablo[[#This Row],[Vefat2020]]&gt;-1,SakaryaTablo[[#This Row],[Referans]]&gt;-1), SakaryaTablo[[#This Row],[Vefat2020]]-SakaryaTablo[[#This Row],[Referans]], 0)</f>
        <v>-1</v>
      </c>
      <c r="H52">
        <f t="shared" si="1"/>
        <v>20.285714285714285</v>
      </c>
      <c r="I52">
        <f t="shared" si="2"/>
        <v>21.142857142857142</v>
      </c>
      <c r="J52">
        <f t="shared" si="3"/>
        <v>14.714285714285714</v>
      </c>
      <c r="K52">
        <f t="shared" si="4"/>
        <v>8.5714285714285712</v>
      </c>
      <c r="L52">
        <f t="shared" si="5"/>
        <v>21.142857142857142</v>
      </c>
    </row>
    <row r="53" spans="1:12" x14ac:dyDescent="0.35">
      <c r="A53" t="s">
        <v>204</v>
      </c>
      <c r="B53">
        <v>21</v>
      </c>
      <c r="C53">
        <v>15</v>
      </c>
      <c r="D53">
        <v>17</v>
      </c>
      <c r="E53">
        <v>16</v>
      </c>
      <c r="F53">
        <f>SakaryaTablo[[#This Row],[Vefat2019]]</f>
        <v>15</v>
      </c>
      <c r="G53">
        <f>IF(AND(SakaryaTablo[[#This Row],[Vefat2020]]&gt;-1,SakaryaTablo[[#This Row],[Referans]]&gt;-1), SakaryaTablo[[#This Row],[Vefat2020]]-SakaryaTablo[[#This Row],[Referans]], 0)</f>
        <v>6</v>
      </c>
      <c r="H53">
        <f t="shared" si="1"/>
        <v>20.571428571428573</v>
      </c>
      <c r="I53">
        <f t="shared" si="2"/>
        <v>19.857142857142858</v>
      </c>
      <c r="J53">
        <f t="shared" si="3"/>
        <v>15.571428571428571</v>
      </c>
      <c r="K53">
        <f t="shared" si="4"/>
        <v>9.7142857142857135</v>
      </c>
      <c r="L53">
        <f t="shared" si="5"/>
        <v>19.857142857142858</v>
      </c>
    </row>
    <row r="54" spans="1:12" x14ac:dyDescent="0.35">
      <c r="A54" t="s">
        <v>203</v>
      </c>
      <c r="B54">
        <v>11</v>
      </c>
      <c r="C54">
        <v>15</v>
      </c>
      <c r="D54">
        <v>11</v>
      </c>
      <c r="E54">
        <v>12</v>
      </c>
      <c r="F54">
        <f>SakaryaTablo[[#This Row],[Vefat2019]]</f>
        <v>15</v>
      </c>
      <c r="G54">
        <f>IF(AND(SakaryaTablo[[#This Row],[Vefat2020]]&gt;-1,SakaryaTablo[[#This Row],[Referans]]&gt;-1), SakaryaTablo[[#This Row],[Vefat2020]]-SakaryaTablo[[#This Row],[Referans]], 0)</f>
        <v>-4</v>
      </c>
      <c r="H54">
        <f t="shared" si="1"/>
        <v>19</v>
      </c>
      <c r="I54">
        <f t="shared" si="2"/>
        <v>18.285714285714285</v>
      </c>
      <c r="J54">
        <f t="shared" si="3"/>
        <v>15.714285714285714</v>
      </c>
      <c r="K54">
        <f t="shared" si="4"/>
        <v>10</v>
      </c>
      <c r="L54">
        <f t="shared" si="5"/>
        <v>18.285714285714285</v>
      </c>
    </row>
    <row r="55" spans="1:12" x14ac:dyDescent="0.35">
      <c r="A55" t="s">
        <v>202</v>
      </c>
      <c r="B55">
        <v>15</v>
      </c>
      <c r="C55">
        <v>20</v>
      </c>
      <c r="D55">
        <v>13</v>
      </c>
      <c r="E55">
        <v>6</v>
      </c>
      <c r="F55">
        <f>SakaryaTablo[[#This Row],[Vefat2019]]</f>
        <v>20</v>
      </c>
      <c r="G55">
        <f>IF(AND(SakaryaTablo[[#This Row],[Vefat2020]]&gt;-1,SakaryaTablo[[#This Row],[Referans]]&gt;-1), SakaryaTablo[[#This Row],[Vefat2020]]-SakaryaTablo[[#This Row],[Referans]], 0)</f>
        <v>-5</v>
      </c>
      <c r="H55">
        <f t="shared" si="1"/>
        <v>18.285714285714285</v>
      </c>
      <c r="I55">
        <f t="shared" si="2"/>
        <v>18.714285714285715</v>
      </c>
      <c r="J55">
        <f t="shared" si="3"/>
        <v>15.571428571428571</v>
      </c>
      <c r="K55">
        <f t="shared" si="4"/>
        <v>10.142857142857142</v>
      </c>
      <c r="L55">
        <f t="shared" si="5"/>
        <v>18.714285714285715</v>
      </c>
    </row>
    <row r="56" spans="1:12" x14ac:dyDescent="0.35">
      <c r="A56" t="s">
        <v>201</v>
      </c>
      <c r="B56">
        <v>15</v>
      </c>
      <c r="C56">
        <v>20</v>
      </c>
      <c r="D56">
        <v>15</v>
      </c>
      <c r="E56">
        <v>8</v>
      </c>
      <c r="F56">
        <f>SakaryaTablo[[#This Row],[Vefat2019]]</f>
        <v>20</v>
      </c>
      <c r="G56">
        <f>IF(AND(SakaryaTablo[[#This Row],[Vefat2020]]&gt;-1,SakaryaTablo[[#This Row],[Referans]]&gt;-1), SakaryaTablo[[#This Row],[Vefat2020]]-SakaryaTablo[[#This Row],[Referans]], 0)</f>
        <v>-5</v>
      </c>
      <c r="H56">
        <f t="shared" si="1"/>
        <v>18.428571428571427</v>
      </c>
      <c r="I56">
        <f t="shared" si="2"/>
        <v>19</v>
      </c>
      <c r="J56">
        <f t="shared" si="3"/>
        <v>15.142857142857142</v>
      </c>
      <c r="K56">
        <f t="shared" si="4"/>
        <v>9.8571428571428577</v>
      </c>
      <c r="L56">
        <f t="shared" si="5"/>
        <v>19</v>
      </c>
    </row>
    <row r="57" spans="1:12" x14ac:dyDescent="0.35">
      <c r="A57" t="s">
        <v>200</v>
      </c>
      <c r="B57">
        <v>17</v>
      </c>
      <c r="C57">
        <v>21</v>
      </c>
      <c r="D57">
        <v>11</v>
      </c>
      <c r="E57">
        <v>10</v>
      </c>
      <c r="F57">
        <f>SakaryaTablo[[#This Row],[Vefat2019]]</f>
        <v>21</v>
      </c>
      <c r="G57">
        <f>IF(AND(SakaryaTablo[[#This Row],[Vefat2020]]&gt;-1,SakaryaTablo[[#This Row],[Referans]]&gt;-1), SakaryaTablo[[#This Row],[Vefat2020]]-SakaryaTablo[[#This Row],[Referans]], 0)</f>
        <v>-4</v>
      </c>
      <c r="H57">
        <f t="shared" si="1"/>
        <v>16.571428571428573</v>
      </c>
      <c r="I57">
        <f t="shared" si="2"/>
        <v>18.571428571428573</v>
      </c>
      <c r="J57">
        <f t="shared" si="3"/>
        <v>14.285714285714286</v>
      </c>
      <c r="K57">
        <f t="shared" si="4"/>
        <v>9.8571428571428577</v>
      </c>
      <c r="L57">
        <f t="shared" si="5"/>
        <v>18.571428571428573</v>
      </c>
    </row>
    <row r="58" spans="1:12" x14ac:dyDescent="0.35">
      <c r="A58" t="s">
        <v>199</v>
      </c>
      <c r="B58">
        <v>18</v>
      </c>
      <c r="C58">
        <v>18</v>
      </c>
      <c r="D58">
        <v>12</v>
      </c>
      <c r="E58">
        <v>9</v>
      </c>
      <c r="F58">
        <f>SakaryaTablo[[#This Row],[Vefat2019]]</f>
        <v>18</v>
      </c>
      <c r="G58">
        <f>IF(AND(SakaryaTablo[[#This Row],[Vefat2020]]&gt;-1,SakaryaTablo[[#This Row],[Referans]]&gt;-1), SakaryaTablo[[#This Row],[Vefat2020]]-SakaryaTablo[[#This Row],[Referans]], 0)</f>
        <v>0</v>
      </c>
      <c r="H58">
        <f t="shared" si="1"/>
        <v>16.428571428571427</v>
      </c>
      <c r="I58">
        <f t="shared" si="2"/>
        <v>18.285714285714285</v>
      </c>
      <c r="J58">
        <f t="shared" si="3"/>
        <v>13.142857142857142</v>
      </c>
      <c r="K58">
        <f t="shared" si="4"/>
        <v>9.7142857142857135</v>
      </c>
      <c r="L58">
        <f t="shared" si="5"/>
        <v>18.285714285714285</v>
      </c>
    </row>
    <row r="59" spans="1:12" x14ac:dyDescent="0.35">
      <c r="A59" t="s">
        <v>198</v>
      </c>
      <c r="B59">
        <v>21</v>
      </c>
      <c r="C59">
        <v>17</v>
      </c>
      <c r="D59">
        <v>8</v>
      </c>
      <c r="E59">
        <v>10</v>
      </c>
      <c r="F59">
        <f>SakaryaTablo[[#This Row],[Vefat2019]]</f>
        <v>17</v>
      </c>
      <c r="G59">
        <f>IF(AND(SakaryaTablo[[#This Row],[Vefat2020]]&gt;-1,SakaryaTablo[[#This Row],[Referans]]&gt;-1), SakaryaTablo[[#This Row],[Vefat2020]]-SakaryaTablo[[#This Row],[Referans]], 0)</f>
        <v>4</v>
      </c>
      <c r="H59">
        <f t="shared" si="1"/>
        <v>16.857142857142858</v>
      </c>
      <c r="I59">
        <f t="shared" si="2"/>
        <v>18</v>
      </c>
      <c r="J59">
        <f t="shared" si="3"/>
        <v>12.428571428571429</v>
      </c>
      <c r="K59">
        <f t="shared" si="4"/>
        <v>10.142857142857142</v>
      </c>
      <c r="L59">
        <f t="shared" si="5"/>
        <v>18</v>
      </c>
    </row>
    <row r="60" spans="1:12" x14ac:dyDescent="0.35">
      <c r="A60" t="s">
        <v>197</v>
      </c>
      <c r="B60">
        <v>23</v>
      </c>
      <c r="C60">
        <v>11</v>
      </c>
      <c r="D60">
        <v>7</v>
      </c>
      <c r="E60">
        <v>9</v>
      </c>
      <c r="F60">
        <f>SakaryaTablo[[#This Row],[Vefat2019]]</f>
        <v>11</v>
      </c>
      <c r="G60">
        <f>IF(AND(SakaryaTablo[[#This Row],[Vefat2020]]&gt;-1,SakaryaTablo[[#This Row],[Referans]]&gt;-1), SakaryaTablo[[#This Row],[Vefat2020]]-SakaryaTablo[[#This Row],[Referans]], 0)</f>
        <v>12</v>
      </c>
      <c r="H60">
        <f t="shared" si="1"/>
        <v>17.142857142857142</v>
      </c>
      <c r="I60">
        <f t="shared" si="2"/>
        <v>17.428571428571427</v>
      </c>
      <c r="J60">
        <f t="shared" si="3"/>
        <v>11</v>
      </c>
      <c r="K60">
        <f t="shared" si="4"/>
        <v>9.1428571428571423</v>
      </c>
      <c r="L60">
        <f t="shared" si="5"/>
        <v>17.428571428571427</v>
      </c>
    </row>
    <row r="61" spans="1:12" x14ac:dyDescent="0.35">
      <c r="A61" t="s">
        <v>196</v>
      </c>
      <c r="B61">
        <v>16</v>
      </c>
      <c r="C61">
        <v>16</v>
      </c>
      <c r="D61">
        <v>16</v>
      </c>
      <c r="E61">
        <v>13</v>
      </c>
      <c r="F61">
        <f>SakaryaTablo[[#This Row],[Vefat2019]]</f>
        <v>16</v>
      </c>
      <c r="G61">
        <f>IF(AND(SakaryaTablo[[#This Row],[Vefat2020]]&gt;-1,SakaryaTablo[[#This Row],[Referans]]&gt;-1), SakaryaTablo[[#This Row],[Vefat2020]]-SakaryaTablo[[#This Row],[Referans]], 0)</f>
        <v>0</v>
      </c>
      <c r="H61">
        <f t="shared" si="1"/>
        <v>17.857142857142858</v>
      </c>
      <c r="I61">
        <f t="shared" si="2"/>
        <v>17.571428571428573</v>
      </c>
      <c r="J61">
        <f t="shared" si="3"/>
        <v>11.714285714285714</v>
      </c>
      <c r="K61">
        <f t="shared" si="4"/>
        <v>9.2857142857142865</v>
      </c>
      <c r="L61">
        <f t="shared" si="5"/>
        <v>17.571428571428573</v>
      </c>
    </row>
    <row r="62" spans="1:12" x14ac:dyDescent="0.35">
      <c r="A62" t="s">
        <v>195</v>
      </c>
      <c r="B62">
        <v>15</v>
      </c>
      <c r="C62">
        <v>20</v>
      </c>
      <c r="D62">
        <v>16</v>
      </c>
      <c r="E62">
        <v>19</v>
      </c>
      <c r="F62">
        <f>SakaryaTablo[[#This Row],[Vefat2019]]</f>
        <v>20</v>
      </c>
      <c r="G62">
        <f>IF(AND(SakaryaTablo[[#This Row],[Vefat2020]]&gt;-1,SakaryaTablo[[#This Row],[Referans]]&gt;-1), SakaryaTablo[[#This Row],[Vefat2020]]-SakaryaTablo[[#This Row],[Referans]], 0)</f>
        <v>-5</v>
      </c>
      <c r="H62">
        <f t="shared" si="1"/>
        <v>17.857142857142858</v>
      </c>
      <c r="I62">
        <f t="shared" si="2"/>
        <v>17.571428571428573</v>
      </c>
      <c r="J62">
        <f t="shared" si="3"/>
        <v>12.142857142857142</v>
      </c>
      <c r="K62">
        <f t="shared" si="4"/>
        <v>11.142857142857142</v>
      </c>
      <c r="L62">
        <f t="shared" si="5"/>
        <v>17.571428571428573</v>
      </c>
    </row>
    <row r="63" spans="1:12" x14ac:dyDescent="0.35">
      <c r="A63" t="s">
        <v>194</v>
      </c>
      <c r="B63">
        <v>15</v>
      </c>
      <c r="C63">
        <v>18</v>
      </c>
      <c r="D63">
        <v>10</v>
      </c>
      <c r="E63">
        <v>11</v>
      </c>
      <c r="F63">
        <f>SakaryaTablo[[#This Row],[Vefat2019]]</f>
        <v>18</v>
      </c>
      <c r="G63">
        <f>IF(AND(SakaryaTablo[[#This Row],[Vefat2020]]&gt;-1,SakaryaTablo[[#This Row],[Referans]]&gt;-1), SakaryaTablo[[#This Row],[Vefat2020]]-SakaryaTablo[[#This Row],[Referans]], 0)</f>
        <v>-3</v>
      </c>
      <c r="H63">
        <f t="shared" si="1"/>
        <v>17.857142857142858</v>
      </c>
      <c r="I63">
        <f t="shared" si="2"/>
        <v>17.285714285714285</v>
      </c>
      <c r="J63">
        <f t="shared" si="3"/>
        <v>11.428571428571429</v>
      </c>
      <c r="K63">
        <f t="shared" si="4"/>
        <v>11.571428571428571</v>
      </c>
      <c r="L63">
        <f t="shared" si="5"/>
        <v>17.285714285714285</v>
      </c>
    </row>
    <row r="64" spans="1:12" x14ac:dyDescent="0.35">
      <c r="A64" t="s">
        <v>193</v>
      </c>
      <c r="B64">
        <v>21</v>
      </c>
      <c r="C64">
        <v>18</v>
      </c>
      <c r="D64">
        <v>10</v>
      </c>
      <c r="E64">
        <v>15</v>
      </c>
      <c r="F64">
        <f>SakaryaTablo[[#This Row],[Vefat2019]]</f>
        <v>18</v>
      </c>
      <c r="G64">
        <f>IF(AND(SakaryaTablo[[#This Row],[Vefat2020]]&gt;-1,SakaryaTablo[[#This Row],[Referans]]&gt;-1), SakaryaTablo[[#This Row],[Vefat2020]]-SakaryaTablo[[#This Row],[Referans]], 0)</f>
        <v>3</v>
      </c>
      <c r="H64">
        <f t="shared" si="1"/>
        <v>18.428571428571427</v>
      </c>
      <c r="I64">
        <f t="shared" si="2"/>
        <v>16.857142857142858</v>
      </c>
      <c r="J64">
        <f t="shared" si="3"/>
        <v>11.285714285714286</v>
      </c>
      <c r="K64">
        <f t="shared" si="4"/>
        <v>12.285714285714286</v>
      </c>
      <c r="L64">
        <f t="shared" si="5"/>
        <v>16.857142857142858</v>
      </c>
    </row>
    <row r="65" spans="1:12" x14ac:dyDescent="0.35">
      <c r="A65" t="s">
        <v>192</v>
      </c>
      <c r="B65">
        <v>19</v>
      </c>
      <c r="C65">
        <v>16</v>
      </c>
      <c r="D65">
        <v>16</v>
      </c>
      <c r="E65">
        <v>12</v>
      </c>
      <c r="F65">
        <f>SakaryaTablo[[#This Row],[Vefat2019]]</f>
        <v>16</v>
      </c>
      <c r="G65">
        <f>IF(AND(SakaryaTablo[[#This Row],[Vefat2020]]&gt;-1,SakaryaTablo[[#This Row],[Referans]]&gt;-1), SakaryaTablo[[#This Row],[Vefat2020]]-SakaryaTablo[[#This Row],[Referans]], 0)</f>
        <v>3</v>
      </c>
      <c r="H65">
        <f t="shared" si="1"/>
        <v>18.571428571428573</v>
      </c>
      <c r="I65">
        <f t="shared" si="2"/>
        <v>16.571428571428573</v>
      </c>
      <c r="J65">
        <f t="shared" si="3"/>
        <v>11.857142857142858</v>
      </c>
      <c r="K65">
        <f t="shared" si="4"/>
        <v>12.714285714285714</v>
      </c>
      <c r="L65">
        <f t="shared" si="5"/>
        <v>16.571428571428573</v>
      </c>
    </row>
    <row r="66" spans="1:12" x14ac:dyDescent="0.35">
      <c r="A66" t="s">
        <v>191</v>
      </c>
      <c r="B66">
        <v>14</v>
      </c>
      <c r="C66">
        <v>21</v>
      </c>
      <c r="D66">
        <v>9</v>
      </c>
      <c r="E66">
        <v>17</v>
      </c>
      <c r="F66">
        <f>SakaryaTablo[[#This Row],[Vefat2019]]</f>
        <v>21</v>
      </c>
      <c r="G66">
        <f>IF(AND(SakaryaTablo[[#This Row],[Vefat2020]]&gt;-1,SakaryaTablo[[#This Row],[Referans]]&gt;-1), SakaryaTablo[[#This Row],[Vefat2020]]-SakaryaTablo[[#This Row],[Referans]], 0)</f>
        <v>-7</v>
      </c>
      <c r="H66">
        <f t="shared" si="1"/>
        <v>17.571428571428573</v>
      </c>
      <c r="I66">
        <f t="shared" si="2"/>
        <v>17.142857142857142</v>
      </c>
      <c r="J66">
        <f t="shared" si="3"/>
        <v>12</v>
      </c>
      <c r="K66">
        <f t="shared" si="4"/>
        <v>13.714285714285714</v>
      </c>
      <c r="L66">
        <f t="shared" si="5"/>
        <v>17.142857142857142</v>
      </c>
    </row>
    <row r="67" spans="1:12" x14ac:dyDescent="0.35">
      <c r="A67" t="s">
        <v>190</v>
      </c>
      <c r="B67">
        <v>22</v>
      </c>
      <c r="C67">
        <v>18</v>
      </c>
      <c r="D67">
        <v>15</v>
      </c>
      <c r="E67">
        <v>7</v>
      </c>
      <c r="F67">
        <f>SakaryaTablo[[#This Row],[Vefat2019]]</f>
        <v>18</v>
      </c>
      <c r="G67">
        <f>IF(AND(SakaryaTablo[[#This Row],[Vefat2020]]&gt;-1,SakaryaTablo[[#This Row],[Referans]]&gt;-1), SakaryaTablo[[#This Row],[Vefat2020]]-SakaryaTablo[[#This Row],[Referans]], 0)</f>
        <v>4</v>
      </c>
      <c r="H67">
        <f t="shared" si="1"/>
        <v>17.428571428571427</v>
      </c>
      <c r="I67">
        <f t="shared" si="2"/>
        <v>18.142857142857142</v>
      </c>
      <c r="J67">
        <f t="shared" si="3"/>
        <v>13.142857142857142</v>
      </c>
      <c r="K67">
        <f t="shared" si="4"/>
        <v>13.428571428571429</v>
      </c>
      <c r="L67">
        <f t="shared" si="5"/>
        <v>18.142857142857142</v>
      </c>
    </row>
    <row r="68" spans="1:12" x14ac:dyDescent="0.35">
      <c r="A68" t="s">
        <v>189</v>
      </c>
      <c r="B68">
        <v>17</v>
      </c>
      <c r="C68">
        <v>21</v>
      </c>
      <c r="D68">
        <v>11</v>
      </c>
      <c r="E68">
        <v>11</v>
      </c>
      <c r="F68">
        <f>SakaryaTablo[[#This Row],[Vefat2019]]</f>
        <v>21</v>
      </c>
      <c r="G68">
        <f>IF(AND(SakaryaTablo[[#This Row],[Vefat2020]]&gt;-1,SakaryaTablo[[#This Row],[Referans]]&gt;-1), SakaryaTablo[[#This Row],[Vefat2020]]-SakaryaTablo[[#This Row],[Referans]], 0)</f>
        <v>-4</v>
      </c>
      <c r="H68">
        <f t="shared" si="1"/>
        <v>17.571428571428573</v>
      </c>
      <c r="I68">
        <f t="shared" si="2"/>
        <v>18.857142857142858</v>
      </c>
      <c r="J68">
        <f t="shared" si="3"/>
        <v>12.428571428571429</v>
      </c>
      <c r="K68">
        <f t="shared" si="4"/>
        <v>13.142857142857142</v>
      </c>
      <c r="L68">
        <f t="shared" si="5"/>
        <v>18.857142857142858</v>
      </c>
    </row>
    <row r="69" spans="1:12" x14ac:dyDescent="0.35">
      <c r="A69" t="s">
        <v>188</v>
      </c>
      <c r="B69">
        <v>18</v>
      </c>
      <c r="C69">
        <v>20</v>
      </c>
      <c r="D69">
        <v>16</v>
      </c>
      <c r="E69">
        <v>16</v>
      </c>
      <c r="F69">
        <f>SakaryaTablo[[#This Row],[Vefat2019]]</f>
        <v>20</v>
      </c>
      <c r="G69">
        <f>IF(AND(SakaryaTablo[[#This Row],[Vefat2020]]&gt;-1,SakaryaTablo[[#This Row],[Referans]]&gt;-1), SakaryaTablo[[#This Row],[Vefat2020]]-SakaryaTablo[[#This Row],[Referans]], 0)</f>
        <v>-2</v>
      </c>
      <c r="H69">
        <f t="shared" si="1"/>
        <v>18</v>
      </c>
      <c r="I69">
        <f t="shared" si="2"/>
        <v>18.857142857142858</v>
      </c>
      <c r="J69">
        <f t="shared" si="3"/>
        <v>12.428571428571429</v>
      </c>
      <c r="K69">
        <f t="shared" si="4"/>
        <v>12.714285714285714</v>
      </c>
      <c r="L69">
        <f t="shared" si="5"/>
        <v>18.857142857142858</v>
      </c>
    </row>
    <row r="70" spans="1:12" x14ac:dyDescent="0.35">
      <c r="A70" t="s">
        <v>187</v>
      </c>
      <c r="B70">
        <v>24</v>
      </c>
      <c r="C70">
        <v>18</v>
      </c>
      <c r="D70">
        <v>7</v>
      </c>
      <c r="E70">
        <v>9</v>
      </c>
      <c r="F70">
        <f>SakaryaTablo[[#This Row],[Vefat2019]]</f>
        <v>18</v>
      </c>
      <c r="G70">
        <f>IF(AND(SakaryaTablo[[#This Row],[Vefat2020]]&gt;-1,SakaryaTablo[[#This Row],[Referans]]&gt;-1), SakaryaTablo[[#This Row],[Vefat2020]]-SakaryaTablo[[#This Row],[Referans]], 0)</f>
        <v>6</v>
      </c>
      <c r="H70">
        <f t="shared" si="1"/>
        <v>19.285714285714285</v>
      </c>
      <c r="I70">
        <f t="shared" si="2"/>
        <v>18.857142857142858</v>
      </c>
      <c r="J70">
        <f t="shared" si="3"/>
        <v>12</v>
      </c>
      <c r="K70">
        <f t="shared" si="4"/>
        <v>12.428571428571429</v>
      </c>
      <c r="L70">
        <f t="shared" si="5"/>
        <v>18.857142857142858</v>
      </c>
    </row>
    <row r="71" spans="1:12" x14ac:dyDescent="0.35">
      <c r="A71" t="s">
        <v>186</v>
      </c>
      <c r="B71">
        <v>16</v>
      </c>
      <c r="C71">
        <v>12</v>
      </c>
      <c r="D71">
        <v>11</v>
      </c>
      <c r="E71">
        <v>17</v>
      </c>
      <c r="F71">
        <f>SakaryaTablo[[#This Row],[Vefat2019]]</f>
        <v>12</v>
      </c>
      <c r="G71">
        <f>IF(AND(SakaryaTablo[[#This Row],[Vefat2020]]&gt;-1,SakaryaTablo[[#This Row],[Referans]]&gt;-1), SakaryaTablo[[#This Row],[Vefat2020]]-SakaryaTablo[[#This Row],[Referans]], 0)</f>
        <v>4</v>
      </c>
      <c r="H71">
        <f t="shared" si="1"/>
        <v>18.571428571428573</v>
      </c>
      <c r="I71">
        <f t="shared" si="2"/>
        <v>18</v>
      </c>
      <c r="J71">
        <f t="shared" si="3"/>
        <v>12.142857142857142</v>
      </c>
      <c r="K71">
        <f t="shared" si="4"/>
        <v>12.714285714285714</v>
      </c>
      <c r="L71">
        <f t="shared" si="5"/>
        <v>18</v>
      </c>
    </row>
    <row r="72" spans="1:12" x14ac:dyDescent="0.35">
      <c r="A72" t="s">
        <v>185</v>
      </c>
      <c r="B72">
        <v>19</v>
      </c>
      <c r="C72">
        <v>24</v>
      </c>
      <c r="D72">
        <v>16</v>
      </c>
      <c r="E72">
        <v>15</v>
      </c>
      <c r="F72">
        <f>SakaryaTablo[[#This Row],[Vefat2019]]</f>
        <v>24</v>
      </c>
      <c r="G72">
        <f>IF(AND(SakaryaTablo[[#This Row],[Vefat2020]]&gt;-1,SakaryaTablo[[#This Row],[Referans]]&gt;-1), SakaryaTablo[[#This Row],[Vefat2020]]-SakaryaTablo[[#This Row],[Referans]], 0)</f>
        <v>-5</v>
      </c>
      <c r="H72">
        <f t="shared" si="1"/>
        <v>18.571428571428573</v>
      </c>
      <c r="I72">
        <f t="shared" si="2"/>
        <v>19.142857142857142</v>
      </c>
      <c r="J72">
        <f t="shared" si="3"/>
        <v>12.142857142857142</v>
      </c>
      <c r="K72">
        <f t="shared" si="4"/>
        <v>13.142857142857142</v>
      </c>
      <c r="L72">
        <f t="shared" si="5"/>
        <v>19.142857142857142</v>
      </c>
    </row>
    <row r="73" spans="1:12" x14ac:dyDescent="0.35">
      <c r="A73" t="s">
        <v>184</v>
      </c>
      <c r="B73">
        <v>15</v>
      </c>
      <c r="C73">
        <v>12</v>
      </c>
      <c r="D73">
        <v>16</v>
      </c>
      <c r="E73">
        <v>8</v>
      </c>
      <c r="F73">
        <f>SakaryaTablo[[#This Row],[Vefat2019]]</f>
        <v>12</v>
      </c>
      <c r="G73">
        <f>IF(AND(SakaryaTablo[[#This Row],[Vefat2020]]&gt;-1,SakaryaTablo[[#This Row],[Referans]]&gt;-1), SakaryaTablo[[#This Row],[Vefat2020]]-SakaryaTablo[[#This Row],[Referans]], 0)</f>
        <v>3</v>
      </c>
      <c r="H73">
        <f t="shared" ref="H73:H136" si="6">AVERAGE(B67:B73)</f>
        <v>18.714285714285715</v>
      </c>
      <c r="I73">
        <f t="shared" ref="I73:I136" si="7">AVERAGE(C67:C73)</f>
        <v>17.857142857142858</v>
      </c>
      <c r="J73">
        <f t="shared" ref="J73:J136" si="8">AVERAGE(D67:D73)</f>
        <v>13.142857142857142</v>
      </c>
      <c r="K73">
        <f t="shared" ref="K73:K136" si="9">AVERAGE(E67:E73)</f>
        <v>11.857142857142858</v>
      </c>
      <c r="L73">
        <f t="shared" ref="L73:L136" si="10">AVERAGE(F67:F73)</f>
        <v>17.857142857142858</v>
      </c>
    </row>
    <row r="74" spans="1:12" x14ac:dyDescent="0.35">
      <c r="A74" t="s">
        <v>183</v>
      </c>
      <c r="B74">
        <v>27</v>
      </c>
      <c r="C74">
        <v>19</v>
      </c>
      <c r="D74">
        <v>15</v>
      </c>
      <c r="E74">
        <v>15</v>
      </c>
      <c r="F74">
        <f>SakaryaTablo[[#This Row],[Vefat2019]]</f>
        <v>19</v>
      </c>
      <c r="G74">
        <f>IF(AND(SakaryaTablo[[#This Row],[Vefat2020]]&gt;-1,SakaryaTablo[[#This Row],[Referans]]&gt;-1), SakaryaTablo[[#This Row],[Vefat2020]]-SakaryaTablo[[#This Row],[Referans]], 0)</f>
        <v>8</v>
      </c>
      <c r="H74">
        <f t="shared" si="6"/>
        <v>19.428571428571427</v>
      </c>
      <c r="I74">
        <f t="shared" si="7"/>
        <v>18</v>
      </c>
      <c r="J74">
        <f t="shared" si="8"/>
        <v>13.142857142857142</v>
      </c>
      <c r="K74">
        <f t="shared" si="9"/>
        <v>13</v>
      </c>
      <c r="L74">
        <f t="shared" si="10"/>
        <v>18</v>
      </c>
    </row>
    <row r="75" spans="1:12" x14ac:dyDescent="0.35">
      <c r="A75" t="s">
        <v>182</v>
      </c>
      <c r="B75">
        <v>11</v>
      </c>
      <c r="C75">
        <v>21</v>
      </c>
      <c r="D75">
        <v>8</v>
      </c>
      <c r="E75">
        <v>12</v>
      </c>
      <c r="F75">
        <f>SakaryaTablo[[#This Row],[Vefat2019]]</f>
        <v>21</v>
      </c>
      <c r="G75">
        <f>IF(AND(SakaryaTablo[[#This Row],[Vefat2020]]&gt;-1,SakaryaTablo[[#This Row],[Referans]]&gt;-1), SakaryaTablo[[#This Row],[Vefat2020]]-SakaryaTablo[[#This Row],[Referans]], 0)</f>
        <v>-10</v>
      </c>
      <c r="H75">
        <f t="shared" si="6"/>
        <v>18.571428571428573</v>
      </c>
      <c r="I75">
        <f t="shared" si="7"/>
        <v>18</v>
      </c>
      <c r="J75">
        <f t="shared" si="8"/>
        <v>12.714285714285714</v>
      </c>
      <c r="K75">
        <f t="shared" si="9"/>
        <v>13.142857142857142</v>
      </c>
      <c r="L75">
        <f t="shared" si="10"/>
        <v>18</v>
      </c>
    </row>
    <row r="76" spans="1:12" x14ac:dyDescent="0.35">
      <c r="A76" t="s">
        <v>181</v>
      </c>
      <c r="B76">
        <v>22</v>
      </c>
      <c r="C76">
        <v>18</v>
      </c>
      <c r="D76">
        <v>6</v>
      </c>
      <c r="E76">
        <v>9</v>
      </c>
      <c r="F76">
        <f>SakaryaTablo[[#This Row],[Vefat2019]]</f>
        <v>18</v>
      </c>
      <c r="G76">
        <f>IF(AND(SakaryaTablo[[#This Row],[Vefat2020]]&gt;-1,SakaryaTablo[[#This Row],[Referans]]&gt;-1), SakaryaTablo[[#This Row],[Vefat2020]]-SakaryaTablo[[#This Row],[Referans]], 0)</f>
        <v>4</v>
      </c>
      <c r="H76">
        <f t="shared" si="6"/>
        <v>19.142857142857142</v>
      </c>
      <c r="I76">
        <f t="shared" si="7"/>
        <v>17.714285714285715</v>
      </c>
      <c r="J76">
        <f t="shared" si="8"/>
        <v>11.285714285714286</v>
      </c>
      <c r="K76">
        <f t="shared" si="9"/>
        <v>12.142857142857142</v>
      </c>
      <c r="L76">
        <f t="shared" si="10"/>
        <v>17.714285714285715</v>
      </c>
    </row>
    <row r="77" spans="1:12" x14ac:dyDescent="0.35">
      <c r="A77" t="s">
        <v>180</v>
      </c>
      <c r="B77">
        <v>25</v>
      </c>
      <c r="C77">
        <v>17</v>
      </c>
      <c r="D77">
        <v>15</v>
      </c>
      <c r="E77">
        <v>9</v>
      </c>
      <c r="F77">
        <f>SakaryaTablo[[#This Row],[Vefat2019]]</f>
        <v>17</v>
      </c>
      <c r="G77">
        <f>IF(AND(SakaryaTablo[[#This Row],[Vefat2020]]&gt;-1,SakaryaTablo[[#This Row],[Referans]]&gt;-1), SakaryaTablo[[#This Row],[Vefat2020]]-SakaryaTablo[[#This Row],[Referans]], 0)</f>
        <v>8</v>
      </c>
      <c r="H77">
        <f t="shared" si="6"/>
        <v>19.285714285714285</v>
      </c>
      <c r="I77">
        <f t="shared" si="7"/>
        <v>17.571428571428573</v>
      </c>
      <c r="J77">
        <f t="shared" si="8"/>
        <v>12.428571428571429</v>
      </c>
      <c r="K77">
        <f t="shared" si="9"/>
        <v>12.142857142857142</v>
      </c>
      <c r="L77">
        <f t="shared" si="10"/>
        <v>17.571428571428573</v>
      </c>
    </row>
    <row r="78" spans="1:12" x14ac:dyDescent="0.35">
      <c r="A78" t="s">
        <v>179</v>
      </c>
      <c r="B78">
        <v>17</v>
      </c>
      <c r="C78">
        <v>21</v>
      </c>
      <c r="D78">
        <v>6</v>
      </c>
      <c r="E78">
        <v>12</v>
      </c>
      <c r="F78">
        <f>SakaryaTablo[[#This Row],[Vefat2019]]</f>
        <v>21</v>
      </c>
      <c r="G78">
        <f>IF(AND(SakaryaTablo[[#This Row],[Vefat2020]]&gt;-1,SakaryaTablo[[#This Row],[Referans]]&gt;-1), SakaryaTablo[[#This Row],[Vefat2020]]-SakaryaTablo[[#This Row],[Referans]], 0)</f>
        <v>-4</v>
      </c>
      <c r="H78">
        <f t="shared" si="6"/>
        <v>19.428571428571427</v>
      </c>
      <c r="I78">
        <f t="shared" si="7"/>
        <v>18.857142857142858</v>
      </c>
      <c r="J78">
        <f t="shared" si="8"/>
        <v>11.714285714285714</v>
      </c>
      <c r="K78">
        <f t="shared" si="9"/>
        <v>11.428571428571429</v>
      </c>
      <c r="L78">
        <f t="shared" si="10"/>
        <v>18.857142857142858</v>
      </c>
    </row>
    <row r="79" spans="1:12" x14ac:dyDescent="0.35">
      <c r="A79" t="s">
        <v>178</v>
      </c>
      <c r="B79">
        <v>20</v>
      </c>
      <c r="C79">
        <v>17</v>
      </c>
      <c r="D79">
        <v>7</v>
      </c>
      <c r="E79">
        <v>9</v>
      </c>
      <c r="F79">
        <f>SakaryaTablo[[#This Row],[Vefat2019]]</f>
        <v>17</v>
      </c>
      <c r="G79">
        <f>IF(AND(SakaryaTablo[[#This Row],[Vefat2020]]&gt;-1,SakaryaTablo[[#This Row],[Referans]]&gt;-1), SakaryaTablo[[#This Row],[Vefat2020]]-SakaryaTablo[[#This Row],[Referans]], 0)</f>
        <v>3</v>
      </c>
      <c r="H79">
        <f t="shared" si="6"/>
        <v>19.571428571428573</v>
      </c>
      <c r="I79">
        <f t="shared" si="7"/>
        <v>17.857142857142858</v>
      </c>
      <c r="J79">
        <f t="shared" si="8"/>
        <v>10.428571428571429</v>
      </c>
      <c r="K79">
        <f t="shared" si="9"/>
        <v>10.571428571428571</v>
      </c>
      <c r="L79">
        <f t="shared" si="10"/>
        <v>17.857142857142858</v>
      </c>
    </row>
    <row r="80" spans="1:12" x14ac:dyDescent="0.35">
      <c r="A80" t="s">
        <v>177</v>
      </c>
      <c r="B80">
        <v>22</v>
      </c>
      <c r="C80">
        <v>14</v>
      </c>
      <c r="D80">
        <v>5</v>
      </c>
      <c r="E80">
        <v>13</v>
      </c>
      <c r="F80">
        <f>SakaryaTablo[[#This Row],[Vefat2019]]</f>
        <v>14</v>
      </c>
      <c r="G80">
        <f>IF(AND(SakaryaTablo[[#This Row],[Vefat2020]]&gt;-1,SakaryaTablo[[#This Row],[Referans]]&gt;-1), SakaryaTablo[[#This Row],[Vefat2020]]-SakaryaTablo[[#This Row],[Referans]], 0)</f>
        <v>8</v>
      </c>
      <c r="H80">
        <f t="shared" si="6"/>
        <v>20.571428571428573</v>
      </c>
      <c r="I80">
        <f t="shared" si="7"/>
        <v>18.142857142857142</v>
      </c>
      <c r="J80">
        <f t="shared" si="8"/>
        <v>8.8571428571428577</v>
      </c>
      <c r="K80">
        <f t="shared" si="9"/>
        <v>11.285714285714286</v>
      </c>
      <c r="L80">
        <f t="shared" si="10"/>
        <v>18.142857142857142</v>
      </c>
    </row>
    <row r="81" spans="1:12" x14ac:dyDescent="0.35">
      <c r="A81" t="s">
        <v>176</v>
      </c>
      <c r="B81">
        <v>16</v>
      </c>
      <c r="C81">
        <v>14</v>
      </c>
      <c r="D81">
        <v>11</v>
      </c>
      <c r="E81">
        <v>15</v>
      </c>
      <c r="F81">
        <f>SakaryaTablo[[#This Row],[Vefat2019]]</f>
        <v>14</v>
      </c>
      <c r="G81">
        <f>IF(AND(SakaryaTablo[[#This Row],[Vefat2020]]&gt;-1,SakaryaTablo[[#This Row],[Referans]]&gt;-1), SakaryaTablo[[#This Row],[Vefat2020]]-SakaryaTablo[[#This Row],[Referans]], 0)</f>
        <v>2</v>
      </c>
      <c r="H81">
        <f t="shared" si="6"/>
        <v>19</v>
      </c>
      <c r="I81">
        <f t="shared" si="7"/>
        <v>17.428571428571427</v>
      </c>
      <c r="J81">
        <f t="shared" si="8"/>
        <v>8.2857142857142865</v>
      </c>
      <c r="K81">
        <f t="shared" si="9"/>
        <v>11.285714285714286</v>
      </c>
      <c r="L81">
        <f t="shared" si="10"/>
        <v>17.428571428571427</v>
      </c>
    </row>
    <row r="82" spans="1:12" x14ac:dyDescent="0.35">
      <c r="A82" t="s">
        <v>175</v>
      </c>
      <c r="B82">
        <v>20</v>
      </c>
      <c r="C82">
        <v>14</v>
      </c>
      <c r="D82">
        <v>12</v>
      </c>
      <c r="E82">
        <v>10</v>
      </c>
      <c r="F82">
        <f>SakaryaTablo[[#This Row],[Vefat2019]]</f>
        <v>14</v>
      </c>
      <c r="G82">
        <f>IF(AND(SakaryaTablo[[#This Row],[Vefat2020]]&gt;-1,SakaryaTablo[[#This Row],[Referans]]&gt;-1), SakaryaTablo[[#This Row],[Vefat2020]]-SakaryaTablo[[#This Row],[Referans]], 0)</f>
        <v>6</v>
      </c>
      <c r="H82">
        <f t="shared" si="6"/>
        <v>20.285714285714285</v>
      </c>
      <c r="I82">
        <f t="shared" si="7"/>
        <v>16.428571428571427</v>
      </c>
      <c r="J82">
        <f t="shared" si="8"/>
        <v>8.8571428571428577</v>
      </c>
      <c r="K82">
        <f t="shared" si="9"/>
        <v>11</v>
      </c>
      <c r="L82">
        <f t="shared" si="10"/>
        <v>16.428571428571427</v>
      </c>
    </row>
    <row r="83" spans="1:12" x14ac:dyDescent="0.35">
      <c r="A83" t="s">
        <v>174</v>
      </c>
      <c r="B83">
        <v>23</v>
      </c>
      <c r="C83">
        <v>10</v>
      </c>
      <c r="D83">
        <v>9</v>
      </c>
      <c r="E83">
        <v>18</v>
      </c>
      <c r="F83">
        <f>SakaryaTablo[[#This Row],[Vefat2019]]</f>
        <v>10</v>
      </c>
      <c r="G83">
        <f>IF(AND(SakaryaTablo[[#This Row],[Vefat2020]]&gt;-1,SakaryaTablo[[#This Row],[Referans]]&gt;-1), SakaryaTablo[[#This Row],[Vefat2020]]-SakaryaTablo[[#This Row],[Referans]], 0)</f>
        <v>13</v>
      </c>
      <c r="H83">
        <f t="shared" si="6"/>
        <v>20.428571428571427</v>
      </c>
      <c r="I83">
        <f t="shared" si="7"/>
        <v>15.285714285714286</v>
      </c>
      <c r="J83">
        <f t="shared" si="8"/>
        <v>9.2857142857142865</v>
      </c>
      <c r="K83">
        <f t="shared" si="9"/>
        <v>12.285714285714286</v>
      </c>
      <c r="L83">
        <f t="shared" si="10"/>
        <v>15.285714285714286</v>
      </c>
    </row>
    <row r="84" spans="1:12" x14ac:dyDescent="0.35">
      <c r="A84" t="s">
        <v>173</v>
      </c>
      <c r="B84">
        <v>23</v>
      </c>
      <c r="C84">
        <v>16</v>
      </c>
      <c r="D84">
        <v>10</v>
      </c>
      <c r="E84">
        <v>11</v>
      </c>
      <c r="F84">
        <f>SakaryaTablo[[#This Row],[Vefat2019]]</f>
        <v>16</v>
      </c>
      <c r="G84">
        <f>IF(AND(SakaryaTablo[[#This Row],[Vefat2020]]&gt;-1,SakaryaTablo[[#This Row],[Referans]]&gt;-1), SakaryaTablo[[#This Row],[Vefat2020]]-SakaryaTablo[[#This Row],[Referans]], 0)</f>
        <v>7</v>
      </c>
      <c r="H84">
        <f t="shared" si="6"/>
        <v>20.142857142857142</v>
      </c>
      <c r="I84">
        <f t="shared" si="7"/>
        <v>15.142857142857142</v>
      </c>
      <c r="J84">
        <f t="shared" si="8"/>
        <v>8.5714285714285712</v>
      </c>
      <c r="K84">
        <f t="shared" si="9"/>
        <v>12.571428571428571</v>
      </c>
      <c r="L84">
        <f t="shared" si="10"/>
        <v>15.142857142857142</v>
      </c>
    </row>
    <row r="85" spans="1:12" x14ac:dyDescent="0.35">
      <c r="A85" t="s">
        <v>172</v>
      </c>
      <c r="B85">
        <v>23</v>
      </c>
      <c r="C85">
        <v>13</v>
      </c>
      <c r="D85">
        <v>12</v>
      </c>
      <c r="E85">
        <v>12</v>
      </c>
      <c r="F85">
        <f>SakaryaTablo[[#This Row],[Vefat2019]]</f>
        <v>13</v>
      </c>
      <c r="G85">
        <f>IF(AND(SakaryaTablo[[#This Row],[Vefat2020]]&gt;-1,SakaryaTablo[[#This Row],[Referans]]&gt;-1), SakaryaTablo[[#This Row],[Vefat2020]]-SakaryaTablo[[#This Row],[Referans]], 0)</f>
        <v>10</v>
      </c>
      <c r="H85">
        <f t="shared" si="6"/>
        <v>21</v>
      </c>
      <c r="I85">
        <f t="shared" si="7"/>
        <v>14</v>
      </c>
      <c r="J85">
        <f t="shared" si="8"/>
        <v>9.4285714285714288</v>
      </c>
      <c r="K85">
        <f t="shared" si="9"/>
        <v>12.571428571428571</v>
      </c>
      <c r="L85">
        <f t="shared" si="10"/>
        <v>14</v>
      </c>
    </row>
    <row r="86" spans="1:12" x14ac:dyDescent="0.35">
      <c r="A86" t="s">
        <v>171</v>
      </c>
      <c r="B86">
        <v>20</v>
      </c>
      <c r="C86">
        <v>16</v>
      </c>
      <c r="D86">
        <v>7</v>
      </c>
      <c r="E86">
        <v>11</v>
      </c>
      <c r="F86">
        <f>SakaryaTablo[[#This Row],[Vefat2019]]</f>
        <v>16</v>
      </c>
      <c r="G86">
        <f>IF(AND(SakaryaTablo[[#This Row],[Vefat2020]]&gt;-1,SakaryaTablo[[#This Row],[Referans]]&gt;-1), SakaryaTablo[[#This Row],[Vefat2020]]-SakaryaTablo[[#This Row],[Referans]], 0)</f>
        <v>4</v>
      </c>
      <c r="H86">
        <f t="shared" si="6"/>
        <v>21</v>
      </c>
      <c r="I86">
        <f t="shared" si="7"/>
        <v>13.857142857142858</v>
      </c>
      <c r="J86">
        <f t="shared" si="8"/>
        <v>9.4285714285714288</v>
      </c>
      <c r="K86">
        <f t="shared" si="9"/>
        <v>12.857142857142858</v>
      </c>
      <c r="L86">
        <f t="shared" si="10"/>
        <v>13.857142857142858</v>
      </c>
    </row>
    <row r="87" spans="1:12" x14ac:dyDescent="0.35">
      <c r="A87" t="s">
        <v>170</v>
      </c>
      <c r="B87">
        <v>30</v>
      </c>
      <c r="C87">
        <v>19</v>
      </c>
      <c r="D87">
        <v>14</v>
      </c>
      <c r="E87">
        <v>13</v>
      </c>
      <c r="F87">
        <f>SakaryaTablo[[#This Row],[Vefat2019]]</f>
        <v>19</v>
      </c>
      <c r="G87">
        <f>IF(AND(SakaryaTablo[[#This Row],[Vefat2020]]&gt;-1,SakaryaTablo[[#This Row],[Referans]]&gt;-1), SakaryaTablo[[#This Row],[Vefat2020]]-SakaryaTablo[[#This Row],[Referans]], 0)</f>
        <v>11</v>
      </c>
      <c r="H87">
        <f t="shared" si="6"/>
        <v>22.142857142857142</v>
      </c>
      <c r="I87">
        <f t="shared" si="7"/>
        <v>14.571428571428571</v>
      </c>
      <c r="J87">
        <f t="shared" si="8"/>
        <v>10.714285714285714</v>
      </c>
      <c r="K87">
        <f t="shared" si="9"/>
        <v>12.857142857142858</v>
      </c>
      <c r="L87">
        <f t="shared" si="10"/>
        <v>14.571428571428571</v>
      </c>
    </row>
    <row r="88" spans="1:12" x14ac:dyDescent="0.35">
      <c r="A88" t="s">
        <v>169</v>
      </c>
      <c r="B88">
        <v>25</v>
      </c>
      <c r="C88">
        <v>18</v>
      </c>
      <c r="D88">
        <v>12</v>
      </c>
      <c r="E88">
        <v>10</v>
      </c>
      <c r="F88">
        <f>SakaryaTablo[[#This Row],[Vefat2019]]</f>
        <v>18</v>
      </c>
      <c r="G88">
        <f>IF(AND(SakaryaTablo[[#This Row],[Vefat2020]]&gt;-1,SakaryaTablo[[#This Row],[Referans]]&gt;-1), SakaryaTablo[[#This Row],[Vefat2020]]-SakaryaTablo[[#This Row],[Referans]], 0)</f>
        <v>7</v>
      </c>
      <c r="H88">
        <f t="shared" si="6"/>
        <v>23.428571428571427</v>
      </c>
      <c r="I88">
        <f t="shared" si="7"/>
        <v>15.142857142857142</v>
      </c>
      <c r="J88">
        <f t="shared" si="8"/>
        <v>10.857142857142858</v>
      </c>
      <c r="K88">
        <f t="shared" si="9"/>
        <v>12.142857142857142</v>
      </c>
      <c r="L88">
        <f t="shared" si="10"/>
        <v>15.142857142857142</v>
      </c>
    </row>
    <row r="89" spans="1:12" x14ac:dyDescent="0.35">
      <c r="A89" t="s">
        <v>168</v>
      </c>
      <c r="B89">
        <v>25</v>
      </c>
      <c r="C89">
        <v>17</v>
      </c>
      <c r="D89">
        <v>15</v>
      </c>
      <c r="E89">
        <v>15</v>
      </c>
      <c r="F89">
        <f>SakaryaTablo[[#This Row],[Vefat2019]]</f>
        <v>17</v>
      </c>
      <c r="G89">
        <f>IF(AND(SakaryaTablo[[#This Row],[Vefat2020]]&gt;-1,SakaryaTablo[[#This Row],[Referans]]&gt;-1), SakaryaTablo[[#This Row],[Vefat2020]]-SakaryaTablo[[#This Row],[Referans]], 0)</f>
        <v>8</v>
      </c>
      <c r="H89">
        <f t="shared" si="6"/>
        <v>24.142857142857142</v>
      </c>
      <c r="I89">
        <f t="shared" si="7"/>
        <v>15.571428571428571</v>
      </c>
      <c r="J89">
        <f t="shared" si="8"/>
        <v>11.285714285714286</v>
      </c>
      <c r="K89">
        <f t="shared" si="9"/>
        <v>12.857142857142858</v>
      </c>
      <c r="L89">
        <f t="shared" si="10"/>
        <v>15.571428571428571</v>
      </c>
    </row>
    <row r="90" spans="1:12" x14ac:dyDescent="0.35">
      <c r="A90" t="s">
        <v>167</v>
      </c>
      <c r="B90">
        <v>24</v>
      </c>
      <c r="C90">
        <v>17</v>
      </c>
      <c r="D90">
        <v>9</v>
      </c>
      <c r="E90">
        <v>16</v>
      </c>
      <c r="F90">
        <f>SakaryaTablo[[#This Row],[Vefat2019]]</f>
        <v>17</v>
      </c>
      <c r="G90">
        <f>IF(AND(SakaryaTablo[[#This Row],[Vefat2020]]&gt;-1,SakaryaTablo[[#This Row],[Referans]]&gt;-1), SakaryaTablo[[#This Row],[Vefat2020]]-SakaryaTablo[[#This Row],[Referans]], 0)</f>
        <v>7</v>
      </c>
      <c r="H90">
        <f t="shared" si="6"/>
        <v>24.285714285714285</v>
      </c>
      <c r="I90">
        <f t="shared" si="7"/>
        <v>16.571428571428573</v>
      </c>
      <c r="J90">
        <f t="shared" si="8"/>
        <v>11.285714285714286</v>
      </c>
      <c r="K90">
        <f t="shared" si="9"/>
        <v>12.571428571428571</v>
      </c>
      <c r="L90">
        <f t="shared" si="10"/>
        <v>16.571428571428573</v>
      </c>
    </row>
    <row r="91" spans="1:12" x14ac:dyDescent="0.35">
      <c r="A91" t="s">
        <v>166</v>
      </c>
      <c r="B91">
        <v>18</v>
      </c>
      <c r="C91">
        <v>16</v>
      </c>
      <c r="D91">
        <v>14</v>
      </c>
      <c r="E91">
        <v>19</v>
      </c>
      <c r="F91">
        <f>SakaryaTablo[[#This Row],[Vefat2019]]</f>
        <v>16</v>
      </c>
      <c r="G91">
        <f>IF(AND(SakaryaTablo[[#This Row],[Vefat2020]]&gt;-1,SakaryaTablo[[#This Row],[Referans]]&gt;-1), SakaryaTablo[[#This Row],[Vefat2020]]-SakaryaTablo[[#This Row],[Referans]], 0)</f>
        <v>2</v>
      </c>
      <c r="H91">
        <f t="shared" si="6"/>
        <v>23.571428571428573</v>
      </c>
      <c r="I91">
        <f t="shared" si="7"/>
        <v>16.571428571428573</v>
      </c>
      <c r="J91">
        <f t="shared" si="8"/>
        <v>11.857142857142858</v>
      </c>
      <c r="K91">
        <f t="shared" si="9"/>
        <v>13.714285714285714</v>
      </c>
      <c r="L91">
        <f t="shared" si="10"/>
        <v>16.571428571428573</v>
      </c>
    </row>
    <row r="92" spans="1:12" x14ac:dyDescent="0.35">
      <c r="A92" t="s">
        <v>165</v>
      </c>
      <c r="B92">
        <v>27</v>
      </c>
      <c r="C92">
        <v>19</v>
      </c>
      <c r="D92">
        <v>7</v>
      </c>
      <c r="E92">
        <v>9</v>
      </c>
      <c r="F92">
        <f>SakaryaTablo[[#This Row],[Vefat2019]]</f>
        <v>19</v>
      </c>
      <c r="G92">
        <f>IF(AND(SakaryaTablo[[#This Row],[Vefat2020]]&gt;-1,SakaryaTablo[[#This Row],[Referans]]&gt;-1), SakaryaTablo[[#This Row],[Vefat2020]]-SakaryaTablo[[#This Row],[Referans]], 0)</f>
        <v>8</v>
      </c>
      <c r="H92">
        <f t="shared" si="6"/>
        <v>24.142857142857142</v>
      </c>
      <c r="I92">
        <f t="shared" si="7"/>
        <v>17.428571428571427</v>
      </c>
      <c r="J92">
        <f t="shared" si="8"/>
        <v>11.142857142857142</v>
      </c>
      <c r="K92">
        <f t="shared" si="9"/>
        <v>13.285714285714286</v>
      </c>
      <c r="L92">
        <f t="shared" si="10"/>
        <v>17.428571428571427</v>
      </c>
    </row>
    <row r="93" spans="1:12" x14ac:dyDescent="0.35">
      <c r="A93" t="s">
        <v>164</v>
      </c>
      <c r="B93">
        <v>19</v>
      </c>
      <c r="C93">
        <v>17</v>
      </c>
      <c r="D93">
        <v>10</v>
      </c>
      <c r="E93">
        <v>9</v>
      </c>
      <c r="F93">
        <f>SakaryaTablo[[#This Row],[Vefat2019]]</f>
        <v>17</v>
      </c>
      <c r="G93">
        <f>IF(AND(SakaryaTablo[[#This Row],[Vefat2020]]&gt;-1,SakaryaTablo[[#This Row],[Referans]]&gt;-1), SakaryaTablo[[#This Row],[Vefat2020]]-SakaryaTablo[[#This Row],[Referans]], 0)</f>
        <v>2</v>
      </c>
      <c r="H93">
        <f t="shared" si="6"/>
        <v>24</v>
      </c>
      <c r="I93">
        <f t="shared" si="7"/>
        <v>17.571428571428573</v>
      </c>
      <c r="J93">
        <f t="shared" si="8"/>
        <v>11.571428571428571</v>
      </c>
      <c r="K93">
        <f t="shared" si="9"/>
        <v>13</v>
      </c>
      <c r="L93">
        <f t="shared" si="10"/>
        <v>17.571428571428573</v>
      </c>
    </row>
    <row r="94" spans="1:12" x14ac:dyDescent="0.35">
      <c r="A94" t="s">
        <v>163</v>
      </c>
      <c r="B94">
        <v>19</v>
      </c>
      <c r="C94">
        <v>21</v>
      </c>
      <c r="D94">
        <v>15</v>
      </c>
      <c r="E94">
        <v>6</v>
      </c>
      <c r="F94">
        <f>SakaryaTablo[[#This Row],[Vefat2019]]</f>
        <v>21</v>
      </c>
      <c r="G94">
        <f>IF(AND(SakaryaTablo[[#This Row],[Vefat2020]]&gt;-1,SakaryaTablo[[#This Row],[Referans]]&gt;-1), SakaryaTablo[[#This Row],[Vefat2020]]-SakaryaTablo[[#This Row],[Referans]], 0)</f>
        <v>-2</v>
      </c>
      <c r="H94">
        <f t="shared" si="6"/>
        <v>22.428571428571427</v>
      </c>
      <c r="I94">
        <f t="shared" si="7"/>
        <v>17.857142857142858</v>
      </c>
      <c r="J94">
        <f t="shared" si="8"/>
        <v>11.714285714285714</v>
      </c>
      <c r="K94">
        <f t="shared" si="9"/>
        <v>12</v>
      </c>
      <c r="L94">
        <f t="shared" si="10"/>
        <v>17.857142857142858</v>
      </c>
    </row>
    <row r="95" spans="1:12" x14ac:dyDescent="0.35">
      <c r="A95" t="s">
        <v>162</v>
      </c>
      <c r="B95">
        <v>18</v>
      </c>
      <c r="C95">
        <v>15</v>
      </c>
      <c r="D95">
        <v>17</v>
      </c>
      <c r="E95">
        <v>14</v>
      </c>
      <c r="F95">
        <f>SakaryaTablo[[#This Row],[Vefat2019]]</f>
        <v>15</v>
      </c>
      <c r="G95">
        <f>IF(AND(SakaryaTablo[[#This Row],[Vefat2020]]&gt;-1,SakaryaTablo[[#This Row],[Referans]]&gt;-1), SakaryaTablo[[#This Row],[Vefat2020]]-SakaryaTablo[[#This Row],[Referans]], 0)</f>
        <v>3</v>
      </c>
      <c r="H95">
        <f t="shared" si="6"/>
        <v>21.428571428571427</v>
      </c>
      <c r="I95">
        <f t="shared" si="7"/>
        <v>17.428571428571427</v>
      </c>
      <c r="J95">
        <f t="shared" si="8"/>
        <v>12.428571428571429</v>
      </c>
      <c r="K95">
        <f t="shared" si="9"/>
        <v>12.571428571428571</v>
      </c>
      <c r="L95">
        <f t="shared" si="10"/>
        <v>17.428571428571427</v>
      </c>
    </row>
    <row r="96" spans="1:12" x14ac:dyDescent="0.35">
      <c r="A96" t="s">
        <v>161</v>
      </c>
      <c r="B96">
        <v>22</v>
      </c>
      <c r="C96">
        <v>16</v>
      </c>
      <c r="D96">
        <v>11</v>
      </c>
      <c r="E96">
        <v>13</v>
      </c>
      <c r="F96">
        <f>SakaryaTablo[[#This Row],[Vefat2019]]</f>
        <v>16</v>
      </c>
      <c r="G96">
        <f>IF(AND(SakaryaTablo[[#This Row],[Vefat2020]]&gt;-1,SakaryaTablo[[#This Row],[Referans]]&gt;-1), SakaryaTablo[[#This Row],[Vefat2020]]-SakaryaTablo[[#This Row],[Referans]], 0)</f>
        <v>6</v>
      </c>
      <c r="H96">
        <f t="shared" si="6"/>
        <v>21</v>
      </c>
      <c r="I96">
        <f t="shared" si="7"/>
        <v>17.285714285714285</v>
      </c>
      <c r="J96">
        <f t="shared" si="8"/>
        <v>11.857142857142858</v>
      </c>
      <c r="K96">
        <f t="shared" si="9"/>
        <v>12.285714285714286</v>
      </c>
      <c r="L96">
        <f t="shared" si="10"/>
        <v>17.285714285714285</v>
      </c>
    </row>
    <row r="97" spans="1:12" x14ac:dyDescent="0.35">
      <c r="A97" t="s">
        <v>160</v>
      </c>
      <c r="B97">
        <v>18</v>
      </c>
      <c r="C97">
        <v>16</v>
      </c>
      <c r="D97">
        <v>10</v>
      </c>
      <c r="E97">
        <v>12</v>
      </c>
      <c r="F97">
        <f>SakaryaTablo[[#This Row],[Vefat2019]]</f>
        <v>16</v>
      </c>
      <c r="G97">
        <f>IF(AND(SakaryaTablo[[#This Row],[Vefat2020]]&gt;-1,SakaryaTablo[[#This Row],[Referans]]&gt;-1), SakaryaTablo[[#This Row],[Vefat2020]]-SakaryaTablo[[#This Row],[Referans]], 0)</f>
        <v>2</v>
      </c>
      <c r="H97">
        <f t="shared" si="6"/>
        <v>20.142857142857142</v>
      </c>
      <c r="I97">
        <f t="shared" si="7"/>
        <v>17.142857142857142</v>
      </c>
      <c r="J97">
        <f t="shared" si="8"/>
        <v>12</v>
      </c>
      <c r="K97">
        <f t="shared" si="9"/>
        <v>11.714285714285714</v>
      </c>
      <c r="L97">
        <f t="shared" si="10"/>
        <v>17.142857142857142</v>
      </c>
    </row>
    <row r="98" spans="1:12" x14ac:dyDescent="0.35">
      <c r="A98" t="s">
        <v>159</v>
      </c>
      <c r="B98">
        <v>21</v>
      </c>
      <c r="C98">
        <v>12</v>
      </c>
      <c r="D98">
        <v>15</v>
      </c>
      <c r="E98">
        <v>10</v>
      </c>
      <c r="F98">
        <f>SakaryaTablo[[#This Row],[Vefat2019]]</f>
        <v>12</v>
      </c>
      <c r="G98">
        <f>IF(AND(SakaryaTablo[[#This Row],[Vefat2020]]&gt;-1,SakaryaTablo[[#This Row],[Referans]]&gt;-1), SakaryaTablo[[#This Row],[Vefat2020]]-SakaryaTablo[[#This Row],[Referans]], 0)</f>
        <v>9</v>
      </c>
      <c r="H98">
        <f t="shared" si="6"/>
        <v>20.571428571428573</v>
      </c>
      <c r="I98">
        <f t="shared" si="7"/>
        <v>16.571428571428573</v>
      </c>
      <c r="J98">
        <f t="shared" si="8"/>
        <v>12.142857142857142</v>
      </c>
      <c r="K98">
        <f t="shared" si="9"/>
        <v>10.428571428571429</v>
      </c>
      <c r="L98">
        <f t="shared" si="10"/>
        <v>16.571428571428573</v>
      </c>
    </row>
    <row r="99" spans="1:12" x14ac:dyDescent="0.35">
      <c r="A99" t="s">
        <v>158</v>
      </c>
      <c r="B99">
        <v>20</v>
      </c>
      <c r="C99">
        <v>20</v>
      </c>
      <c r="D99">
        <v>11</v>
      </c>
      <c r="E99">
        <v>18</v>
      </c>
      <c r="F99">
        <f>SakaryaTablo[[#This Row],[Vefat2019]]</f>
        <v>20</v>
      </c>
      <c r="G99">
        <f>IF(AND(SakaryaTablo[[#This Row],[Vefat2020]]&gt;-1,SakaryaTablo[[#This Row],[Referans]]&gt;-1), SakaryaTablo[[#This Row],[Vefat2020]]-SakaryaTablo[[#This Row],[Referans]], 0)</f>
        <v>0</v>
      </c>
      <c r="H99">
        <f t="shared" si="6"/>
        <v>19.571428571428573</v>
      </c>
      <c r="I99">
        <f t="shared" si="7"/>
        <v>16.714285714285715</v>
      </c>
      <c r="J99">
        <f t="shared" si="8"/>
        <v>12.714285714285714</v>
      </c>
      <c r="K99">
        <f t="shared" si="9"/>
        <v>11.714285714285714</v>
      </c>
      <c r="L99">
        <f t="shared" si="10"/>
        <v>16.714285714285715</v>
      </c>
    </row>
    <row r="100" spans="1:12" x14ac:dyDescent="0.35">
      <c r="A100" t="s">
        <v>157</v>
      </c>
      <c r="B100">
        <v>21</v>
      </c>
      <c r="C100">
        <v>28</v>
      </c>
      <c r="D100">
        <v>17</v>
      </c>
      <c r="E100">
        <v>11</v>
      </c>
      <c r="F100">
        <f>SakaryaTablo[[#This Row],[Vefat2019]]</f>
        <v>28</v>
      </c>
      <c r="G100">
        <f>IF(AND(SakaryaTablo[[#This Row],[Vefat2020]]&gt;-1,SakaryaTablo[[#This Row],[Referans]]&gt;-1), SakaryaTablo[[#This Row],[Vefat2020]]-SakaryaTablo[[#This Row],[Referans]], 0)</f>
        <v>-7</v>
      </c>
      <c r="H100">
        <f t="shared" si="6"/>
        <v>19.857142857142858</v>
      </c>
      <c r="I100">
        <f t="shared" si="7"/>
        <v>18.285714285714285</v>
      </c>
      <c r="J100">
        <f t="shared" si="8"/>
        <v>13.714285714285714</v>
      </c>
      <c r="K100">
        <f t="shared" si="9"/>
        <v>12</v>
      </c>
      <c r="L100">
        <f t="shared" si="10"/>
        <v>18.285714285714285</v>
      </c>
    </row>
    <row r="101" spans="1:12" x14ac:dyDescent="0.35">
      <c r="A101" t="s">
        <v>156</v>
      </c>
      <c r="B101">
        <v>28</v>
      </c>
      <c r="C101">
        <v>13</v>
      </c>
      <c r="D101">
        <v>15</v>
      </c>
      <c r="E101">
        <v>12</v>
      </c>
      <c r="F101">
        <f>SakaryaTablo[[#This Row],[Vefat2019]]</f>
        <v>13</v>
      </c>
      <c r="G101">
        <f>IF(AND(SakaryaTablo[[#This Row],[Vefat2020]]&gt;-1,SakaryaTablo[[#This Row],[Referans]]&gt;-1), SakaryaTablo[[#This Row],[Vefat2020]]-SakaryaTablo[[#This Row],[Referans]], 0)</f>
        <v>15</v>
      </c>
      <c r="H101">
        <f t="shared" si="6"/>
        <v>21.142857142857142</v>
      </c>
      <c r="I101">
        <f t="shared" si="7"/>
        <v>17.142857142857142</v>
      </c>
      <c r="J101">
        <f t="shared" si="8"/>
        <v>13.714285714285714</v>
      </c>
      <c r="K101">
        <f t="shared" si="9"/>
        <v>12.857142857142858</v>
      </c>
      <c r="L101">
        <f t="shared" si="10"/>
        <v>17.142857142857142</v>
      </c>
    </row>
    <row r="102" spans="1:12" x14ac:dyDescent="0.35">
      <c r="A102" t="s">
        <v>155</v>
      </c>
      <c r="B102">
        <v>37</v>
      </c>
      <c r="C102">
        <v>12</v>
      </c>
      <c r="D102">
        <v>13</v>
      </c>
      <c r="E102">
        <v>13</v>
      </c>
      <c r="F102">
        <f>SakaryaTablo[[#This Row],[Vefat2019]]</f>
        <v>12</v>
      </c>
      <c r="G102">
        <f>IF(AND(SakaryaTablo[[#This Row],[Vefat2020]]&gt;-1,SakaryaTablo[[#This Row],[Referans]]&gt;-1), SakaryaTablo[[#This Row],[Vefat2020]]-SakaryaTablo[[#This Row],[Referans]], 0)</f>
        <v>25</v>
      </c>
      <c r="H102">
        <f t="shared" si="6"/>
        <v>23.857142857142858</v>
      </c>
      <c r="I102">
        <f t="shared" si="7"/>
        <v>16.714285714285715</v>
      </c>
      <c r="J102">
        <f t="shared" si="8"/>
        <v>13.142857142857142</v>
      </c>
      <c r="K102">
        <f t="shared" si="9"/>
        <v>12.714285714285714</v>
      </c>
      <c r="L102">
        <f t="shared" si="10"/>
        <v>16.714285714285715</v>
      </c>
    </row>
    <row r="103" spans="1:12" x14ac:dyDescent="0.35">
      <c r="A103" t="s">
        <v>154</v>
      </c>
      <c r="B103">
        <v>15</v>
      </c>
      <c r="C103">
        <v>19</v>
      </c>
      <c r="D103">
        <v>10</v>
      </c>
      <c r="E103">
        <v>15</v>
      </c>
      <c r="F103">
        <f>SakaryaTablo[[#This Row],[Vefat2019]]</f>
        <v>19</v>
      </c>
      <c r="G103">
        <f>IF(AND(SakaryaTablo[[#This Row],[Vefat2020]]&gt;-1,SakaryaTablo[[#This Row],[Referans]]&gt;-1), SakaryaTablo[[#This Row],[Vefat2020]]-SakaryaTablo[[#This Row],[Referans]], 0)</f>
        <v>-4</v>
      </c>
      <c r="H103">
        <f t="shared" si="6"/>
        <v>22.857142857142858</v>
      </c>
      <c r="I103">
        <f t="shared" si="7"/>
        <v>17.142857142857142</v>
      </c>
      <c r="J103">
        <f t="shared" si="8"/>
        <v>13</v>
      </c>
      <c r="K103">
        <f t="shared" si="9"/>
        <v>13</v>
      </c>
      <c r="L103">
        <f t="shared" si="10"/>
        <v>17.142857142857142</v>
      </c>
    </row>
    <row r="104" spans="1:12" x14ac:dyDescent="0.35">
      <c r="A104" t="s">
        <v>153</v>
      </c>
      <c r="B104">
        <v>29</v>
      </c>
      <c r="C104">
        <v>14</v>
      </c>
      <c r="D104">
        <v>12</v>
      </c>
      <c r="E104">
        <v>11</v>
      </c>
      <c r="F104">
        <f>SakaryaTablo[[#This Row],[Vefat2019]]</f>
        <v>14</v>
      </c>
      <c r="G104">
        <f>IF(AND(SakaryaTablo[[#This Row],[Vefat2020]]&gt;-1,SakaryaTablo[[#This Row],[Referans]]&gt;-1), SakaryaTablo[[#This Row],[Vefat2020]]-SakaryaTablo[[#This Row],[Referans]], 0)</f>
        <v>15</v>
      </c>
      <c r="H104">
        <f t="shared" si="6"/>
        <v>24.428571428571427</v>
      </c>
      <c r="I104">
        <f t="shared" si="7"/>
        <v>16.857142857142858</v>
      </c>
      <c r="J104">
        <f t="shared" si="8"/>
        <v>13.285714285714286</v>
      </c>
      <c r="K104">
        <f t="shared" si="9"/>
        <v>12.857142857142858</v>
      </c>
      <c r="L104">
        <f t="shared" si="10"/>
        <v>16.857142857142858</v>
      </c>
    </row>
    <row r="105" spans="1:12" x14ac:dyDescent="0.35">
      <c r="A105" t="s">
        <v>152</v>
      </c>
      <c r="B105">
        <v>20</v>
      </c>
      <c r="C105">
        <v>20</v>
      </c>
      <c r="D105">
        <v>11</v>
      </c>
      <c r="E105">
        <v>14</v>
      </c>
      <c r="F105">
        <f>SakaryaTablo[[#This Row],[Vefat2019]]</f>
        <v>20</v>
      </c>
      <c r="G105">
        <f>IF(AND(SakaryaTablo[[#This Row],[Vefat2020]]&gt;-1,SakaryaTablo[[#This Row],[Referans]]&gt;-1), SakaryaTablo[[#This Row],[Vefat2020]]-SakaryaTablo[[#This Row],[Referans]], 0)</f>
        <v>0</v>
      </c>
      <c r="H105">
        <f t="shared" si="6"/>
        <v>24.285714285714285</v>
      </c>
      <c r="I105">
        <f t="shared" si="7"/>
        <v>18</v>
      </c>
      <c r="J105">
        <f t="shared" si="8"/>
        <v>12.714285714285714</v>
      </c>
      <c r="K105">
        <f t="shared" si="9"/>
        <v>13.428571428571429</v>
      </c>
      <c r="L105">
        <f t="shared" si="10"/>
        <v>18</v>
      </c>
    </row>
    <row r="106" spans="1:12" x14ac:dyDescent="0.35">
      <c r="A106" t="s">
        <v>151</v>
      </c>
      <c r="B106">
        <v>28</v>
      </c>
      <c r="C106">
        <v>22</v>
      </c>
      <c r="D106">
        <v>6</v>
      </c>
      <c r="E106">
        <v>7</v>
      </c>
      <c r="F106">
        <f>SakaryaTablo[[#This Row],[Vefat2019]]</f>
        <v>22</v>
      </c>
      <c r="G106">
        <f>IF(AND(SakaryaTablo[[#This Row],[Vefat2020]]&gt;-1,SakaryaTablo[[#This Row],[Referans]]&gt;-1), SakaryaTablo[[#This Row],[Vefat2020]]-SakaryaTablo[[#This Row],[Referans]], 0)</f>
        <v>6</v>
      </c>
      <c r="H106">
        <f t="shared" si="6"/>
        <v>25.428571428571427</v>
      </c>
      <c r="I106">
        <f t="shared" si="7"/>
        <v>18.285714285714285</v>
      </c>
      <c r="J106">
        <f t="shared" si="8"/>
        <v>12</v>
      </c>
      <c r="K106">
        <f t="shared" si="9"/>
        <v>11.857142857142858</v>
      </c>
      <c r="L106">
        <f t="shared" si="10"/>
        <v>18.285714285714285</v>
      </c>
    </row>
    <row r="107" spans="1:12" x14ac:dyDescent="0.35">
      <c r="A107" t="s">
        <v>150</v>
      </c>
      <c r="B107">
        <v>23</v>
      </c>
      <c r="C107">
        <v>18</v>
      </c>
      <c r="D107">
        <v>14</v>
      </c>
      <c r="E107">
        <v>7</v>
      </c>
      <c r="F107">
        <f>SakaryaTablo[[#This Row],[Vefat2019]]</f>
        <v>18</v>
      </c>
      <c r="G107">
        <f>IF(AND(SakaryaTablo[[#This Row],[Vefat2020]]&gt;-1,SakaryaTablo[[#This Row],[Referans]]&gt;-1), SakaryaTablo[[#This Row],[Vefat2020]]-SakaryaTablo[[#This Row],[Referans]], 0)</f>
        <v>5</v>
      </c>
      <c r="H107">
        <f t="shared" si="6"/>
        <v>25.714285714285715</v>
      </c>
      <c r="I107">
        <f t="shared" si="7"/>
        <v>16.857142857142858</v>
      </c>
      <c r="J107">
        <f t="shared" si="8"/>
        <v>11.571428571428571</v>
      </c>
      <c r="K107">
        <f t="shared" si="9"/>
        <v>11.285714285714286</v>
      </c>
      <c r="L107">
        <f t="shared" si="10"/>
        <v>16.857142857142858</v>
      </c>
    </row>
    <row r="108" spans="1:12" x14ac:dyDescent="0.35">
      <c r="A108" t="s">
        <v>149</v>
      </c>
      <c r="B108">
        <v>24</v>
      </c>
      <c r="C108">
        <v>18</v>
      </c>
      <c r="D108">
        <v>13</v>
      </c>
      <c r="E108">
        <v>11</v>
      </c>
      <c r="F108">
        <f>SakaryaTablo[[#This Row],[Vefat2019]]</f>
        <v>18</v>
      </c>
      <c r="G108">
        <f>IF(AND(SakaryaTablo[[#This Row],[Vefat2020]]&gt;-1,SakaryaTablo[[#This Row],[Referans]]&gt;-1), SakaryaTablo[[#This Row],[Vefat2020]]-SakaryaTablo[[#This Row],[Referans]], 0)</f>
        <v>6</v>
      </c>
      <c r="H108">
        <f t="shared" si="6"/>
        <v>25.142857142857142</v>
      </c>
      <c r="I108">
        <f t="shared" si="7"/>
        <v>17.571428571428573</v>
      </c>
      <c r="J108">
        <f t="shared" si="8"/>
        <v>11.285714285714286</v>
      </c>
      <c r="K108">
        <f t="shared" si="9"/>
        <v>11.142857142857142</v>
      </c>
      <c r="L108">
        <f t="shared" si="10"/>
        <v>17.571428571428573</v>
      </c>
    </row>
    <row r="109" spans="1:12" x14ac:dyDescent="0.35">
      <c r="A109" t="s">
        <v>148</v>
      </c>
      <c r="B109">
        <v>24</v>
      </c>
      <c r="C109">
        <v>19</v>
      </c>
      <c r="D109">
        <v>17</v>
      </c>
      <c r="E109">
        <v>9</v>
      </c>
      <c r="F109">
        <f>SakaryaTablo[[#This Row],[Vefat2019]]</f>
        <v>19</v>
      </c>
      <c r="G109">
        <f>IF(AND(SakaryaTablo[[#This Row],[Vefat2020]]&gt;-1,SakaryaTablo[[#This Row],[Referans]]&gt;-1), SakaryaTablo[[#This Row],[Vefat2020]]-SakaryaTablo[[#This Row],[Referans]], 0)</f>
        <v>5</v>
      </c>
      <c r="H109">
        <f t="shared" si="6"/>
        <v>23.285714285714285</v>
      </c>
      <c r="I109">
        <f t="shared" si="7"/>
        <v>18.571428571428573</v>
      </c>
      <c r="J109">
        <f t="shared" si="8"/>
        <v>11.857142857142858</v>
      </c>
      <c r="K109">
        <f t="shared" si="9"/>
        <v>10.571428571428571</v>
      </c>
      <c r="L109">
        <f t="shared" si="10"/>
        <v>18.571428571428573</v>
      </c>
    </row>
    <row r="110" spans="1:12" x14ac:dyDescent="0.35">
      <c r="A110" t="s">
        <v>147</v>
      </c>
      <c r="B110">
        <v>18</v>
      </c>
      <c r="C110">
        <v>12</v>
      </c>
      <c r="D110">
        <v>9</v>
      </c>
      <c r="E110">
        <v>11</v>
      </c>
      <c r="F110">
        <f>SakaryaTablo[[#This Row],[Vefat2019]]</f>
        <v>12</v>
      </c>
      <c r="G110">
        <f>IF(AND(SakaryaTablo[[#This Row],[Vefat2020]]&gt;-1,SakaryaTablo[[#This Row],[Referans]]&gt;-1), SakaryaTablo[[#This Row],[Vefat2020]]-SakaryaTablo[[#This Row],[Referans]], 0)</f>
        <v>6</v>
      </c>
      <c r="H110">
        <f t="shared" si="6"/>
        <v>23.714285714285715</v>
      </c>
      <c r="I110">
        <f t="shared" si="7"/>
        <v>17.571428571428573</v>
      </c>
      <c r="J110">
        <f t="shared" si="8"/>
        <v>11.714285714285714</v>
      </c>
      <c r="K110">
        <f t="shared" si="9"/>
        <v>10</v>
      </c>
      <c r="L110">
        <f t="shared" si="10"/>
        <v>17.571428571428573</v>
      </c>
    </row>
    <row r="111" spans="1:12" x14ac:dyDescent="0.35">
      <c r="A111" t="s">
        <v>146</v>
      </c>
      <c r="B111">
        <v>24</v>
      </c>
      <c r="C111">
        <v>19</v>
      </c>
      <c r="D111">
        <v>7</v>
      </c>
      <c r="E111">
        <v>7</v>
      </c>
      <c r="F111">
        <f>SakaryaTablo[[#This Row],[Vefat2019]]</f>
        <v>19</v>
      </c>
      <c r="G111">
        <f>IF(AND(SakaryaTablo[[#This Row],[Vefat2020]]&gt;-1,SakaryaTablo[[#This Row],[Referans]]&gt;-1), SakaryaTablo[[#This Row],[Vefat2020]]-SakaryaTablo[[#This Row],[Referans]], 0)</f>
        <v>5</v>
      </c>
      <c r="H111">
        <f t="shared" si="6"/>
        <v>23</v>
      </c>
      <c r="I111">
        <f t="shared" si="7"/>
        <v>18.285714285714285</v>
      </c>
      <c r="J111">
        <f t="shared" si="8"/>
        <v>11</v>
      </c>
      <c r="K111">
        <f t="shared" si="9"/>
        <v>9.4285714285714288</v>
      </c>
      <c r="L111">
        <f t="shared" si="10"/>
        <v>18.285714285714285</v>
      </c>
    </row>
    <row r="112" spans="1:12" x14ac:dyDescent="0.35">
      <c r="A112" t="s">
        <v>145</v>
      </c>
      <c r="B112">
        <v>28</v>
      </c>
      <c r="C112">
        <v>22</v>
      </c>
      <c r="D112">
        <v>13</v>
      </c>
      <c r="E112">
        <v>10</v>
      </c>
      <c r="F112">
        <f>SakaryaTablo[[#This Row],[Vefat2019]]</f>
        <v>22</v>
      </c>
      <c r="G112">
        <f>IF(AND(SakaryaTablo[[#This Row],[Vefat2020]]&gt;-1,SakaryaTablo[[#This Row],[Referans]]&gt;-1), SakaryaTablo[[#This Row],[Vefat2020]]-SakaryaTablo[[#This Row],[Referans]], 0)</f>
        <v>6</v>
      </c>
      <c r="H112">
        <f t="shared" si="6"/>
        <v>24.142857142857142</v>
      </c>
      <c r="I112">
        <f t="shared" si="7"/>
        <v>18.571428571428573</v>
      </c>
      <c r="J112">
        <f t="shared" si="8"/>
        <v>11.285714285714286</v>
      </c>
      <c r="K112">
        <f t="shared" si="9"/>
        <v>8.8571428571428577</v>
      </c>
      <c r="L112">
        <f t="shared" si="10"/>
        <v>18.571428571428573</v>
      </c>
    </row>
    <row r="113" spans="1:12" x14ac:dyDescent="0.35">
      <c r="A113" t="s">
        <v>144</v>
      </c>
      <c r="B113">
        <v>28</v>
      </c>
      <c r="C113">
        <v>16</v>
      </c>
      <c r="D113">
        <v>19</v>
      </c>
      <c r="E113">
        <v>6</v>
      </c>
      <c r="F113">
        <f>SakaryaTablo[[#This Row],[Vefat2019]]</f>
        <v>16</v>
      </c>
      <c r="G113">
        <f>IF(AND(SakaryaTablo[[#This Row],[Vefat2020]]&gt;-1,SakaryaTablo[[#This Row],[Referans]]&gt;-1), SakaryaTablo[[#This Row],[Vefat2020]]-SakaryaTablo[[#This Row],[Referans]], 0)</f>
        <v>12</v>
      </c>
      <c r="H113">
        <f t="shared" si="6"/>
        <v>24.142857142857142</v>
      </c>
      <c r="I113">
        <f t="shared" si="7"/>
        <v>17.714285714285715</v>
      </c>
      <c r="J113">
        <f t="shared" si="8"/>
        <v>13.142857142857142</v>
      </c>
      <c r="K113">
        <f t="shared" si="9"/>
        <v>8.7142857142857135</v>
      </c>
      <c r="L113">
        <f t="shared" si="10"/>
        <v>17.714285714285715</v>
      </c>
    </row>
    <row r="114" spans="1:12" x14ac:dyDescent="0.35">
      <c r="A114" t="s">
        <v>143</v>
      </c>
      <c r="B114">
        <v>21</v>
      </c>
      <c r="C114">
        <v>22</v>
      </c>
      <c r="D114">
        <v>12</v>
      </c>
      <c r="E114">
        <v>10</v>
      </c>
      <c r="F114">
        <f>SakaryaTablo[[#This Row],[Vefat2019]]</f>
        <v>22</v>
      </c>
      <c r="G114">
        <f>IF(AND(SakaryaTablo[[#This Row],[Vefat2020]]&gt;-1,SakaryaTablo[[#This Row],[Referans]]&gt;-1), SakaryaTablo[[#This Row],[Vefat2020]]-SakaryaTablo[[#This Row],[Referans]], 0)</f>
        <v>-1</v>
      </c>
      <c r="H114">
        <f t="shared" si="6"/>
        <v>23.857142857142858</v>
      </c>
      <c r="I114">
        <f t="shared" si="7"/>
        <v>18.285714285714285</v>
      </c>
      <c r="J114">
        <f t="shared" si="8"/>
        <v>12.857142857142858</v>
      </c>
      <c r="K114">
        <f t="shared" si="9"/>
        <v>9.1428571428571423</v>
      </c>
      <c r="L114">
        <f t="shared" si="10"/>
        <v>18.285714285714285</v>
      </c>
    </row>
    <row r="115" spans="1:12" x14ac:dyDescent="0.35">
      <c r="A115" t="s">
        <v>142</v>
      </c>
      <c r="B115">
        <v>20</v>
      </c>
      <c r="C115">
        <v>7</v>
      </c>
      <c r="D115">
        <v>11</v>
      </c>
      <c r="E115">
        <v>7</v>
      </c>
      <c r="F115">
        <f>SakaryaTablo[[#This Row],[Vefat2019]]</f>
        <v>7</v>
      </c>
      <c r="G115">
        <f>IF(AND(SakaryaTablo[[#This Row],[Vefat2020]]&gt;-1,SakaryaTablo[[#This Row],[Referans]]&gt;-1), SakaryaTablo[[#This Row],[Vefat2020]]-SakaryaTablo[[#This Row],[Referans]], 0)</f>
        <v>13</v>
      </c>
      <c r="H115">
        <f t="shared" si="6"/>
        <v>23.285714285714285</v>
      </c>
      <c r="I115">
        <f t="shared" si="7"/>
        <v>16.714285714285715</v>
      </c>
      <c r="J115">
        <f t="shared" si="8"/>
        <v>12.571428571428571</v>
      </c>
      <c r="K115">
        <f t="shared" si="9"/>
        <v>8.5714285714285712</v>
      </c>
      <c r="L115">
        <f t="shared" si="10"/>
        <v>16.714285714285715</v>
      </c>
    </row>
    <row r="116" spans="1:12" x14ac:dyDescent="0.35">
      <c r="A116" t="s">
        <v>141</v>
      </c>
      <c r="B116">
        <v>23</v>
      </c>
      <c r="C116">
        <v>16</v>
      </c>
      <c r="D116">
        <v>11</v>
      </c>
      <c r="E116">
        <v>13</v>
      </c>
      <c r="F116">
        <f>SakaryaTablo[[#This Row],[Vefat2019]]</f>
        <v>16</v>
      </c>
      <c r="G116">
        <f>IF(AND(SakaryaTablo[[#This Row],[Vefat2020]]&gt;-1,SakaryaTablo[[#This Row],[Referans]]&gt;-1), SakaryaTablo[[#This Row],[Vefat2020]]-SakaryaTablo[[#This Row],[Referans]], 0)</f>
        <v>7</v>
      </c>
      <c r="H116">
        <f t="shared" si="6"/>
        <v>23.142857142857142</v>
      </c>
      <c r="I116">
        <f t="shared" si="7"/>
        <v>16.285714285714285</v>
      </c>
      <c r="J116">
        <f t="shared" si="8"/>
        <v>11.714285714285714</v>
      </c>
      <c r="K116">
        <f t="shared" si="9"/>
        <v>9.1428571428571423</v>
      </c>
      <c r="L116">
        <f t="shared" si="10"/>
        <v>16.285714285714285</v>
      </c>
    </row>
    <row r="117" spans="1:12" x14ac:dyDescent="0.35">
      <c r="A117" t="s">
        <v>140</v>
      </c>
      <c r="B117">
        <v>25</v>
      </c>
      <c r="C117">
        <v>17</v>
      </c>
      <c r="D117">
        <v>17</v>
      </c>
      <c r="E117">
        <v>9</v>
      </c>
      <c r="F117">
        <f>SakaryaTablo[[#This Row],[Vefat2019]]</f>
        <v>17</v>
      </c>
      <c r="G117">
        <f>IF(AND(SakaryaTablo[[#This Row],[Vefat2020]]&gt;-1,SakaryaTablo[[#This Row],[Referans]]&gt;-1), SakaryaTablo[[#This Row],[Vefat2020]]-SakaryaTablo[[#This Row],[Referans]], 0)</f>
        <v>8</v>
      </c>
      <c r="H117">
        <f t="shared" si="6"/>
        <v>24.142857142857142</v>
      </c>
      <c r="I117">
        <f t="shared" si="7"/>
        <v>17</v>
      </c>
      <c r="J117">
        <f t="shared" si="8"/>
        <v>12.857142857142858</v>
      </c>
      <c r="K117">
        <f t="shared" si="9"/>
        <v>8.8571428571428577</v>
      </c>
      <c r="L117">
        <f t="shared" si="10"/>
        <v>17</v>
      </c>
    </row>
    <row r="118" spans="1:12" x14ac:dyDescent="0.35">
      <c r="A118" t="s">
        <v>139</v>
      </c>
      <c r="B118">
        <v>25</v>
      </c>
      <c r="C118">
        <v>14</v>
      </c>
      <c r="D118">
        <v>18</v>
      </c>
      <c r="E118">
        <v>8</v>
      </c>
      <c r="F118">
        <f>SakaryaTablo[[#This Row],[Vefat2019]]</f>
        <v>14</v>
      </c>
      <c r="G118">
        <f>IF(AND(SakaryaTablo[[#This Row],[Vefat2020]]&gt;-1,SakaryaTablo[[#This Row],[Referans]]&gt;-1), SakaryaTablo[[#This Row],[Vefat2020]]-SakaryaTablo[[#This Row],[Referans]], 0)</f>
        <v>11</v>
      </c>
      <c r="H118">
        <f t="shared" si="6"/>
        <v>24.285714285714285</v>
      </c>
      <c r="I118">
        <f t="shared" si="7"/>
        <v>16.285714285714285</v>
      </c>
      <c r="J118">
        <f t="shared" si="8"/>
        <v>14.428571428571429</v>
      </c>
      <c r="K118">
        <f t="shared" si="9"/>
        <v>9</v>
      </c>
      <c r="L118">
        <f t="shared" si="10"/>
        <v>16.285714285714285</v>
      </c>
    </row>
    <row r="119" spans="1:12" x14ac:dyDescent="0.35">
      <c r="A119" t="s">
        <v>138</v>
      </c>
      <c r="B119">
        <v>20</v>
      </c>
      <c r="C119">
        <v>31</v>
      </c>
      <c r="D119">
        <v>6</v>
      </c>
      <c r="E119">
        <v>10</v>
      </c>
      <c r="F119">
        <f>SakaryaTablo[[#This Row],[Vefat2019]]</f>
        <v>31</v>
      </c>
      <c r="G119">
        <f>IF(AND(SakaryaTablo[[#This Row],[Vefat2020]]&gt;-1,SakaryaTablo[[#This Row],[Referans]]&gt;-1), SakaryaTablo[[#This Row],[Vefat2020]]-SakaryaTablo[[#This Row],[Referans]], 0)</f>
        <v>-11</v>
      </c>
      <c r="H119">
        <f t="shared" si="6"/>
        <v>23.142857142857142</v>
      </c>
      <c r="I119">
        <f t="shared" si="7"/>
        <v>17.571428571428573</v>
      </c>
      <c r="J119">
        <f t="shared" si="8"/>
        <v>13.428571428571429</v>
      </c>
      <c r="K119">
        <f t="shared" si="9"/>
        <v>9</v>
      </c>
      <c r="L119">
        <f t="shared" si="10"/>
        <v>17.571428571428573</v>
      </c>
    </row>
    <row r="120" spans="1:12" x14ac:dyDescent="0.35">
      <c r="A120" t="s">
        <v>137</v>
      </c>
      <c r="B120">
        <v>19</v>
      </c>
      <c r="C120">
        <v>19</v>
      </c>
      <c r="D120">
        <v>10</v>
      </c>
      <c r="E120">
        <v>9</v>
      </c>
      <c r="F120">
        <f>SakaryaTablo[[#This Row],[Vefat2019]]</f>
        <v>19</v>
      </c>
      <c r="G120">
        <f>IF(AND(SakaryaTablo[[#This Row],[Vefat2020]]&gt;-1,SakaryaTablo[[#This Row],[Referans]]&gt;-1), SakaryaTablo[[#This Row],[Vefat2020]]-SakaryaTablo[[#This Row],[Referans]], 0)</f>
        <v>0</v>
      </c>
      <c r="H120">
        <f t="shared" si="6"/>
        <v>21.857142857142858</v>
      </c>
      <c r="I120">
        <f t="shared" si="7"/>
        <v>18</v>
      </c>
      <c r="J120">
        <f t="shared" si="8"/>
        <v>12.142857142857142</v>
      </c>
      <c r="K120">
        <f t="shared" si="9"/>
        <v>9.4285714285714288</v>
      </c>
      <c r="L120">
        <f t="shared" si="10"/>
        <v>18</v>
      </c>
    </row>
    <row r="121" spans="1:12" x14ac:dyDescent="0.35">
      <c r="A121" t="s">
        <v>136</v>
      </c>
      <c r="B121">
        <v>19</v>
      </c>
      <c r="C121">
        <v>17</v>
      </c>
      <c r="D121">
        <v>15</v>
      </c>
      <c r="E121">
        <v>13</v>
      </c>
      <c r="F121">
        <f>SakaryaTablo[[#This Row],[Vefat2019]]</f>
        <v>17</v>
      </c>
      <c r="G121">
        <f>IF(AND(SakaryaTablo[[#This Row],[Vefat2020]]&gt;-1,SakaryaTablo[[#This Row],[Referans]]&gt;-1), SakaryaTablo[[#This Row],[Vefat2020]]-SakaryaTablo[[#This Row],[Referans]], 0)</f>
        <v>2</v>
      </c>
      <c r="H121">
        <f t="shared" si="6"/>
        <v>21.571428571428573</v>
      </c>
      <c r="I121">
        <f t="shared" si="7"/>
        <v>17.285714285714285</v>
      </c>
      <c r="J121">
        <f t="shared" si="8"/>
        <v>12.571428571428571</v>
      </c>
      <c r="K121">
        <f t="shared" si="9"/>
        <v>9.8571428571428577</v>
      </c>
      <c r="L121">
        <f t="shared" si="10"/>
        <v>17.285714285714285</v>
      </c>
    </row>
    <row r="122" spans="1:12" x14ac:dyDescent="0.35">
      <c r="A122" t="s">
        <v>135</v>
      </c>
      <c r="B122">
        <v>21</v>
      </c>
      <c r="C122">
        <v>14</v>
      </c>
      <c r="D122">
        <v>8</v>
      </c>
      <c r="E122">
        <v>9</v>
      </c>
      <c r="F122">
        <f>SakaryaTablo[[#This Row],[Vefat2019]]</f>
        <v>14</v>
      </c>
      <c r="G122">
        <f>IF(AND(SakaryaTablo[[#This Row],[Vefat2020]]&gt;-1,SakaryaTablo[[#This Row],[Referans]]&gt;-1), SakaryaTablo[[#This Row],[Vefat2020]]-SakaryaTablo[[#This Row],[Referans]], 0)</f>
        <v>7</v>
      </c>
      <c r="H122">
        <f t="shared" si="6"/>
        <v>21.714285714285715</v>
      </c>
      <c r="I122">
        <f t="shared" si="7"/>
        <v>18.285714285714285</v>
      </c>
      <c r="J122">
        <f t="shared" si="8"/>
        <v>12.142857142857142</v>
      </c>
      <c r="K122">
        <f t="shared" si="9"/>
        <v>10.142857142857142</v>
      </c>
      <c r="L122">
        <f t="shared" si="10"/>
        <v>18.285714285714285</v>
      </c>
    </row>
    <row r="123" spans="1:12" x14ac:dyDescent="0.35">
      <c r="A123" t="s">
        <v>134</v>
      </c>
      <c r="B123">
        <v>21</v>
      </c>
      <c r="C123">
        <v>19</v>
      </c>
      <c r="D123">
        <v>12</v>
      </c>
      <c r="E123">
        <v>10</v>
      </c>
      <c r="F123">
        <f>SakaryaTablo[[#This Row],[Vefat2019]]</f>
        <v>19</v>
      </c>
      <c r="G123">
        <f>IF(AND(SakaryaTablo[[#This Row],[Vefat2020]]&gt;-1,SakaryaTablo[[#This Row],[Referans]]&gt;-1), SakaryaTablo[[#This Row],[Vefat2020]]-SakaryaTablo[[#This Row],[Referans]], 0)</f>
        <v>2</v>
      </c>
      <c r="H123">
        <f t="shared" si="6"/>
        <v>21.428571428571427</v>
      </c>
      <c r="I123">
        <f t="shared" si="7"/>
        <v>18.714285714285715</v>
      </c>
      <c r="J123">
        <f t="shared" si="8"/>
        <v>12.285714285714286</v>
      </c>
      <c r="K123">
        <f t="shared" si="9"/>
        <v>9.7142857142857135</v>
      </c>
      <c r="L123">
        <f t="shared" si="10"/>
        <v>18.714285714285715</v>
      </c>
    </row>
    <row r="124" spans="1:12" x14ac:dyDescent="0.35">
      <c r="A124" t="s">
        <v>133</v>
      </c>
      <c r="B124">
        <v>14</v>
      </c>
      <c r="C124">
        <v>15</v>
      </c>
      <c r="D124">
        <v>14</v>
      </c>
      <c r="E124">
        <v>11</v>
      </c>
      <c r="F124">
        <f>SakaryaTablo[[#This Row],[Vefat2019]]</f>
        <v>15</v>
      </c>
      <c r="G124">
        <f>IF(AND(SakaryaTablo[[#This Row],[Vefat2020]]&gt;-1,SakaryaTablo[[#This Row],[Referans]]&gt;-1), SakaryaTablo[[#This Row],[Vefat2020]]-SakaryaTablo[[#This Row],[Referans]], 0)</f>
        <v>-1</v>
      </c>
      <c r="H124">
        <f t="shared" si="6"/>
        <v>19.857142857142858</v>
      </c>
      <c r="I124">
        <f t="shared" si="7"/>
        <v>18.428571428571427</v>
      </c>
      <c r="J124">
        <f t="shared" si="8"/>
        <v>11.857142857142858</v>
      </c>
      <c r="K124">
        <f t="shared" si="9"/>
        <v>10</v>
      </c>
      <c r="L124">
        <f t="shared" si="10"/>
        <v>18.428571428571427</v>
      </c>
    </row>
    <row r="125" spans="1:12" x14ac:dyDescent="0.35">
      <c r="A125" t="s">
        <v>132</v>
      </c>
      <c r="B125">
        <v>25</v>
      </c>
      <c r="C125">
        <v>23</v>
      </c>
      <c r="D125">
        <v>18</v>
      </c>
      <c r="E125">
        <v>6</v>
      </c>
      <c r="F125">
        <f>SakaryaTablo[[#This Row],[Vefat2019]]</f>
        <v>23</v>
      </c>
      <c r="G125">
        <f>IF(AND(SakaryaTablo[[#This Row],[Vefat2020]]&gt;-1,SakaryaTablo[[#This Row],[Referans]]&gt;-1), SakaryaTablo[[#This Row],[Vefat2020]]-SakaryaTablo[[#This Row],[Referans]], 0)</f>
        <v>2</v>
      </c>
      <c r="H125">
        <f t="shared" si="6"/>
        <v>19.857142857142858</v>
      </c>
      <c r="I125">
        <f t="shared" si="7"/>
        <v>19.714285714285715</v>
      </c>
      <c r="J125">
        <f t="shared" si="8"/>
        <v>11.857142857142858</v>
      </c>
      <c r="K125">
        <f t="shared" si="9"/>
        <v>9.7142857142857135</v>
      </c>
      <c r="L125">
        <f t="shared" si="10"/>
        <v>19.714285714285715</v>
      </c>
    </row>
    <row r="126" spans="1:12" x14ac:dyDescent="0.35">
      <c r="A126" t="s">
        <v>131</v>
      </c>
      <c r="B126">
        <v>17</v>
      </c>
      <c r="C126">
        <v>15</v>
      </c>
      <c r="D126">
        <v>10</v>
      </c>
      <c r="E126">
        <v>7</v>
      </c>
      <c r="F126">
        <f>SakaryaTablo[[#This Row],[Vefat2019]]</f>
        <v>15</v>
      </c>
      <c r="G126">
        <f>IF(AND(SakaryaTablo[[#This Row],[Vefat2020]]&gt;-1,SakaryaTablo[[#This Row],[Referans]]&gt;-1), SakaryaTablo[[#This Row],[Vefat2020]]-SakaryaTablo[[#This Row],[Referans]], 0)</f>
        <v>2</v>
      </c>
      <c r="H126">
        <f t="shared" si="6"/>
        <v>19.428571428571427</v>
      </c>
      <c r="I126">
        <f t="shared" si="7"/>
        <v>17.428571428571427</v>
      </c>
      <c r="J126">
        <f t="shared" si="8"/>
        <v>12.428571428571429</v>
      </c>
      <c r="K126">
        <f t="shared" si="9"/>
        <v>9.2857142857142865</v>
      </c>
      <c r="L126">
        <f t="shared" si="10"/>
        <v>17.428571428571427</v>
      </c>
    </row>
    <row r="127" spans="1:12" x14ac:dyDescent="0.35">
      <c r="A127" t="s">
        <v>130</v>
      </c>
      <c r="B127">
        <v>19</v>
      </c>
      <c r="C127">
        <v>15</v>
      </c>
      <c r="D127">
        <v>14</v>
      </c>
      <c r="E127">
        <v>10</v>
      </c>
      <c r="F127">
        <f>SakaryaTablo[[#This Row],[Vefat2019]]</f>
        <v>15</v>
      </c>
      <c r="G127">
        <f>IF(AND(SakaryaTablo[[#This Row],[Vefat2020]]&gt;-1,SakaryaTablo[[#This Row],[Referans]]&gt;-1), SakaryaTablo[[#This Row],[Vefat2020]]-SakaryaTablo[[#This Row],[Referans]], 0)</f>
        <v>4</v>
      </c>
      <c r="H127">
        <f t="shared" si="6"/>
        <v>19.428571428571427</v>
      </c>
      <c r="I127">
        <f t="shared" si="7"/>
        <v>16.857142857142858</v>
      </c>
      <c r="J127">
        <f t="shared" si="8"/>
        <v>13</v>
      </c>
      <c r="K127">
        <f t="shared" si="9"/>
        <v>9.4285714285714288</v>
      </c>
      <c r="L127">
        <f t="shared" si="10"/>
        <v>16.857142857142858</v>
      </c>
    </row>
    <row r="128" spans="1:12" x14ac:dyDescent="0.35">
      <c r="A128" t="s">
        <v>129</v>
      </c>
      <c r="B128">
        <v>19</v>
      </c>
      <c r="C128">
        <v>24</v>
      </c>
      <c r="D128">
        <v>15</v>
      </c>
      <c r="E128">
        <v>5</v>
      </c>
      <c r="F128">
        <f>SakaryaTablo[[#This Row],[Vefat2019]]</f>
        <v>24</v>
      </c>
      <c r="G128">
        <f>IF(AND(SakaryaTablo[[#This Row],[Vefat2020]]&gt;-1,SakaryaTablo[[#This Row],[Referans]]&gt;-1), SakaryaTablo[[#This Row],[Vefat2020]]-SakaryaTablo[[#This Row],[Referans]], 0)</f>
        <v>-5</v>
      </c>
      <c r="H128">
        <f t="shared" si="6"/>
        <v>19.428571428571427</v>
      </c>
      <c r="I128">
        <f t="shared" si="7"/>
        <v>17.857142857142858</v>
      </c>
      <c r="J128">
        <f t="shared" si="8"/>
        <v>13</v>
      </c>
      <c r="K128">
        <f t="shared" si="9"/>
        <v>8.2857142857142865</v>
      </c>
      <c r="L128">
        <f t="shared" si="10"/>
        <v>17.857142857142858</v>
      </c>
    </row>
    <row r="129" spans="1:12" x14ac:dyDescent="0.35">
      <c r="A129" t="s">
        <v>128</v>
      </c>
      <c r="B129">
        <v>25</v>
      </c>
      <c r="C129">
        <v>21</v>
      </c>
      <c r="D129">
        <v>15</v>
      </c>
      <c r="E129">
        <v>10</v>
      </c>
      <c r="F129">
        <f>SakaryaTablo[[#This Row],[Vefat2019]]</f>
        <v>21</v>
      </c>
      <c r="G129">
        <f>IF(AND(SakaryaTablo[[#This Row],[Vefat2020]]&gt;-1,SakaryaTablo[[#This Row],[Referans]]&gt;-1), SakaryaTablo[[#This Row],[Vefat2020]]-SakaryaTablo[[#This Row],[Referans]], 0)</f>
        <v>4</v>
      </c>
      <c r="H129">
        <f t="shared" si="6"/>
        <v>20</v>
      </c>
      <c r="I129">
        <f t="shared" si="7"/>
        <v>18.857142857142858</v>
      </c>
      <c r="J129">
        <f t="shared" si="8"/>
        <v>14</v>
      </c>
      <c r="K129">
        <f t="shared" si="9"/>
        <v>8.4285714285714288</v>
      </c>
      <c r="L129">
        <f t="shared" si="10"/>
        <v>18.857142857142858</v>
      </c>
    </row>
    <row r="130" spans="1:12" x14ac:dyDescent="0.35">
      <c r="A130" t="s">
        <v>127</v>
      </c>
      <c r="B130">
        <v>16</v>
      </c>
      <c r="C130">
        <v>15</v>
      </c>
      <c r="D130">
        <v>10</v>
      </c>
      <c r="E130">
        <v>8</v>
      </c>
      <c r="F130">
        <f>SakaryaTablo[[#This Row],[Vefat2019]]</f>
        <v>15</v>
      </c>
      <c r="G130">
        <f>IF(AND(SakaryaTablo[[#This Row],[Vefat2020]]&gt;-1,SakaryaTablo[[#This Row],[Referans]]&gt;-1), SakaryaTablo[[#This Row],[Vefat2020]]-SakaryaTablo[[#This Row],[Referans]], 0)</f>
        <v>1</v>
      </c>
      <c r="H130">
        <f t="shared" si="6"/>
        <v>19.285714285714285</v>
      </c>
      <c r="I130">
        <f t="shared" si="7"/>
        <v>18.285714285714285</v>
      </c>
      <c r="J130">
        <f t="shared" si="8"/>
        <v>13.714285714285714</v>
      </c>
      <c r="K130">
        <f t="shared" si="9"/>
        <v>8.1428571428571423</v>
      </c>
      <c r="L130">
        <f t="shared" si="10"/>
        <v>18.285714285714285</v>
      </c>
    </row>
    <row r="131" spans="1:12" x14ac:dyDescent="0.35">
      <c r="A131" t="s">
        <v>126</v>
      </c>
      <c r="B131">
        <v>12</v>
      </c>
      <c r="C131">
        <v>14</v>
      </c>
      <c r="D131">
        <v>9</v>
      </c>
      <c r="E131">
        <v>6</v>
      </c>
      <c r="F131">
        <f>SakaryaTablo[[#This Row],[Vefat2019]]</f>
        <v>14</v>
      </c>
      <c r="G131">
        <f>IF(AND(SakaryaTablo[[#This Row],[Vefat2020]]&gt;-1,SakaryaTablo[[#This Row],[Referans]]&gt;-1), SakaryaTablo[[#This Row],[Vefat2020]]-SakaryaTablo[[#This Row],[Referans]], 0)</f>
        <v>-2</v>
      </c>
      <c r="H131">
        <f t="shared" si="6"/>
        <v>19</v>
      </c>
      <c r="I131">
        <f t="shared" si="7"/>
        <v>18.142857142857142</v>
      </c>
      <c r="J131">
        <f t="shared" si="8"/>
        <v>13</v>
      </c>
      <c r="K131">
        <f t="shared" si="9"/>
        <v>7.4285714285714288</v>
      </c>
      <c r="L131">
        <f t="shared" si="10"/>
        <v>18.142857142857142</v>
      </c>
    </row>
    <row r="132" spans="1:12" x14ac:dyDescent="0.35">
      <c r="A132" t="s">
        <v>125</v>
      </c>
      <c r="B132">
        <v>23</v>
      </c>
      <c r="C132">
        <v>14</v>
      </c>
      <c r="D132">
        <v>8</v>
      </c>
      <c r="E132">
        <v>7</v>
      </c>
      <c r="F132">
        <f>SakaryaTablo[[#This Row],[Vefat2019]]</f>
        <v>14</v>
      </c>
      <c r="G132">
        <f>IF(AND(SakaryaTablo[[#This Row],[Vefat2020]]&gt;-1,SakaryaTablo[[#This Row],[Referans]]&gt;-1), SakaryaTablo[[#This Row],[Vefat2020]]-SakaryaTablo[[#This Row],[Referans]], 0)</f>
        <v>9</v>
      </c>
      <c r="H132">
        <f t="shared" si="6"/>
        <v>18.714285714285715</v>
      </c>
      <c r="I132">
        <f t="shared" si="7"/>
        <v>16.857142857142858</v>
      </c>
      <c r="J132">
        <f t="shared" si="8"/>
        <v>11.571428571428571</v>
      </c>
      <c r="K132">
        <f t="shared" si="9"/>
        <v>7.5714285714285712</v>
      </c>
      <c r="L132">
        <f t="shared" si="10"/>
        <v>16.857142857142858</v>
      </c>
    </row>
    <row r="133" spans="1:12" x14ac:dyDescent="0.35">
      <c r="A133" t="s">
        <v>124</v>
      </c>
      <c r="B133">
        <v>15</v>
      </c>
      <c r="C133">
        <v>16</v>
      </c>
      <c r="D133">
        <v>7</v>
      </c>
      <c r="E133">
        <v>9</v>
      </c>
      <c r="F133">
        <f>SakaryaTablo[[#This Row],[Vefat2019]]</f>
        <v>16</v>
      </c>
      <c r="G133">
        <f>IF(AND(SakaryaTablo[[#This Row],[Vefat2020]]&gt;-1,SakaryaTablo[[#This Row],[Referans]]&gt;-1), SakaryaTablo[[#This Row],[Vefat2020]]-SakaryaTablo[[#This Row],[Referans]], 0)</f>
        <v>-1</v>
      </c>
      <c r="H133">
        <f t="shared" si="6"/>
        <v>18.428571428571427</v>
      </c>
      <c r="I133">
        <f t="shared" si="7"/>
        <v>17</v>
      </c>
      <c r="J133">
        <f t="shared" si="8"/>
        <v>11.142857142857142</v>
      </c>
      <c r="K133">
        <f t="shared" si="9"/>
        <v>7.8571428571428568</v>
      </c>
      <c r="L133">
        <f t="shared" si="10"/>
        <v>17</v>
      </c>
    </row>
    <row r="134" spans="1:12" x14ac:dyDescent="0.35">
      <c r="A134" t="s">
        <v>123</v>
      </c>
      <c r="B134">
        <v>23</v>
      </c>
      <c r="C134">
        <v>20</v>
      </c>
      <c r="D134">
        <v>13</v>
      </c>
      <c r="E134">
        <v>10</v>
      </c>
      <c r="F134">
        <f>SakaryaTablo[[#This Row],[Vefat2019]]</f>
        <v>20</v>
      </c>
      <c r="G134">
        <f>IF(AND(SakaryaTablo[[#This Row],[Vefat2020]]&gt;-1,SakaryaTablo[[#This Row],[Referans]]&gt;-1), SakaryaTablo[[#This Row],[Vefat2020]]-SakaryaTablo[[#This Row],[Referans]], 0)</f>
        <v>3</v>
      </c>
      <c r="H134">
        <f t="shared" si="6"/>
        <v>19</v>
      </c>
      <c r="I134">
        <f t="shared" si="7"/>
        <v>17.714285714285715</v>
      </c>
      <c r="J134">
        <f t="shared" si="8"/>
        <v>11</v>
      </c>
      <c r="K134">
        <f t="shared" si="9"/>
        <v>7.8571428571428568</v>
      </c>
      <c r="L134">
        <f t="shared" si="10"/>
        <v>17.714285714285715</v>
      </c>
    </row>
    <row r="135" spans="1:12" x14ac:dyDescent="0.35">
      <c r="A135" t="s">
        <v>122</v>
      </c>
      <c r="B135">
        <v>13</v>
      </c>
      <c r="C135">
        <v>20</v>
      </c>
      <c r="D135">
        <v>4</v>
      </c>
      <c r="E135">
        <v>10</v>
      </c>
      <c r="F135">
        <f>SakaryaTablo[[#This Row],[Vefat2019]]</f>
        <v>20</v>
      </c>
      <c r="G135">
        <f>IF(AND(SakaryaTablo[[#This Row],[Vefat2020]]&gt;-1,SakaryaTablo[[#This Row],[Referans]]&gt;-1), SakaryaTablo[[#This Row],[Vefat2020]]-SakaryaTablo[[#This Row],[Referans]], 0)</f>
        <v>-7</v>
      </c>
      <c r="H135">
        <f t="shared" si="6"/>
        <v>18.142857142857142</v>
      </c>
      <c r="I135">
        <f t="shared" si="7"/>
        <v>17.142857142857142</v>
      </c>
      <c r="J135">
        <f t="shared" si="8"/>
        <v>9.4285714285714288</v>
      </c>
      <c r="K135">
        <f t="shared" si="9"/>
        <v>8.5714285714285712</v>
      </c>
      <c r="L135">
        <f t="shared" si="10"/>
        <v>17.142857142857142</v>
      </c>
    </row>
    <row r="136" spans="1:12" x14ac:dyDescent="0.35">
      <c r="A136" t="s">
        <v>121</v>
      </c>
      <c r="B136">
        <v>15</v>
      </c>
      <c r="C136">
        <v>17</v>
      </c>
      <c r="D136">
        <v>6</v>
      </c>
      <c r="E136">
        <v>11</v>
      </c>
      <c r="F136">
        <f>SakaryaTablo[[#This Row],[Vefat2019]]</f>
        <v>17</v>
      </c>
      <c r="G136">
        <f>IF(AND(SakaryaTablo[[#This Row],[Vefat2020]]&gt;-1,SakaryaTablo[[#This Row],[Referans]]&gt;-1), SakaryaTablo[[#This Row],[Vefat2020]]-SakaryaTablo[[#This Row],[Referans]], 0)</f>
        <v>-2</v>
      </c>
      <c r="H136">
        <f t="shared" si="6"/>
        <v>16.714285714285715</v>
      </c>
      <c r="I136">
        <f t="shared" si="7"/>
        <v>16.571428571428573</v>
      </c>
      <c r="J136">
        <f t="shared" si="8"/>
        <v>8.1428571428571423</v>
      </c>
      <c r="K136">
        <f t="shared" si="9"/>
        <v>8.7142857142857135</v>
      </c>
      <c r="L136">
        <f t="shared" si="10"/>
        <v>16.571428571428573</v>
      </c>
    </row>
    <row r="137" spans="1:12" x14ac:dyDescent="0.35">
      <c r="A137" t="s">
        <v>120</v>
      </c>
      <c r="B137">
        <v>28</v>
      </c>
      <c r="C137">
        <v>18</v>
      </c>
      <c r="D137">
        <v>8</v>
      </c>
      <c r="E137">
        <v>7</v>
      </c>
      <c r="F137">
        <f>SakaryaTablo[[#This Row],[Vefat2019]]</f>
        <v>18</v>
      </c>
      <c r="G137">
        <f>IF(AND(SakaryaTablo[[#This Row],[Vefat2020]]&gt;-1,SakaryaTablo[[#This Row],[Referans]]&gt;-1), SakaryaTablo[[#This Row],[Vefat2020]]-SakaryaTablo[[#This Row],[Referans]], 0)</f>
        <v>10</v>
      </c>
      <c r="H137">
        <f t="shared" ref="H137:H200" si="11">AVERAGE(B131:B137)</f>
        <v>18.428571428571427</v>
      </c>
      <c r="I137">
        <f t="shared" ref="I137:I200" si="12">AVERAGE(C131:C137)</f>
        <v>17</v>
      </c>
      <c r="J137">
        <f t="shared" ref="J137:J200" si="13">AVERAGE(D131:D137)</f>
        <v>7.8571428571428568</v>
      </c>
      <c r="K137">
        <f t="shared" ref="K137:K200" si="14">AVERAGE(E131:E137)</f>
        <v>8.5714285714285712</v>
      </c>
      <c r="L137">
        <f t="shared" ref="L137:L200" si="15">AVERAGE(F131:F137)</f>
        <v>17</v>
      </c>
    </row>
    <row r="138" spans="1:12" x14ac:dyDescent="0.35">
      <c r="A138" t="s">
        <v>119</v>
      </c>
      <c r="B138">
        <v>21</v>
      </c>
      <c r="C138">
        <v>24</v>
      </c>
      <c r="D138">
        <v>11</v>
      </c>
      <c r="E138">
        <v>8</v>
      </c>
      <c r="F138">
        <f>SakaryaTablo[[#This Row],[Vefat2019]]</f>
        <v>24</v>
      </c>
      <c r="G138">
        <f>IF(AND(SakaryaTablo[[#This Row],[Vefat2020]]&gt;-1,SakaryaTablo[[#This Row],[Referans]]&gt;-1), SakaryaTablo[[#This Row],[Vefat2020]]-SakaryaTablo[[#This Row],[Referans]], 0)</f>
        <v>-3</v>
      </c>
      <c r="H138">
        <f t="shared" si="11"/>
        <v>19.714285714285715</v>
      </c>
      <c r="I138">
        <f t="shared" si="12"/>
        <v>18.428571428571427</v>
      </c>
      <c r="J138">
        <f t="shared" si="13"/>
        <v>8.1428571428571423</v>
      </c>
      <c r="K138">
        <f t="shared" si="14"/>
        <v>8.8571428571428577</v>
      </c>
      <c r="L138">
        <f t="shared" si="15"/>
        <v>18.428571428571427</v>
      </c>
    </row>
    <row r="139" spans="1:12" x14ac:dyDescent="0.35">
      <c r="A139" t="s">
        <v>118</v>
      </c>
      <c r="B139">
        <v>19</v>
      </c>
      <c r="C139">
        <v>17</v>
      </c>
      <c r="D139">
        <v>14</v>
      </c>
      <c r="E139">
        <v>7</v>
      </c>
      <c r="F139">
        <f>SakaryaTablo[[#This Row],[Vefat2019]]</f>
        <v>17</v>
      </c>
      <c r="G139">
        <f>IF(AND(SakaryaTablo[[#This Row],[Vefat2020]]&gt;-1,SakaryaTablo[[#This Row],[Referans]]&gt;-1), SakaryaTablo[[#This Row],[Vefat2020]]-SakaryaTablo[[#This Row],[Referans]], 0)</f>
        <v>2</v>
      </c>
      <c r="H139">
        <f t="shared" si="11"/>
        <v>19.142857142857142</v>
      </c>
      <c r="I139">
        <f t="shared" si="12"/>
        <v>18.857142857142858</v>
      </c>
      <c r="J139">
        <f t="shared" si="13"/>
        <v>9</v>
      </c>
      <c r="K139">
        <f t="shared" si="14"/>
        <v>8.8571428571428577</v>
      </c>
      <c r="L139">
        <f t="shared" si="15"/>
        <v>18.857142857142858</v>
      </c>
    </row>
    <row r="140" spans="1:12" x14ac:dyDescent="0.35">
      <c r="A140" t="s">
        <v>117</v>
      </c>
      <c r="B140">
        <v>18</v>
      </c>
      <c r="C140">
        <v>21</v>
      </c>
      <c r="D140">
        <v>12</v>
      </c>
      <c r="E140">
        <v>13</v>
      </c>
      <c r="F140">
        <f>SakaryaTablo[[#This Row],[Vefat2019]]</f>
        <v>21</v>
      </c>
      <c r="G140">
        <f>IF(AND(SakaryaTablo[[#This Row],[Vefat2020]]&gt;-1,SakaryaTablo[[#This Row],[Referans]]&gt;-1), SakaryaTablo[[#This Row],[Vefat2020]]-SakaryaTablo[[#This Row],[Referans]], 0)</f>
        <v>-3</v>
      </c>
      <c r="H140">
        <f t="shared" si="11"/>
        <v>19.571428571428573</v>
      </c>
      <c r="I140">
        <f t="shared" si="12"/>
        <v>19.571428571428573</v>
      </c>
      <c r="J140">
        <f t="shared" si="13"/>
        <v>9.7142857142857135</v>
      </c>
      <c r="K140">
        <f t="shared" si="14"/>
        <v>9.4285714285714288</v>
      </c>
      <c r="L140">
        <f t="shared" si="15"/>
        <v>19.571428571428573</v>
      </c>
    </row>
    <row r="141" spans="1:12" x14ac:dyDescent="0.35">
      <c r="A141" t="s">
        <v>116</v>
      </c>
      <c r="B141">
        <v>10</v>
      </c>
      <c r="C141">
        <v>17</v>
      </c>
      <c r="D141">
        <v>10</v>
      </c>
      <c r="E141">
        <v>11</v>
      </c>
      <c r="F141">
        <f>SakaryaTablo[[#This Row],[Vefat2019]]</f>
        <v>17</v>
      </c>
      <c r="G141">
        <f>IF(AND(SakaryaTablo[[#This Row],[Vefat2020]]&gt;-1,SakaryaTablo[[#This Row],[Referans]]&gt;-1), SakaryaTablo[[#This Row],[Vefat2020]]-SakaryaTablo[[#This Row],[Referans]], 0)</f>
        <v>-7</v>
      </c>
      <c r="H141">
        <f t="shared" si="11"/>
        <v>17.714285714285715</v>
      </c>
      <c r="I141">
        <f t="shared" si="12"/>
        <v>19.142857142857142</v>
      </c>
      <c r="J141">
        <f t="shared" si="13"/>
        <v>9.2857142857142865</v>
      </c>
      <c r="K141">
        <f t="shared" si="14"/>
        <v>9.5714285714285712</v>
      </c>
      <c r="L141">
        <f t="shared" si="15"/>
        <v>19.142857142857142</v>
      </c>
    </row>
    <row r="142" spans="1:12" x14ac:dyDescent="0.35">
      <c r="A142" t="s">
        <v>115</v>
      </c>
      <c r="B142">
        <v>14</v>
      </c>
      <c r="C142">
        <v>25</v>
      </c>
      <c r="D142">
        <v>8</v>
      </c>
      <c r="E142">
        <v>10</v>
      </c>
      <c r="F142">
        <f>SakaryaTablo[[#This Row],[Vefat2019]]</f>
        <v>25</v>
      </c>
      <c r="G142">
        <f>IF(AND(SakaryaTablo[[#This Row],[Vefat2020]]&gt;-1,SakaryaTablo[[#This Row],[Referans]]&gt;-1), SakaryaTablo[[#This Row],[Vefat2020]]-SakaryaTablo[[#This Row],[Referans]], 0)</f>
        <v>-11</v>
      </c>
      <c r="H142">
        <f t="shared" si="11"/>
        <v>17.857142857142858</v>
      </c>
      <c r="I142">
        <f t="shared" si="12"/>
        <v>19.857142857142858</v>
      </c>
      <c r="J142">
        <f t="shared" si="13"/>
        <v>9.8571428571428577</v>
      </c>
      <c r="K142">
        <f t="shared" si="14"/>
        <v>9.5714285714285712</v>
      </c>
      <c r="L142">
        <f t="shared" si="15"/>
        <v>19.857142857142858</v>
      </c>
    </row>
    <row r="143" spans="1:12" x14ac:dyDescent="0.35">
      <c r="A143" t="s">
        <v>114</v>
      </c>
      <c r="B143">
        <v>20</v>
      </c>
      <c r="C143">
        <v>10</v>
      </c>
      <c r="D143">
        <v>10</v>
      </c>
      <c r="E143">
        <v>9</v>
      </c>
      <c r="F143">
        <f>SakaryaTablo[[#This Row],[Vefat2019]]</f>
        <v>10</v>
      </c>
      <c r="G143">
        <f>IF(AND(SakaryaTablo[[#This Row],[Vefat2020]]&gt;-1,SakaryaTablo[[#This Row],[Referans]]&gt;-1), SakaryaTablo[[#This Row],[Vefat2020]]-SakaryaTablo[[#This Row],[Referans]], 0)</f>
        <v>10</v>
      </c>
      <c r="H143">
        <f t="shared" si="11"/>
        <v>18.571428571428573</v>
      </c>
      <c r="I143">
        <f t="shared" si="12"/>
        <v>18.857142857142858</v>
      </c>
      <c r="J143">
        <f t="shared" si="13"/>
        <v>10.428571428571429</v>
      </c>
      <c r="K143">
        <f t="shared" si="14"/>
        <v>9.2857142857142865</v>
      </c>
      <c r="L143">
        <f t="shared" si="15"/>
        <v>18.857142857142858</v>
      </c>
    </row>
    <row r="144" spans="1:12" x14ac:dyDescent="0.35">
      <c r="A144" t="s">
        <v>113</v>
      </c>
      <c r="B144">
        <v>17</v>
      </c>
      <c r="C144">
        <v>16</v>
      </c>
      <c r="D144">
        <v>6</v>
      </c>
      <c r="E144">
        <v>10</v>
      </c>
      <c r="F144">
        <f>SakaryaTablo[[#This Row],[Vefat2019]]</f>
        <v>16</v>
      </c>
      <c r="G144">
        <f>IF(AND(SakaryaTablo[[#This Row],[Vefat2020]]&gt;-1,SakaryaTablo[[#This Row],[Referans]]&gt;-1), SakaryaTablo[[#This Row],[Vefat2020]]-SakaryaTablo[[#This Row],[Referans]], 0)</f>
        <v>1</v>
      </c>
      <c r="H144">
        <f t="shared" si="11"/>
        <v>17</v>
      </c>
      <c r="I144">
        <f t="shared" si="12"/>
        <v>18.571428571428573</v>
      </c>
      <c r="J144">
        <f t="shared" si="13"/>
        <v>10.142857142857142</v>
      </c>
      <c r="K144">
        <f t="shared" si="14"/>
        <v>9.7142857142857135</v>
      </c>
      <c r="L144">
        <f t="shared" si="15"/>
        <v>18.571428571428573</v>
      </c>
    </row>
    <row r="145" spans="1:12" x14ac:dyDescent="0.35">
      <c r="A145" t="s">
        <v>112</v>
      </c>
      <c r="B145">
        <v>11</v>
      </c>
      <c r="C145">
        <v>20</v>
      </c>
      <c r="D145">
        <v>10</v>
      </c>
      <c r="E145">
        <v>13</v>
      </c>
      <c r="F145">
        <f>SakaryaTablo[[#This Row],[Vefat2019]]</f>
        <v>20</v>
      </c>
      <c r="G145">
        <f>IF(AND(SakaryaTablo[[#This Row],[Vefat2020]]&gt;-1,SakaryaTablo[[#This Row],[Referans]]&gt;-1), SakaryaTablo[[#This Row],[Vefat2020]]-SakaryaTablo[[#This Row],[Referans]], 0)</f>
        <v>-9</v>
      </c>
      <c r="H145">
        <f t="shared" si="11"/>
        <v>15.571428571428571</v>
      </c>
      <c r="I145">
        <f t="shared" si="12"/>
        <v>18</v>
      </c>
      <c r="J145">
        <f t="shared" si="13"/>
        <v>10</v>
      </c>
      <c r="K145">
        <f t="shared" si="14"/>
        <v>10.428571428571429</v>
      </c>
      <c r="L145">
        <f t="shared" si="15"/>
        <v>18</v>
      </c>
    </row>
    <row r="146" spans="1:12" x14ac:dyDescent="0.35">
      <c r="A146" t="s">
        <v>111</v>
      </c>
      <c r="B146">
        <v>22</v>
      </c>
      <c r="C146">
        <v>24</v>
      </c>
      <c r="D146">
        <v>12</v>
      </c>
      <c r="E146">
        <v>8</v>
      </c>
      <c r="F146">
        <f>SakaryaTablo[[#This Row],[Vefat2019]]</f>
        <v>24</v>
      </c>
      <c r="G146">
        <f>IF(AND(SakaryaTablo[[#This Row],[Vefat2020]]&gt;-1,SakaryaTablo[[#This Row],[Referans]]&gt;-1), SakaryaTablo[[#This Row],[Vefat2020]]-SakaryaTablo[[#This Row],[Referans]], 0)</f>
        <v>-2</v>
      </c>
      <c r="H146">
        <f t="shared" si="11"/>
        <v>16</v>
      </c>
      <c r="I146">
        <f t="shared" si="12"/>
        <v>19</v>
      </c>
      <c r="J146">
        <f t="shared" si="13"/>
        <v>9.7142857142857135</v>
      </c>
      <c r="K146">
        <f t="shared" si="14"/>
        <v>10.571428571428571</v>
      </c>
      <c r="L146">
        <f t="shared" si="15"/>
        <v>19</v>
      </c>
    </row>
    <row r="147" spans="1:12" x14ac:dyDescent="0.35">
      <c r="A147" t="s">
        <v>110</v>
      </c>
      <c r="B147">
        <v>16</v>
      </c>
      <c r="C147">
        <v>19</v>
      </c>
      <c r="D147">
        <v>13</v>
      </c>
      <c r="E147">
        <v>15</v>
      </c>
      <c r="F147">
        <f>SakaryaTablo[[#This Row],[Vefat2019]]</f>
        <v>19</v>
      </c>
      <c r="G147">
        <f>IF(AND(SakaryaTablo[[#This Row],[Vefat2020]]&gt;-1,SakaryaTablo[[#This Row],[Referans]]&gt;-1), SakaryaTablo[[#This Row],[Vefat2020]]-SakaryaTablo[[#This Row],[Referans]], 0)</f>
        <v>-3</v>
      </c>
      <c r="H147">
        <f t="shared" si="11"/>
        <v>15.714285714285714</v>
      </c>
      <c r="I147">
        <f t="shared" si="12"/>
        <v>18.714285714285715</v>
      </c>
      <c r="J147">
        <f t="shared" si="13"/>
        <v>9.8571428571428577</v>
      </c>
      <c r="K147">
        <f t="shared" si="14"/>
        <v>10.857142857142858</v>
      </c>
      <c r="L147">
        <f t="shared" si="15"/>
        <v>18.714285714285715</v>
      </c>
    </row>
    <row r="148" spans="1:12" x14ac:dyDescent="0.35">
      <c r="A148" t="s">
        <v>109</v>
      </c>
      <c r="B148">
        <v>15</v>
      </c>
      <c r="C148">
        <v>15</v>
      </c>
      <c r="D148">
        <v>9</v>
      </c>
      <c r="E148">
        <v>4</v>
      </c>
      <c r="F148">
        <f>SakaryaTablo[[#This Row],[Vefat2019]]</f>
        <v>15</v>
      </c>
      <c r="G148">
        <f>IF(AND(SakaryaTablo[[#This Row],[Vefat2020]]&gt;-1,SakaryaTablo[[#This Row],[Referans]]&gt;-1), SakaryaTablo[[#This Row],[Vefat2020]]-SakaryaTablo[[#This Row],[Referans]], 0)</f>
        <v>0</v>
      </c>
      <c r="H148">
        <f t="shared" si="11"/>
        <v>16.428571428571427</v>
      </c>
      <c r="I148">
        <f t="shared" si="12"/>
        <v>18.428571428571427</v>
      </c>
      <c r="J148">
        <f t="shared" si="13"/>
        <v>9.7142857142857135</v>
      </c>
      <c r="K148">
        <f t="shared" si="14"/>
        <v>9.8571428571428577</v>
      </c>
      <c r="L148">
        <f t="shared" si="15"/>
        <v>18.428571428571427</v>
      </c>
    </row>
    <row r="149" spans="1:12" x14ac:dyDescent="0.35">
      <c r="A149" t="s">
        <v>108</v>
      </c>
      <c r="B149">
        <v>14</v>
      </c>
      <c r="C149">
        <v>21</v>
      </c>
      <c r="D149">
        <v>7</v>
      </c>
      <c r="E149">
        <v>9</v>
      </c>
      <c r="F149">
        <f>SakaryaTablo[[#This Row],[Vefat2019]]</f>
        <v>21</v>
      </c>
      <c r="G149">
        <f>IF(AND(SakaryaTablo[[#This Row],[Vefat2020]]&gt;-1,SakaryaTablo[[#This Row],[Referans]]&gt;-1), SakaryaTablo[[#This Row],[Vefat2020]]-SakaryaTablo[[#This Row],[Referans]], 0)</f>
        <v>-7</v>
      </c>
      <c r="H149">
        <f t="shared" si="11"/>
        <v>16.428571428571427</v>
      </c>
      <c r="I149">
        <f t="shared" si="12"/>
        <v>17.857142857142858</v>
      </c>
      <c r="J149">
        <f t="shared" si="13"/>
        <v>9.5714285714285712</v>
      </c>
      <c r="K149">
        <f t="shared" si="14"/>
        <v>9.7142857142857135</v>
      </c>
      <c r="L149">
        <f t="shared" si="15"/>
        <v>17.857142857142858</v>
      </c>
    </row>
    <row r="150" spans="1:12" x14ac:dyDescent="0.35">
      <c r="A150" t="s">
        <v>107</v>
      </c>
      <c r="B150">
        <v>15</v>
      </c>
      <c r="C150">
        <v>20</v>
      </c>
      <c r="D150">
        <v>13</v>
      </c>
      <c r="E150">
        <v>10</v>
      </c>
      <c r="F150">
        <f>SakaryaTablo[[#This Row],[Vefat2019]]</f>
        <v>20</v>
      </c>
      <c r="G150">
        <f>IF(AND(SakaryaTablo[[#This Row],[Vefat2020]]&gt;-1,SakaryaTablo[[#This Row],[Referans]]&gt;-1), SakaryaTablo[[#This Row],[Vefat2020]]-SakaryaTablo[[#This Row],[Referans]], 0)</f>
        <v>-5</v>
      </c>
      <c r="H150">
        <f t="shared" si="11"/>
        <v>15.714285714285714</v>
      </c>
      <c r="I150">
        <f t="shared" si="12"/>
        <v>19.285714285714285</v>
      </c>
      <c r="J150">
        <f t="shared" si="13"/>
        <v>10</v>
      </c>
      <c r="K150">
        <f t="shared" si="14"/>
        <v>9.8571428571428577</v>
      </c>
      <c r="L150">
        <f t="shared" si="15"/>
        <v>19.285714285714285</v>
      </c>
    </row>
    <row r="151" spans="1:12" x14ac:dyDescent="0.35">
      <c r="A151" t="s">
        <v>106</v>
      </c>
      <c r="B151">
        <v>12</v>
      </c>
      <c r="C151">
        <v>18</v>
      </c>
      <c r="D151">
        <v>8</v>
      </c>
      <c r="E151">
        <v>10</v>
      </c>
      <c r="F151">
        <f>SakaryaTablo[[#This Row],[Vefat2019]]</f>
        <v>18</v>
      </c>
      <c r="G151">
        <f>IF(AND(SakaryaTablo[[#This Row],[Vefat2020]]&gt;-1,SakaryaTablo[[#This Row],[Referans]]&gt;-1), SakaryaTablo[[#This Row],[Vefat2020]]-SakaryaTablo[[#This Row],[Referans]], 0)</f>
        <v>-6</v>
      </c>
      <c r="H151">
        <f t="shared" si="11"/>
        <v>15</v>
      </c>
      <c r="I151">
        <f t="shared" si="12"/>
        <v>19.571428571428573</v>
      </c>
      <c r="J151">
        <f t="shared" si="13"/>
        <v>10.285714285714286</v>
      </c>
      <c r="K151">
        <f t="shared" si="14"/>
        <v>9.8571428571428577</v>
      </c>
      <c r="L151">
        <f t="shared" si="15"/>
        <v>19.571428571428573</v>
      </c>
    </row>
    <row r="152" spans="1:12" x14ac:dyDescent="0.35">
      <c r="A152" t="s">
        <v>105</v>
      </c>
      <c r="B152">
        <v>8</v>
      </c>
      <c r="C152">
        <v>13</v>
      </c>
      <c r="D152">
        <v>11</v>
      </c>
      <c r="E152">
        <v>3</v>
      </c>
      <c r="F152">
        <f>SakaryaTablo[[#This Row],[Vefat2019]]</f>
        <v>13</v>
      </c>
      <c r="G152">
        <f>IF(AND(SakaryaTablo[[#This Row],[Vefat2020]]&gt;-1,SakaryaTablo[[#This Row],[Referans]]&gt;-1), SakaryaTablo[[#This Row],[Vefat2020]]-SakaryaTablo[[#This Row],[Referans]], 0)</f>
        <v>-5</v>
      </c>
      <c r="H152">
        <f t="shared" si="11"/>
        <v>14.571428571428571</v>
      </c>
      <c r="I152">
        <f t="shared" si="12"/>
        <v>18.571428571428573</v>
      </c>
      <c r="J152">
        <f t="shared" si="13"/>
        <v>10.428571428571429</v>
      </c>
      <c r="K152">
        <f t="shared" si="14"/>
        <v>8.4285714285714288</v>
      </c>
      <c r="L152">
        <f t="shared" si="15"/>
        <v>18.571428571428573</v>
      </c>
    </row>
    <row r="153" spans="1:12" x14ac:dyDescent="0.35">
      <c r="A153" t="s">
        <v>104</v>
      </c>
      <c r="B153">
        <v>20</v>
      </c>
      <c r="C153">
        <v>27</v>
      </c>
      <c r="D153">
        <v>13</v>
      </c>
      <c r="E153">
        <v>9</v>
      </c>
      <c r="F153">
        <f>SakaryaTablo[[#This Row],[Vefat2019]]</f>
        <v>27</v>
      </c>
      <c r="G153">
        <f>IF(AND(SakaryaTablo[[#This Row],[Vefat2020]]&gt;-1,SakaryaTablo[[#This Row],[Referans]]&gt;-1), SakaryaTablo[[#This Row],[Vefat2020]]-SakaryaTablo[[#This Row],[Referans]], 0)</f>
        <v>-7</v>
      </c>
      <c r="H153">
        <f t="shared" si="11"/>
        <v>14.285714285714286</v>
      </c>
      <c r="I153">
        <f t="shared" si="12"/>
        <v>19</v>
      </c>
      <c r="J153">
        <f t="shared" si="13"/>
        <v>10.571428571428571</v>
      </c>
      <c r="K153">
        <f t="shared" si="14"/>
        <v>8.5714285714285712</v>
      </c>
      <c r="L153">
        <f t="shared" si="15"/>
        <v>19</v>
      </c>
    </row>
    <row r="154" spans="1:12" x14ac:dyDescent="0.35">
      <c r="A154" t="s">
        <v>103</v>
      </c>
      <c r="B154">
        <v>22</v>
      </c>
      <c r="C154">
        <v>19</v>
      </c>
      <c r="D154">
        <v>14</v>
      </c>
      <c r="E154">
        <v>13</v>
      </c>
      <c r="F154">
        <f>SakaryaTablo[[#This Row],[Vefat2019]]</f>
        <v>19</v>
      </c>
      <c r="G154">
        <f>IF(AND(SakaryaTablo[[#This Row],[Vefat2020]]&gt;-1,SakaryaTablo[[#This Row],[Referans]]&gt;-1), SakaryaTablo[[#This Row],[Vefat2020]]-SakaryaTablo[[#This Row],[Referans]], 0)</f>
        <v>3</v>
      </c>
      <c r="H154">
        <f t="shared" si="11"/>
        <v>15.142857142857142</v>
      </c>
      <c r="I154">
        <f t="shared" si="12"/>
        <v>19</v>
      </c>
      <c r="J154">
        <f t="shared" si="13"/>
        <v>10.714285714285714</v>
      </c>
      <c r="K154">
        <f t="shared" si="14"/>
        <v>8.2857142857142865</v>
      </c>
      <c r="L154">
        <f t="shared" si="15"/>
        <v>19</v>
      </c>
    </row>
    <row r="155" spans="1:12" x14ac:dyDescent="0.35">
      <c r="A155" t="s">
        <v>102</v>
      </c>
      <c r="B155">
        <v>15</v>
      </c>
      <c r="C155">
        <v>17</v>
      </c>
      <c r="D155">
        <v>11</v>
      </c>
      <c r="E155">
        <v>9</v>
      </c>
      <c r="F155">
        <f>SakaryaTablo[[#This Row],[Vefat2019]]</f>
        <v>17</v>
      </c>
      <c r="G155">
        <f>IF(AND(SakaryaTablo[[#This Row],[Vefat2020]]&gt;-1,SakaryaTablo[[#This Row],[Referans]]&gt;-1), SakaryaTablo[[#This Row],[Vefat2020]]-SakaryaTablo[[#This Row],[Referans]], 0)</f>
        <v>-2</v>
      </c>
      <c r="H155">
        <f t="shared" si="11"/>
        <v>15.142857142857142</v>
      </c>
      <c r="I155">
        <f t="shared" si="12"/>
        <v>19.285714285714285</v>
      </c>
      <c r="J155">
        <f t="shared" si="13"/>
        <v>11</v>
      </c>
      <c r="K155">
        <f t="shared" si="14"/>
        <v>9</v>
      </c>
      <c r="L155">
        <f t="shared" si="15"/>
        <v>19.285714285714285</v>
      </c>
    </row>
    <row r="156" spans="1:12" x14ac:dyDescent="0.35">
      <c r="A156" t="s">
        <v>101</v>
      </c>
      <c r="B156">
        <v>16</v>
      </c>
      <c r="C156">
        <v>17</v>
      </c>
      <c r="D156">
        <v>11</v>
      </c>
      <c r="E156">
        <v>11</v>
      </c>
      <c r="F156">
        <f>SakaryaTablo[[#This Row],[Vefat2019]]</f>
        <v>17</v>
      </c>
      <c r="G156">
        <f>IF(AND(SakaryaTablo[[#This Row],[Vefat2020]]&gt;-1,SakaryaTablo[[#This Row],[Referans]]&gt;-1), SakaryaTablo[[#This Row],[Vefat2020]]-SakaryaTablo[[#This Row],[Referans]], 0)</f>
        <v>-1</v>
      </c>
      <c r="H156">
        <f t="shared" si="11"/>
        <v>15.428571428571429</v>
      </c>
      <c r="I156">
        <f t="shared" si="12"/>
        <v>18.714285714285715</v>
      </c>
      <c r="J156">
        <f t="shared" si="13"/>
        <v>11.571428571428571</v>
      </c>
      <c r="K156">
        <f t="shared" si="14"/>
        <v>9.2857142857142865</v>
      </c>
      <c r="L156">
        <f t="shared" si="15"/>
        <v>18.714285714285715</v>
      </c>
    </row>
    <row r="157" spans="1:12" x14ac:dyDescent="0.35">
      <c r="A157" t="s">
        <v>100</v>
      </c>
      <c r="B157">
        <v>20</v>
      </c>
      <c r="C157">
        <v>16</v>
      </c>
      <c r="D157">
        <v>14</v>
      </c>
      <c r="E157">
        <v>9</v>
      </c>
      <c r="F157">
        <f>SakaryaTablo[[#This Row],[Vefat2019]]</f>
        <v>16</v>
      </c>
      <c r="G157">
        <f>IF(AND(SakaryaTablo[[#This Row],[Vefat2020]]&gt;-1,SakaryaTablo[[#This Row],[Referans]]&gt;-1), SakaryaTablo[[#This Row],[Vefat2020]]-SakaryaTablo[[#This Row],[Referans]], 0)</f>
        <v>4</v>
      </c>
      <c r="H157">
        <f t="shared" si="11"/>
        <v>16.142857142857142</v>
      </c>
      <c r="I157">
        <f t="shared" si="12"/>
        <v>18.142857142857142</v>
      </c>
      <c r="J157">
        <f t="shared" si="13"/>
        <v>11.714285714285714</v>
      </c>
      <c r="K157">
        <f t="shared" si="14"/>
        <v>9.1428571428571423</v>
      </c>
      <c r="L157">
        <f t="shared" si="15"/>
        <v>18.142857142857142</v>
      </c>
    </row>
    <row r="158" spans="1:12" x14ac:dyDescent="0.35">
      <c r="A158" t="s">
        <v>99</v>
      </c>
      <c r="B158">
        <v>16</v>
      </c>
      <c r="C158">
        <v>20</v>
      </c>
      <c r="D158">
        <v>8</v>
      </c>
      <c r="E158">
        <v>4</v>
      </c>
      <c r="F158">
        <f>SakaryaTablo[[#This Row],[Vefat2019]]</f>
        <v>20</v>
      </c>
      <c r="G158">
        <f>IF(AND(SakaryaTablo[[#This Row],[Vefat2020]]&gt;-1,SakaryaTablo[[#This Row],[Referans]]&gt;-1), SakaryaTablo[[#This Row],[Vefat2020]]-SakaryaTablo[[#This Row],[Referans]], 0)</f>
        <v>-4</v>
      </c>
      <c r="H158">
        <f t="shared" si="11"/>
        <v>16.714285714285715</v>
      </c>
      <c r="I158">
        <f t="shared" si="12"/>
        <v>18.428571428571427</v>
      </c>
      <c r="J158">
        <f t="shared" si="13"/>
        <v>11.714285714285714</v>
      </c>
      <c r="K158">
        <f t="shared" si="14"/>
        <v>8.2857142857142865</v>
      </c>
      <c r="L158">
        <f t="shared" si="15"/>
        <v>18.428571428571427</v>
      </c>
    </row>
    <row r="159" spans="1:12" x14ac:dyDescent="0.35">
      <c r="A159" t="s">
        <v>98</v>
      </c>
      <c r="B159">
        <v>14</v>
      </c>
      <c r="C159">
        <v>16</v>
      </c>
      <c r="D159">
        <v>13</v>
      </c>
      <c r="E159">
        <v>13</v>
      </c>
      <c r="F159">
        <f>SakaryaTablo[[#This Row],[Vefat2019]]</f>
        <v>16</v>
      </c>
      <c r="G159">
        <f>IF(AND(SakaryaTablo[[#This Row],[Vefat2020]]&gt;-1,SakaryaTablo[[#This Row],[Referans]]&gt;-1), SakaryaTablo[[#This Row],[Vefat2020]]-SakaryaTablo[[#This Row],[Referans]], 0)</f>
        <v>-2</v>
      </c>
      <c r="H159">
        <f t="shared" si="11"/>
        <v>17.571428571428573</v>
      </c>
      <c r="I159">
        <f t="shared" si="12"/>
        <v>18.857142857142858</v>
      </c>
      <c r="J159">
        <f t="shared" si="13"/>
        <v>12</v>
      </c>
      <c r="K159">
        <f t="shared" si="14"/>
        <v>9.7142857142857135</v>
      </c>
      <c r="L159">
        <f t="shared" si="15"/>
        <v>18.857142857142858</v>
      </c>
    </row>
    <row r="160" spans="1:12" x14ac:dyDescent="0.35">
      <c r="A160" t="s">
        <v>97</v>
      </c>
      <c r="B160">
        <v>22</v>
      </c>
      <c r="C160">
        <v>29</v>
      </c>
      <c r="D160">
        <v>19</v>
      </c>
      <c r="E160">
        <v>12</v>
      </c>
      <c r="F160">
        <f>SakaryaTablo[[#This Row],[Vefat2019]]</f>
        <v>29</v>
      </c>
      <c r="G160">
        <f>IF(AND(SakaryaTablo[[#This Row],[Vefat2020]]&gt;-1,SakaryaTablo[[#This Row],[Referans]]&gt;-1), SakaryaTablo[[#This Row],[Vefat2020]]-SakaryaTablo[[#This Row],[Referans]], 0)</f>
        <v>-7</v>
      </c>
      <c r="H160">
        <f t="shared" si="11"/>
        <v>17.857142857142858</v>
      </c>
      <c r="I160">
        <f t="shared" si="12"/>
        <v>19.142857142857142</v>
      </c>
      <c r="J160">
        <f t="shared" si="13"/>
        <v>12.857142857142858</v>
      </c>
      <c r="K160">
        <f t="shared" si="14"/>
        <v>10.142857142857142</v>
      </c>
      <c r="L160">
        <f t="shared" si="15"/>
        <v>19.142857142857142</v>
      </c>
    </row>
    <row r="161" spans="1:12" x14ac:dyDescent="0.35">
      <c r="A161" t="s">
        <v>96</v>
      </c>
      <c r="B161">
        <v>19</v>
      </c>
      <c r="C161">
        <v>16</v>
      </c>
      <c r="D161">
        <v>14</v>
      </c>
      <c r="E161">
        <v>8</v>
      </c>
      <c r="F161">
        <f>SakaryaTablo[[#This Row],[Vefat2019]]</f>
        <v>16</v>
      </c>
      <c r="G161">
        <f>IF(AND(SakaryaTablo[[#This Row],[Vefat2020]]&gt;-1,SakaryaTablo[[#This Row],[Referans]]&gt;-1), SakaryaTablo[[#This Row],[Vefat2020]]-SakaryaTablo[[#This Row],[Referans]], 0)</f>
        <v>3</v>
      </c>
      <c r="H161">
        <f t="shared" si="11"/>
        <v>17.428571428571427</v>
      </c>
      <c r="I161">
        <f t="shared" si="12"/>
        <v>18.714285714285715</v>
      </c>
      <c r="J161">
        <f t="shared" si="13"/>
        <v>12.857142857142858</v>
      </c>
      <c r="K161">
        <f t="shared" si="14"/>
        <v>9.4285714285714288</v>
      </c>
      <c r="L161">
        <f t="shared" si="15"/>
        <v>18.714285714285715</v>
      </c>
    </row>
    <row r="162" spans="1:12" x14ac:dyDescent="0.35">
      <c r="A162" t="s">
        <v>95</v>
      </c>
      <c r="B162">
        <v>15</v>
      </c>
      <c r="C162">
        <v>13</v>
      </c>
      <c r="D162">
        <v>11</v>
      </c>
      <c r="E162">
        <v>6</v>
      </c>
      <c r="F162">
        <f>SakaryaTablo[[#This Row],[Vefat2019]]</f>
        <v>13</v>
      </c>
      <c r="G162">
        <f>IF(AND(SakaryaTablo[[#This Row],[Vefat2020]]&gt;-1,SakaryaTablo[[#This Row],[Referans]]&gt;-1), SakaryaTablo[[#This Row],[Vefat2020]]-SakaryaTablo[[#This Row],[Referans]], 0)</f>
        <v>2</v>
      </c>
      <c r="H162">
        <f t="shared" si="11"/>
        <v>17.428571428571427</v>
      </c>
      <c r="I162">
        <f t="shared" si="12"/>
        <v>18.142857142857142</v>
      </c>
      <c r="J162">
        <f t="shared" si="13"/>
        <v>12.857142857142858</v>
      </c>
      <c r="K162">
        <f t="shared" si="14"/>
        <v>9</v>
      </c>
      <c r="L162">
        <f t="shared" si="15"/>
        <v>18.142857142857142</v>
      </c>
    </row>
    <row r="163" spans="1:12" x14ac:dyDescent="0.35">
      <c r="A163" t="s">
        <v>94</v>
      </c>
      <c r="B163">
        <v>23</v>
      </c>
      <c r="C163">
        <v>28</v>
      </c>
      <c r="D163">
        <v>10</v>
      </c>
      <c r="E163">
        <v>10</v>
      </c>
      <c r="F163">
        <f>SakaryaTablo[[#This Row],[Vefat2019]]</f>
        <v>28</v>
      </c>
      <c r="G163">
        <f>IF(AND(SakaryaTablo[[#This Row],[Vefat2020]]&gt;-1,SakaryaTablo[[#This Row],[Referans]]&gt;-1), SakaryaTablo[[#This Row],[Vefat2020]]-SakaryaTablo[[#This Row],[Referans]], 0)</f>
        <v>-5</v>
      </c>
      <c r="H163">
        <f t="shared" si="11"/>
        <v>18.428571428571427</v>
      </c>
      <c r="I163">
        <f t="shared" si="12"/>
        <v>19.714285714285715</v>
      </c>
      <c r="J163">
        <f t="shared" si="13"/>
        <v>12.714285714285714</v>
      </c>
      <c r="K163">
        <f t="shared" si="14"/>
        <v>8.8571428571428577</v>
      </c>
      <c r="L163">
        <f t="shared" si="15"/>
        <v>19.714285714285715</v>
      </c>
    </row>
    <row r="164" spans="1:12" x14ac:dyDescent="0.35">
      <c r="A164" t="s">
        <v>93</v>
      </c>
      <c r="B164">
        <v>16</v>
      </c>
      <c r="C164">
        <v>23</v>
      </c>
      <c r="D164">
        <v>11</v>
      </c>
      <c r="E164">
        <v>10</v>
      </c>
      <c r="F164">
        <f>SakaryaTablo[[#This Row],[Vefat2019]]</f>
        <v>23</v>
      </c>
      <c r="G164">
        <f>IF(AND(SakaryaTablo[[#This Row],[Vefat2020]]&gt;-1,SakaryaTablo[[#This Row],[Referans]]&gt;-1), SakaryaTablo[[#This Row],[Vefat2020]]-SakaryaTablo[[#This Row],[Referans]], 0)</f>
        <v>-7</v>
      </c>
      <c r="H164">
        <f t="shared" si="11"/>
        <v>17.857142857142858</v>
      </c>
      <c r="I164">
        <f t="shared" si="12"/>
        <v>20.714285714285715</v>
      </c>
      <c r="J164">
        <f t="shared" si="13"/>
        <v>12.285714285714286</v>
      </c>
      <c r="K164">
        <f t="shared" si="14"/>
        <v>9</v>
      </c>
      <c r="L164">
        <f t="shared" si="15"/>
        <v>20.714285714285715</v>
      </c>
    </row>
    <row r="165" spans="1:12" x14ac:dyDescent="0.35">
      <c r="A165" t="s">
        <v>92</v>
      </c>
      <c r="B165">
        <v>13</v>
      </c>
      <c r="C165">
        <v>15</v>
      </c>
      <c r="D165">
        <v>15</v>
      </c>
      <c r="E165">
        <v>12</v>
      </c>
      <c r="F165">
        <f>SakaryaTablo[[#This Row],[Vefat2019]]</f>
        <v>15</v>
      </c>
      <c r="G165">
        <f>IF(AND(SakaryaTablo[[#This Row],[Vefat2020]]&gt;-1,SakaryaTablo[[#This Row],[Referans]]&gt;-1), SakaryaTablo[[#This Row],[Vefat2020]]-SakaryaTablo[[#This Row],[Referans]], 0)</f>
        <v>-2</v>
      </c>
      <c r="H165">
        <f t="shared" si="11"/>
        <v>17.428571428571427</v>
      </c>
      <c r="I165">
        <f t="shared" si="12"/>
        <v>20</v>
      </c>
      <c r="J165">
        <f t="shared" si="13"/>
        <v>13.285714285714286</v>
      </c>
      <c r="K165">
        <f t="shared" si="14"/>
        <v>10.142857142857142</v>
      </c>
      <c r="L165">
        <f t="shared" si="15"/>
        <v>20</v>
      </c>
    </row>
    <row r="166" spans="1:12" x14ac:dyDescent="0.35">
      <c r="A166" t="s">
        <v>91</v>
      </c>
      <c r="B166">
        <v>17</v>
      </c>
      <c r="C166">
        <v>25</v>
      </c>
      <c r="D166">
        <v>10</v>
      </c>
      <c r="E166">
        <v>13</v>
      </c>
      <c r="F166">
        <f>SakaryaTablo[[#This Row],[Vefat2019]]</f>
        <v>25</v>
      </c>
      <c r="G166">
        <f>IF(AND(SakaryaTablo[[#This Row],[Vefat2020]]&gt;-1,SakaryaTablo[[#This Row],[Referans]]&gt;-1), SakaryaTablo[[#This Row],[Vefat2020]]-SakaryaTablo[[#This Row],[Referans]], 0)</f>
        <v>-8</v>
      </c>
      <c r="H166">
        <f t="shared" si="11"/>
        <v>17.857142857142858</v>
      </c>
      <c r="I166">
        <f t="shared" si="12"/>
        <v>21.285714285714285</v>
      </c>
      <c r="J166">
        <f t="shared" si="13"/>
        <v>12.857142857142858</v>
      </c>
      <c r="K166">
        <f t="shared" si="14"/>
        <v>10.142857142857142</v>
      </c>
      <c r="L166">
        <f t="shared" si="15"/>
        <v>21.285714285714285</v>
      </c>
    </row>
    <row r="167" spans="1:12" x14ac:dyDescent="0.35">
      <c r="A167" t="s">
        <v>90</v>
      </c>
      <c r="B167">
        <v>18</v>
      </c>
      <c r="C167">
        <v>14</v>
      </c>
      <c r="D167">
        <v>15</v>
      </c>
      <c r="E167">
        <v>13</v>
      </c>
      <c r="F167">
        <f>SakaryaTablo[[#This Row],[Vefat2019]]</f>
        <v>14</v>
      </c>
      <c r="G167">
        <f>IF(AND(SakaryaTablo[[#This Row],[Vefat2020]]&gt;-1,SakaryaTablo[[#This Row],[Referans]]&gt;-1), SakaryaTablo[[#This Row],[Vefat2020]]-SakaryaTablo[[#This Row],[Referans]], 0)</f>
        <v>4</v>
      </c>
      <c r="H167">
        <f t="shared" si="11"/>
        <v>17.285714285714285</v>
      </c>
      <c r="I167">
        <f t="shared" si="12"/>
        <v>19.142857142857142</v>
      </c>
      <c r="J167">
        <f t="shared" si="13"/>
        <v>12.285714285714286</v>
      </c>
      <c r="K167">
        <f t="shared" si="14"/>
        <v>10.285714285714286</v>
      </c>
      <c r="L167">
        <f t="shared" si="15"/>
        <v>19.142857142857142</v>
      </c>
    </row>
    <row r="168" spans="1:12" x14ac:dyDescent="0.35">
      <c r="A168" t="s">
        <v>89</v>
      </c>
      <c r="B168">
        <v>18</v>
      </c>
      <c r="C168">
        <v>18</v>
      </c>
      <c r="D168">
        <v>10</v>
      </c>
      <c r="E168">
        <v>6</v>
      </c>
      <c r="F168">
        <f>SakaryaTablo[[#This Row],[Vefat2019]]</f>
        <v>18</v>
      </c>
      <c r="G168">
        <f>IF(AND(SakaryaTablo[[#This Row],[Vefat2020]]&gt;-1,SakaryaTablo[[#This Row],[Referans]]&gt;-1), SakaryaTablo[[#This Row],[Vefat2020]]-SakaryaTablo[[#This Row],[Referans]], 0)</f>
        <v>0</v>
      </c>
      <c r="H168">
        <f t="shared" si="11"/>
        <v>17.142857142857142</v>
      </c>
      <c r="I168">
        <f t="shared" si="12"/>
        <v>19.428571428571427</v>
      </c>
      <c r="J168">
        <f t="shared" si="13"/>
        <v>11.714285714285714</v>
      </c>
      <c r="K168">
        <f t="shared" si="14"/>
        <v>10</v>
      </c>
      <c r="L168">
        <f t="shared" si="15"/>
        <v>19.428571428571427</v>
      </c>
    </row>
    <row r="169" spans="1:12" x14ac:dyDescent="0.35">
      <c r="A169" t="s">
        <v>88</v>
      </c>
      <c r="B169">
        <v>23</v>
      </c>
      <c r="C169">
        <v>13</v>
      </c>
      <c r="D169">
        <v>14</v>
      </c>
      <c r="E169">
        <v>6</v>
      </c>
      <c r="F169">
        <f>SakaryaTablo[[#This Row],[Vefat2019]]</f>
        <v>13</v>
      </c>
      <c r="G169">
        <f>IF(AND(SakaryaTablo[[#This Row],[Vefat2020]]&gt;-1,SakaryaTablo[[#This Row],[Referans]]&gt;-1), SakaryaTablo[[#This Row],[Vefat2020]]-SakaryaTablo[[#This Row],[Referans]], 0)</f>
        <v>10</v>
      </c>
      <c r="H169">
        <f t="shared" si="11"/>
        <v>18.285714285714285</v>
      </c>
      <c r="I169">
        <f t="shared" si="12"/>
        <v>19.428571428571427</v>
      </c>
      <c r="J169">
        <f t="shared" si="13"/>
        <v>12.142857142857142</v>
      </c>
      <c r="K169">
        <f t="shared" si="14"/>
        <v>10</v>
      </c>
      <c r="L169">
        <f t="shared" si="15"/>
        <v>19.428571428571427</v>
      </c>
    </row>
    <row r="170" spans="1:12" x14ac:dyDescent="0.35">
      <c r="A170" t="s">
        <v>87</v>
      </c>
      <c r="B170">
        <v>14</v>
      </c>
      <c r="C170">
        <v>21</v>
      </c>
      <c r="D170">
        <v>11</v>
      </c>
      <c r="E170">
        <v>7</v>
      </c>
      <c r="F170">
        <f>SakaryaTablo[[#This Row],[Vefat2019]]</f>
        <v>21</v>
      </c>
      <c r="G170">
        <f>IF(AND(SakaryaTablo[[#This Row],[Vefat2020]]&gt;-1,SakaryaTablo[[#This Row],[Referans]]&gt;-1), SakaryaTablo[[#This Row],[Vefat2020]]-SakaryaTablo[[#This Row],[Referans]], 0)</f>
        <v>-7</v>
      </c>
      <c r="H170">
        <f t="shared" si="11"/>
        <v>17</v>
      </c>
      <c r="I170">
        <f t="shared" si="12"/>
        <v>18.428571428571427</v>
      </c>
      <c r="J170">
        <f t="shared" si="13"/>
        <v>12.285714285714286</v>
      </c>
      <c r="K170">
        <f t="shared" si="14"/>
        <v>9.5714285714285712</v>
      </c>
      <c r="L170">
        <f t="shared" si="15"/>
        <v>18.428571428571427</v>
      </c>
    </row>
    <row r="171" spans="1:12" x14ac:dyDescent="0.35">
      <c r="A171" t="s">
        <v>86</v>
      </c>
      <c r="B171">
        <v>20</v>
      </c>
      <c r="C171">
        <v>18</v>
      </c>
      <c r="D171">
        <v>12</v>
      </c>
      <c r="E171">
        <v>9</v>
      </c>
      <c r="F171">
        <f>SakaryaTablo[[#This Row],[Vefat2019]]</f>
        <v>18</v>
      </c>
      <c r="G171">
        <f>IF(AND(SakaryaTablo[[#This Row],[Vefat2020]]&gt;-1,SakaryaTablo[[#This Row],[Referans]]&gt;-1), SakaryaTablo[[#This Row],[Vefat2020]]-SakaryaTablo[[#This Row],[Referans]], 0)</f>
        <v>2</v>
      </c>
      <c r="H171">
        <f t="shared" si="11"/>
        <v>17.571428571428573</v>
      </c>
      <c r="I171">
        <f t="shared" si="12"/>
        <v>17.714285714285715</v>
      </c>
      <c r="J171">
        <f t="shared" si="13"/>
        <v>12.428571428571429</v>
      </c>
      <c r="K171">
        <f t="shared" si="14"/>
        <v>9.4285714285714288</v>
      </c>
      <c r="L171">
        <f t="shared" si="15"/>
        <v>17.714285714285715</v>
      </c>
    </row>
    <row r="172" spans="1:12" x14ac:dyDescent="0.35">
      <c r="A172" t="s">
        <v>85</v>
      </c>
      <c r="B172">
        <v>23</v>
      </c>
      <c r="C172">
        <v>15</v>
      </c>
      <c r="D172">
        <v>16</v>
      </c>
      <c r="E172">
        <v>10</v>
      </c>
      <c r="F172">
        <f>SakaryaTablo[[#This Row],[Vefat2019]]</f>
        <v>15</v>
      </c>
      <c r="G172">
        <f>IF(AND(SakaryaTablo[[#This Row],[Vefat2020]]&gt;-1,SakaryaTablo[[#This Row],[Referans]]&gt;-1), SakaryaTablo[[#This Row],[Vefat2020]]-SakaryaTablo[[#This Row],[Referans]], 0)</f>
        <v>8</v>
      </c>
      <c r="H172">
        <f t="shared" si="11"/>
        <v>19</v>
      </c>
      <c r="I172">
        <f t="shared" si="12"/>
        <v>17.714285714285715</v>
      </c>
      <c r="J172">
        <f t="shared" si="13"/>
        <v>12.571428571428571</v>
      </c>
      <c r="K172">
        <f t="shared" si="14"/>
        <v>9.1428571428571423</v>
      </c>
      <c r="L172">
        <f t="shared" si="15"/>
        <v>17.714285714285715</v>
      </c>
    </row>
    <row r="173" spans="1:12" x14ac:dyDescent="0.35">
      <c r="A173" t="s">
        <v>84</v>
      </c>
      <c r="B173">
        <v>17</v>
      </c>
      <c r="C173">
        <v>19</v>
      </c>
      <c r="D173">
        <v>8</v>
      </c>
      <c r="E173">
        <v>18</v>
      </c>
      <c r="F173">
        <f>SakaryaTablo[[#This Row],[Vefat2019]]</f>
        <v>19</v>
      </c>
      <c r="G173">
        <f>IF(AND(SakaryaTablo[[#This Row],[Vefat2020]]&gt;-1,SakaryaTablo[[#This Row],[Referans]]&gt;-1), SakaryaTablo[[#This Row],[Vefat2020]]-SakaryaTablo[[#This Row],[Referans]], 0)</f>
        <v>-2</v>
      </c>
      <c r="H173">
        <f t="shared" si="11"/>
        <v>19</v>
      </c>
      <c r="I173">
        <f t="shared" si="12"/>
        <v>16.857142857142858</v>
      </c>
      <c r="J173">
        <f t="shared" si="13"/>
        <v>12.285714285714286</v>
      </c>
      <c r="K173">
        <f t="shared" si="14"/>
        <v>9.8571428571428577</v>
      </c>
      <c r="L173">
        <f t="shared" si="15"/>
        <v>16.857142857142858</v>
      </c>
    </row>
    <row r="174" spans="1:12" x14ac:dyDescent="0.35">
      <c r="A174" t="s">
        <v>83</v>
      </c>
      <c r="B174">
        <v>15</v>
      </c>
      <c r="C174">
        <v>21</v>
      </c>
      <c r="D174">
        <v>18</v>
      </c>
      <c r="E174">
        <v>13</v>
      </c>
      <c r="F174">
        <f>SakaryaTablo[[#This Row],[Vefat2019]]</f>
        <v>21</v>
      </c>
      <c r="G174">
        <f>IF(AND(SakaryaTablo[[#This Row],[Vefat2020]]&gt;-1,SakaryaTablo[[#This Row],[Referans]]&gt;-1), SakaryaTablo[[#This Row],[Vefat2020]]-SakaryaTablo[[#This Row],[Referans]], 0)</f>
        <v>-6</v>
      </c>
      <c r="H174">
        <f t="shared" si="11"/>
        <v>18.571428571428573</v>
      </c>
      <c r="I174">
        <f t="shared" si="12"/>
        <v>17.857142857142858</v>
      </c>
      <c r="J174">
        <f t="shared" si="13"/>
        <v>12.714285714285714</v>
      </c>
      <c r="K174">
        <f t="shared" si="14"/>
        <v>9.8571428571428577</v>
      </c>
      <c r="L174">
        <f t="shared" si="15"/>
        <v>17.857142857142858</v>
      </c>
    </row>
    <row r="175" spans="1:12" x14ac:dyDescent="0.35">
      <c r="A175" t="s">
        <v>82</v>
      </c>
      <c r="B175">
        <v>18</v>
      </c>
      <c r="C175">
        <v>15</v>
      </c>
      <c r="D175">
        <v>10</v>
      </c>
      <c r="E175">
        <v>11</v>
      </c>
      <c r="F175">
        <f>SakaryaTablo[[#This Row],[Vefat2019]]</f>
        <v>15</v>
      </c>
      <c r="G175">
        <f>IF(AND(SakaryaTablo[[#This Row],[Vefat2020]]&gt;-1,SakaryaTablo[[#This Row],[Referans]]&gt;-1), SakaryaTablo[[#This Row],[Vefat2020]]-SakaryaTablo[[#This Row],[Referans]], 0)</f>
        <v>3</v>
      </c>
      <c r="H175">
        <f t="shared" si="11"/>
        <v>18.571428571428573</v>
      </c>
      <c r="I175">
        <f t="shared" si="12"/>
        <v>17.428571428571427</v>
      </c>
      <c r="J175">
        <f t="shared" si="13"/>
        <v>12.714285714285714</v>
      </c>
      <c r="K175">
        <f t="shared" si="14"/>
        <v>10.571428571428571</v>
      </c>
      <c r="L175">
        <f t="shared" si="15"/>
        <v>17.428571428571427</v>
      </c>
    </row>
    <row r="176" spans="1:12" x14ac:dyDescent="0.35">
      <c r="A176" t="s">
        <v>81</v>
      </c>
      <c r="B176">
        <v>26</v>
      </c>
      <c r="C176">
        <v>14</v>
      </c>
      <c r="D176">
        <v>10</v>
      </c>
      <c r="E176">
        <v>14</v>
      </c>
      <c r="F176">
        <f>SakaryaTablo[[#This Row],[Vefat2019]]</f>
        <v>14</v>
      </c>
      <c r="G176">
        <f>IF(AND(SakaryaTablo[[#This Row],[Vefat2020]]&gt;-1,SakaryaTablo[[#This Row],[Referans]]&gt;-1), SakaryaTablo[[#This Row],[Vefat2020]]-SakaryaTablo[[#This Row],[Referans]], 0)</f>
        <v>12</v>
      </c>
      <c r="H176">
        <f t="shared" si="11"/>
        <v>19</v>
      </c>
      <c r="I176">
        <f t="shared" si="12"/>
        <v>17.571428571428573</v>
      </c>
      <c r="J176">
        <f t="shared" si="13"/>
        <v>12.142857142857142</v>
      </c>
      <c r="K176">
        <f t="shared" si="14"/>
        <v>11.714285714285714</v>
      </c>
      <c r="L176">
        <f t="shared" si="15"/>
        <v>17.571428571428573</v>
      </c>
    </row>
    <row r="177" spans="1:12" x14ac:dyDescent="0.35">
      <c r="A177" t="s">
        <v>80</v>
      </c>
      <c r="B177">
        <v>21</v>
      </c>
      <c r="C177">
        <v>15</v>
      </c>
      <c r="D177">
        <v>9</v>
      </c>
      <c r="E177">
        <v>8</v>
      </c>
      <c r="F177">
        <f>SakaryaTablo[[#This Row],[Vefat2019]]</f>
        <v>15</v>
      </c>
      <c r="G177">
        <f>IF(AND(SakaryaTablo[[#This Row],[Vefat2020]]&gt;-1,SakaryaTablo[[#This Row],[Referans]]&gt;-1), SakaryaTablo[[#This Row],[Vefat2020]]-SakaryaTablo[[#This Row],[Referans]], 0)</f>
        <v>6</v>
      </c>
      <c r="H177">
        <f t="shared" si="11"/>
        <v>20</v>
      </c>
      <c r="I177">
        <f t="shared" si="12"/>
        <v>16.714285714285715</v>
      </c>
      <c r="J177">
        <f t="shared" si="13"/>
        <v>11.857142857142858</v>
      </c>
      <c r="K177">
        <f t="shared" si="14"/>
        <v>11.857142857142858</v>
      </c>
      <c r="L177">
        <f t="shared" si="15"/>
        <v>16.714285714285715</v>
      </c>
    </row>
    <row r="178" spans="1:12" x14ac:dyDescent="0.35">
      <c r="A178" t="s">
        <v>79</v>
      </c>
      <c r="B178">
        <v>18</v>
      </c>
      <c r="C178">
        <v>15</v>
      </c>
      <c r="D178">
        <v>11</v>
      </c>
      <c r="E178">
        <v>7</v>
      </c>
      <c r="F178">
        <f>SakaryaTablo[[#This Row],[Vefat2019]]</f>
        <v>15</v>
      </c>
      <c r="G178">
        <f>IF(AND(SakaryaTablo[[#This Row],[Vefat2020]]&gt;-1,SakaryaTablo[[#This Row],[Referans]]&gt;-1), SakaryaTablo[[#This Row],[Vefat2020]]-SakaryaTablo[[#This Row],[Referans]], 0)</f>
        <v>3</v>
      </c>
      <c r="H178">
        <f t="shared" si="11"/>
        <v>19.714285714285715</v>
      </c>
      <c r="I178">
        <f t="shared" si="12"/>
        <v>16.285714285714285</v>
      </c>
      <c r="J178">
        <f t="shared" si="13"/>
        <v>11.714285714285714</v>
      </c>
      <c r="K178">
        <f t="shared" si="14"/>
        <v>11.571428571428571</v>
      </c>
      <c r="L178">
        <f t="shared" si="15"/>
        <v>16.285714285714285</v>
      </c>
    </row>
    <row r="179" spans="1:12" x14ac:dyDescent="0.35">
      <c r="A179" t="s">
        <v>78</v>
      </c>
      <c r="B179">
        <v>22</v>
      </c>
      <c r="C179">
        <v>16</v>
      </c>
      <c r="D179">
        <v>12</v>
      </c>
      <c r="E179">
        <v>6</v>
      </c>
      <c r="F179">
        <f>SakaryaTablo[[#This Row],[Vefat2019]]</f>
        <v>16</v>
      </c>
      <c r="G179">
        <f>IF(AND(SakaryaTablo[[#This Row],[Vefat2020]]&gt;-1,SakaryaTablo[[#This Row],[Referans]]&gt;-1), SakaryaTablo[[#This Row],[Vefat2020]]-SakaryaTablo[[#This Row],[Referans]], 0)</f>
        <v>6</v>
      </c>
      <c r="H179">
        <f t="shared" si="11"/>
        <v>19.571428571428573</v>
      </c>
      <c r="I179">
        <f t="shared" si="12"/>
        <v>16.428571428571427</v>
      </c>
      <c r="J179">
        <f t="shared" si="13"/>
        <v>11.142857142857142</v>
      </c>
      <c r="K179">
        <f t="shared" si="14"/>
        <v>11</v>
      </c>
      <c r="L179">
        <f t="shared" si="15"/>
        <v>16.428571428571427</v>
      </c>
    </row>
    <row r="180" spans="1:12" x14ac:dyDescent="0.35">
      <c r="A180" t="s">
        <v>77</v>
      </c>
      <c r="B180">
        <v>10</v>
      </c>
      <c r="C180">
        <v>8</v>
      </c>
      <c r="D180">
        <v>4</v>
      </c>
      <c r="E180">
        <v>18</v>
      </c>
      <c r="F180">
        <f>SakaryaTablo[[#This Row],[Vefat2019]]</f>
        <v>8</v>
      </c>
      <c r="G180">
        <f>IF(AND(SakaryaTablo[[#This Row],[Vefat2020]]&gt;-1,SakaryaTablo[[#This Row],[Referans]]&gt;-1), SakaryaTablo[[#This Row],[Vefat2020]]-SakaryaTablo[[#This Row],[Referans]], 0)</f>
        <v>2</v>
      </c>
      <c r="H180">
        <f t="shared" si="11"/>
        <v>18.571428571428573</v>
      </c>
      <c r="I180">
        <f t="shared" si="12"/>
        <v>14.857142857142858</v>
      </c>
      <c r="J180">
        <f t="shared" si="13"/>
        <v>10.571428571428571</v>
      </c>
      <c r="K180">
        <f t="shared" si="14"/>
        <v>11</v>
      </c>
      <c r="L180">
        <f t="shared" si="15"/>
        <v>14.857142857142858</v>
      </c>
    </row>
    <row r="181" spans="1:12" x14ac:dyDescent="0.35">
      <c r="A181" t="s">
        <v>76</v>
      </c>
      <c r="B181">
        <v>20</v>
      </c>
      <c r="C181">
        <v>15</v>
      </c>
      <c r="D181">
        <v>9</v>
      </c>
      <c r="E181">
        <v>9</v>
      </c>
      <c r="F181">
        <f>SakaryaTablo[[#This Row],[Vefat2019]]</f>
        <v>15</v>
      </c>
      <c r="G181">
        <f>IF(AND(SakaryaTablo[[#This Row],[Vefat2020]]&gt;-1,SakaryaTablo[[#This Row],[Referans]]&gt;-1), SakaryaTablo[[#This Row],[Vefat2020]]-SakaryaTablo[[#This Row],[Referans]], 0)</f>
        <v>5</v>
      </c>
      <c r="H181">
        <f t="shared" si="11"/>
        <v>19.285714285714285</v>
      </c>
      <c r="I181">
        <f t="shared" si="12"/>
        <v>14</v>
      </c>
      <c r="J181">
        <f t="shared" si="13"/>
        <v>9.2857142857142865</v>
      </c>
      <c r="K181">
        <f t="shared" si="14"/>
        <v>10.428571428571429</v>
      </c>
      <c r="L181">
        <f t="shared" si="15"/>
        <v>14</v>
      </c>
    </row>
    <row r="182" spans="1:12" x14ac:dyDescent="0.35">
      <c r="A182" t="s">
        <v>75</v>
      </c>
      <c r="B182">
        <v>13</v>
      </c>
      <c r="C182">
        <v>21</v>
      </c>
      <c r="D182">
        <v>20</v>
      </c>
      <c r="E182">
        <v>7</v>
      </c>
      <c r="F182">
        <f>SakaryaTablo[[#This Row],[Vefat2019]]</f>
        <v>21</v>
      </c>
      <c r="G182">
        <f>IF(AND(SakaryaTablo[[#This Row],[Vefat2020]]&gt;-1,SakaryaTablo[[#This Row],[Referans]]&gt;-1), SakaryaTablo[[#This Row],[Vefat2020]]-SakaryaTablo[[#This Row],[Referans]], 0)</f>
        <v>-8</v>
      </c>
      <c r="H182">
        <f t="shared" si="11"/>
        <v>18.571428571428573</v>
      </c>
      <c r="I182">
        <f t="shared" si="12"/>
        <v>14.857142857142858</v>
      </c>
      <c r="J182">
        <f t="shared" si="13"/>
        <v>10.714285714285714</v>
      </c>
      <c r="K182">
        <f t="shared" si="14"/>
        <v>9.8571428571428577</v>
      </c>
      <c r="L182">
        <f t="shared" si="15"/>
        <v>14.857142857142858</v>
      </c>
    </row>
    <row r="183" spans="1:12" x14ac:dyDescent="0.35">
      <c r="A183" t="s">
        <v>74</v>
      </c>
      <c r="B183">
        <v>22</v>
      </c>
      <c r="C183">
        <v>17</v>
      </c>
      <c r="D183">
        <v>6</v>
      </c>
      <c r="E183">
        <v>17</v>
      </c>
      <c r="F183">
        <f>SakaryaTablo[[#This Row],[Vefat2019]]</f>
        <v>17</v>
      </c>
      <c r="G183">
        <f>IF(AND(SakaryaTablo[[#This Row],[Vefat2020]]&gt;-1,SakaryaTablo[[#This Row],[Referans]]&gt;-1), SakaryaTablo[[#This Row],[Vefat2020]]-SakaryaTablo[[#This Row],[Referans]], 0)</f>
        <v>5</v>
      </c>
      <c r="H183">
        <f t="shared" si="11"/>
        <v>18</v>
      </c>
      <c r="I183">
        <f t="shared" si="12"/>
        <v>15.285714285714286</v>
      </c>
      <c r="J183">
        <f t="shared" si="13"/>
        <v>10.142857142857142</v>
      </c>
      <c r="K183">
        <f t="shared" si="14"/>
        <v>10.285714285714286</v>
      </c>
      <c r="L183">
        <f t="shared" si="15"/>
        <v>15.285714285714286</v>
      </c>
    </row>
    <row r="184" spans="1:12" x14ac:dyDescent="0.35">
      <c r="A184" t="s">
        <v>73</v>
      </c>
      <c r="B184">
        <v>24</v>
      </c>
      <c r="C184">
        <v>20</v>
      </c>
      <c r="D184">
        <v>10</v>
      </c>
      <c r="E184">
        <v>20</v>
      </c>
      <c r="F184">
        <f>SakaryaTablo[[#This Row],[Vefat2019]]</f>
        <v>20</v>
      </c>
      <c r="G184">
        <f>IF(AND(SakaryaTablo[[#This Row],[Vefat2020]]&gt;-1,SakaryaTablo[[#This Row],[Referans]]&gt;-1), SakaryaTablo[[#This Row],[Vefat2020]]-SakaryaTablo[[#This Row],[Referans]], 0)</f>
        <v>4</v>
      </c>
      <c r="H184">
        <f t="shared" si="11"/>
        <v>18.428571428571427</v>
      </c>
      <c r="I184">
        <f t="shared" si="12"/>
        <v>16</v>
      </c>
      <c r="J184">
        <f t="shared" si="13"/>
        <v>10.285714285714286</v>
      </c>
      <c r="K184">
        <f t="shared" si="14"/>
        <v>12</v>
      </c>
      <c r="L184">
        <f t="shared" si="15"/>
        <v>16</v>
      </c>
    </row>
    <row r="185" spans="1:12" x14ac:dyDescent="0.35">
      <c r="A185" t="s">
        <v>72</v>
      </c>
      <c r="B185">
        <v>17</v>
      </c>
      <c r="C185">
        <v>23</v>
      </c>
      <c r="D185">
        <v>12</v>
      </c>
      <c r="E185">
        <v>7</v>
      </c>
      <c r="F185">
        <f>SakaryaTablo[[#This Row],[Vefat2019]]</f>
        <v>23</v>
      </c>
      <c r="G185">
        <f>IF(AND(SakaryaTablo[[#This Row],[Vefat2020]]&gt;-1,SakaryaTablo[[#This Row],[Referans]]&gt;-1), SakaryaTablo[[#This Row],[Vefat2020]]-SakaryaTablo[[#This Row],[Referans]], 0)</f>
        <v>-6</v>
      </c>
      <c r="H185">
        <f t="shared" si="11"/>
        <v>18.285714285714285</v>
      </c>
      <c r="I185">
        <f t="shared" si="12"/>
        <v>17.142857142857142</v>
      </c>
      <c r="J185">
        <f t="shared" si="13"/>
        <v>10.428571428571429</v>
      </c>
      <c r="K185">
        <f t="shared" si="14"/>
        <v>12</v>
      </c>
      <c r="L185">
        <f t="shared" si="15"/>
        <v>17.142857142857142</v>
      </c>
    </row>
    <row r="186" spans="1:12" x14ac:dyDescent="0.35">
      <c r="A186" t="s">
        <v>71</v>
      </c>
      <c r="B186">
        <v>23</v>
      </c>
      <c r="C186">
        <v>22</v>
      </c>
      <c r="D186">
        <v>8</v>
      </c>
      <c r="E186">
        <v>12</v>
      </c>
      <c r="F186">
        <f>SakaryaTablo[[#This Row],[Vefat2019]]</f>
        <v>22</v>
      </c>
      <c r="G186">
        <f>IF(AND(SakaryaTablo[[#This Row],[Vefat2020]]&gt;-1,SakaryaTablo[[#This Row],[Referans]]&gt;-1), SakaryaTablo[[#This Row],[Vefat2020]]-SakaryaTablo[[#This Row],[Referans]], 0)</f>
        <v>1</v>
      </c>
      <c r="H186">
        <f t="shared" si="11"/>
        <v>18.428571428571427</v>
      </c>
      <c r="I186">
        <f t="shared" si="12"/>
        <v>18</v>
      </c>
      <c r="J186">
        <f t="shared" si="13"/>
        <v>9.8571428571428577</v>
      </c>
      <c r="K186">
        <f t="shared" si="14"/>
        <v>12.857142857142858</v>
      </c>
      <c r="L186">
        <f t="shared" si="15"/>
        <v>18</v>
      </c>
    </row>
    <row r="187" spans="1:12" x14ac:dyDescent="0.35">
      <c r="A187" t="s">
        <v>70</v>
      </c>
      <c r="B187">
        <v>24</v>
      </c>
      <c r="C187">
        <v>21</v>
      </c>
      <c r="D187">
        <v>12</v>
      </c>
      <c r="E187">
        <v>13</v>
      </c>
      <c r="F187">
        <f>SakaryaTablo[[#This Row],[Vefat2019]]</f>
        <v>21</v>
      </c>
      <c r="G187">
        <f>IF(AND(SakaryaTablo[[#This Row],[Vefat2020]]&gt;-1,SakaryaTablo[[#This Row],[Referans]]&gt;-1), SakaryaTablo[[#This Row],[Vefat2020]]-SakaryaTablo[[#This Row],[Referans]], 0)</f>
        <v>3</v>
      </c>
      <c r="H187">
        <f t="shared" si="11"/>
        <v>20.428571428571427</v>
      </c>
      <c r="I187">
        <f t="shared" si="12"/>
        <v>19.857142857142858</v>
      </c>
      <c r="J187">
        <f t="shared" si="13"/>
        <v>11</v>
      </c>
      <c r="K187">
        <f t="shared" si="14"/>
        <v>12.142857142857142</v>
      </c>
      <c r="L187">
        <f t="shared" si="15"/>
        <v>19.857142857142858</v>
      </c>
    </row>
    <row r="188" spans="1:12" x14ac:dyDescent="0.35">
      <c r="A188" t="s">
        <v>69</v>
      </c>
      <c r="B188">
        <v>24</v>
      </c>
      <c r="C188">
        <v>14</v>
      </c>
      <c r="D188">
        <v>13</v>
      </c>
      <c r="E188">
        <v>15</v>
      </c>
      <c r="F188">
        <f>SakaryaTablo[[#This Row],[Vefat2019]]</f>
        <v>14</v>
      </c>
      <c r="G188">
        <f>IF(AND(SakaryaTablo[[#This Row],[Vefat2020]]&gt;-1,SakaryaTablo[[#This Row],[Referans]]&gt;-1), SakaryaTablo[[#This Row],[Vefat2020]]-SakaryaTablo[[#This Row],[Referans]], 0)</f>
        <v>10</v>
      </c>
      <c r="H188">
        <f t="shared" si="11"/>
        <v>21</v>
      </c>
      <c r="I188">
        <f t="shared" si="12"/>
        <v>19.714285714285715</v>
      </c>
      <c r="J188">
        <f t="shared" si="13"/>
        <v>11.571428571428571</v>
      </c>
      <c r="K188">
        <f t="shared" si="14"/>
        <v>13</v>
      </c>
      <c r="L188">
        <f t="shared" si="15"/>
        <v>19.714285714285715</v>
      </c>
    </row>
    <row r="189" spans="1:12" x14ac:dyDescent="0.35">
      <c r="A189" t="s">
        <v>68</v>
      </c>
      <c r="B189">
        <v>20</v>
      </c>
      <c r="C189">
        <v>14</v>
      </c>
      <c r="D189">
        <v>16</v>
      </c>
      <c r="E189">
        <v>14</v>
      </c>
      <c r="F189">
        <f>SakaryaTablo[[#This Row],[Vefat2019]]</f>
        <v>14</v>
      </c>
      <c r="G189">
        <f>IF(AND(SakaryaTablo[[#This Row],[Vefat2020]]&gt;-1,SakaryaTablo[[#This Row],[Referans]]&gt;-1), SakaryaTablo[[#This Row],[Vefat2020]]-SakaryaTablo[[#This Row],[Referans]], 0)</f>
        <v>6</v>
      </c>
      <c r="H189">
        <f t="shared" si="11"/>
        <v>22</v>
      </c>
      <c r="I189">
        <f t="shared" si="12"/>
        <v>18.714285714285715</v>
      </c>
      <c r="J189">
        <f t="shared" si="13"/>
        <v>11</v>
      </c>
      <c r="K189">
        <f t="shared" si="14"/>
        <v>14</v>
      </c>
      <c r="L189">
        <f t="shared" si="15"/>
        <v>18.714285714285715</v>
      </c>
    </row>
    <row r="190" spans="1:12" x14ac:dyDescent="0.35">
      <c r="A190" t="s">
        <v>67</v>
      </c>
      <c r="B190">
        <v>23</v>
      </c>
      <c r="C190">
        <v>19</v>
      </c>
      <c r="D190">
        <v>12</v>
      </c>
      <c r="E190">
        <v>12</v>
      </c>
      <c r="F190">
        <f>SakaryaTablo[[#This Row],[Vefat2019]]</f>
        <v>19</v>
      </c>
      <c r="G190">
        <f>IF(AND(SakaryaTablo[[#This Row],[Vefat2020]]&gt;-1,SakaryaTablo[[#This Row],[Referans]]&gt;-1), SakaryaTablo[[#This Row],[Vefat2020]]-SakaryaTablo[[#This Row],[Referans]], 0)</f>
        <v>4</v>
      </c>
      <c r="H190">
        <f t="shared" si="11"/>
        <v>22.142857142857142</v>
      </c>
      <c r="I190">
        <f t="shared" si="12"/>
        <v>19</v>
      </c>
      <c r="J190">
        <f t="shared" si="13"/>
        <v>11.857142857142858</v>
      </c>
      <c r="K190">
        <f t="shared" si="14"/>
        <v>13.285714285714286</v>
      </c>
      <c r="L190">
        <f t="shared" si="15"/>
        <v>19</v>
      </c>
    </row>
    <row r="191" spans="1:12" x14ac:dyDescent="0.35">
      <c r="A191" t="s">
        <v>66</v>
      </c>
      <c r="B191">
        <v>15</v>
      </c>
      <c r="C191">
        <v>21</v>
      </c>
      <c r="D191">
        <v>9</v>
      </c>
      <c r="E191">
        <v>10</v>
      </c>
      <c r="F191">
        <f>SakaryaTablo[[#This Row],[Vefat2019]]</f>
        <v>21</v>
      </c>
      <c r="G191">
        <f>IF(AND(SakaryaTablo[[#This Row],[Vefat2020]]&gt;-1,SakaryaTablo[[#This Row],[Referans]]&gt;-1), SakaryaTablo[[#This Row],[Vefat2020]]-SakaryaTablo[[#This Row],[Referans]], 0)</f>
        <v>-6</v>
      </c>
      <c r="H191">
        <f t="shared" si="11"/>
        <v>20.857142857142858</v>
      </c>
      <c r="I191">
        <f t="shared" si="12"/>
        <v>19.142857142857142</v>
      </c>
      <c r="J191">
        <f t="shared" si="13"/>
        <v>11.714285714285714</v>
      </c>
      <c r="K191">
        <f t="shared" si="14"/>
        <v>11.857142857142858</v>
      </c>
      <c r="L191">
        <f t="shared" si="15"/>
        <v>19.142857142857142</v>
      </c>
    </row>
    <row r="192" spans="1:12" x14ac:dyDescent="0.35">
      <c r="A192" t="s">
        <v>65</v>
      </c>
      <c r="B192">
        <v>33</v>
      </c>
      <c r="C192">
        <v>15</v>
      </c>
      <c r="D192">
        <v>13</v>
      </c>
      <c r="E192">
        <v>6</v>
      </c>
      <c r="F192">
        <f>SakaryaTablo[[#This Row],[Vefat2019]]</f>
        <v>15</v>
      </c>
      <c r="G192">
        <f>IF(AND(SakaryaTablo[[#This Row],[Vefat2020]]&gt;-1,SakaryaTablo[[#This Row],[Referans]]&gt;-1), SakaryaTablo[[#This Row],[Vefat2020]]-SakaryaTablo[[#This Row],[Referans]], 0)</f>
        <v>18</v>
      </c>
      <c r="H192">
        <f t="shared" si="11"/>
        <v>23.142857142857142</v>
      </c>
      <c r="I192">
        <f t="shared" si="12"/>
        <v>18</v>
      </c>
      <c r="J192">
        <f t="shared" si="13"/>
        <v>11.857142857142858</v>
      </c>
      <c r="K192">
        <f t="shared" si="14"/>
        <v>11.714285714285714</v>
      </c>
      <c r="L192">
        <f t="shared" si="15"/>
        <v>18</v>
      </c>
    </row>
    <row r="193" spans="1:12" x14ac:dyDescent="0.35">
      <c r="A193" t="s">
        <v>64</v>
      </c>
      <c r="B193">
        <v>21</v>
      </c>
      <c r="C193">
        <v>19</v>
      </c>
      <c r="D193">
        <v>3</v>
      </c>
      <c r="E193">
        <v>14</v>
      </c>
      <c r="F193">
        <f>SakaryaTablo[[#This Row],[Vefat2019]]</f>
        <v>19</v>
      </c>
      <c r="G193">
        <f>IF(AND(SakaryaTablo[[#This Row],[Vefat2020]]&gt;-1,SakaryaTablo[[#This Row],[Referans]]&gt;-1), SakaryaTablo[[#This Row],[Vefat2020]]-SakaryaTablo[[#This Row],[Referans]], 0)</f>
        <v>2</v>
      </c>
      <c r="H193">
        <f t="shared" si="11"/>
        <v>22.857142857142858</v>
      </c>
      <c r="I193">
        <f t="shared" si="12"/>
        <v>17.571428571428573</v>
      </c>
      <c r="J193">
        <f t="shared" si="13"/>
        <v>11.142857142857142</v>
      </c>
      <c r="K193">
        <f t="shared" si="14"/>
        <v>12</v>
      </c>
      <c r="L193">
        <f t="shared" si="15"/>
        <v>17.571428571428573</v>
      </c>
    </row>
    <row r="194" spans="1:12" x14ac:dyDescent="0.35">
      <c r="A194" t="s">
        <v>63</v>
      </c>
      <c r="B194">
        <v>25</v>
      </c>
      <c r="C194">
        <v>12</v>
      </c>
      <c r="D194">
        <v>12</v>
      </c>
      <c r="E194">
        <v>14</v>
      </c>
      <c r="F194">
        <f>SakaryaTablo[[#This Row],[Vefat2019]]</f>
        <v>12</v>
      </c>
      <c r="G194">
        <f>IF(AND(SakaryaTablo[[#This Row],[Vefat2020]]&gt;-1,SakaryaTablo[[#This Row],[Referans]]&gt;-1), SakaryaTablo[[#This Row],[Vefat2020]]-SakaryaTablo[[#This Row],[Referans]], 0)</f>
        <v>13</v>
      </c>
      <c r="H194">
        <f t="shared" si="11"/>
        <v>23</v>
      </c>
      <c r="I194">
        <f t="shared" si="12"/>
        <v>16.285714285714285</v>
      </c>
      <c r="J194">
        <f t="shared" si="13"/>
        <v>11.142857142857142</v>
      </c>
      <c r="K194">
        <f t="shared" si="14"/>
        <v>12.142857142857142</v>
      </c>
      <c r="L194">
        <f t="shared" si="15"/>
        <v>16.285714285714285</v>
      </c>
    </row>
    <row r="195" spans="1:12" x14ac:dyDescent="0.35">
      <c r="A195" t="s">
        <v>62</v>
      </c>
      <c r="B195">
        <v>23</v>
      </c>
      <c r="C195">
        <v>17</v>
      </c>
      <c r="D195">
        <v>8</v>
      </c>
      <c r="E195">
        <v>15</v>
      </c>
      <c r="F195">
        <f>SakaryaTablo[[#This Row],[Vefat2019]]</f>
        <v>17</v>
      </c>
      <c r="G195">
        <f>IF(AND(SakaryaTablo[[#This Row],[Vefat2020]]&gt;-1,SakaryaTablo[[#This Row],[Referans]]&gt;-1), SakaryaTablo[[#This Row],[Vefat2020]]-SakaryaTablo[[#This Row],[Referans]], 0)</f>
        <v>6</v>
      </c>
      <c r="H195">
        <f t="shared" si="11"/>
        <v>22.857142857142858</v>
      </c>
      <c r="I195">
        <f t="shared" si="12"/>
        <v>16.714285714285715</v>
      </c>
      <c r="J195">
        <f t="shared" si="13"/>
        <v>10.428571428571429</v>
      </c>
      <c r="K195">
        <f t="shared" si="14"/>
        <v>12.142857142857142</v>
      </c>
      <c r="L195">
        <f t="shared" si="15"/>
        <v>16.714285714285715</v>
      </c>
    </row>
    <row r="196" spans="1:12" x14ac:dyDescent="0.35">
      <c r="A196" t="s">
        <v>61</v>
      </c>
      <c r="B196">
        <v>14</v>
      </c>
      <c r="C196">
        <v>16</v>
      </c>
      <c r="D196">
        <v>10</v>
      </c>
      <c r="E196">
        <v>7</v>
      </c>
      <c r="F196">
        <f>SakaryaTablo[[#This Row],[Vefat2019]]</f>
        <v>16</v>
      </c>
      <c r="G196">
        <f>IF(AND(SakaryaTablo[[#This Row],[Vefat2020]]&gt;-1,SakaryaTablo[[#This Row],[Referans]]&gt;-1), SakaryaTablo[[#This Row],[Vefat2020]]-SakaryaTablo[[#This Row],[Referans]], 0)</f>
        <v>-2</v>
      </c>
      <c r="H196">
        <f t="shared" si="11"/>
        <v>22</v>
      </c>
      <c r="I196">
        <f t="shared" si="12"/>
        <v>17</v>
      </c>
      <c r="J196">
        <f t="shared" si="13"/>
        <v>9.5714285714285712</v>
      </c>
      <c r="K196">
        <f t="shared" si="14"/>
        <v>11.142857142857142</v>
      </c>
      <c r="L196">
        <f t="shared" si="15"/>
        <v>17</v>
      </c>
    </row>
    <row r="197" spans="1:12" x14ac:dyDescent="0.35">
      <c r="A197" t="s">
        <v>60</v>
      </c>
      <c r="B197">
        <v>17</v>
      </c>
      <c r="C197">
        <v>16</v>
      </c>
      <c r="D197">
        <v>13</v>
      </c>
      <c r="E197">
        <v>6</v>
      </c>
      <c r="F197">
        <f>SakaryaTablo[[#This Row],[Vefat2019]]</f>
        <v>16</v>
      </c>
      <c r="G197">
        <f>IF(AND(SakaryaTablo[[#This Row],[Vefat2020]]&gt;-1,SakaryaTablo[[#This Row],[Referans]]&gt;-1), SakaryaTablo[[#This Row],[Vefat2020]]-SakaryaTablo[[#This Row],[Referans]], 0)</f>
        <v>1</v>
      </c>
      <c r="H197">
        <f t="shared" si="11"/>
        <v>21.142857142857142</v>
      </c>
      <c r="I197">
        <f t="shared" si="12"/>
        <v>16.571428571428573</v>
      </c>
      <c r="J197">
        <f t="shared" si="13"/>
        <v>9.7142857142857135</v>
      </c>
      <c r="K197">
        <f t="shared" si="14"/>
        <v>10.285714285714286</v>
      </c>
      <c r="L197">
        <f t="shared" si="15"/>
        <v>16.571428571428573</v>
      </c>
    </row>
    <row r="198" spans="1:12" x14ac:dyDescent="0.35">
      <c r="A198" t="s">
        <v>59</v>
      </c>
      <c r="B198">
        <v>20</v>
      </c>
      <c r="C198">
        <v>18</v>
      </c>
      <c r="D198">
        <v>13</v>
      </c>
      <c r="E198">
        <v>15</v>
      </c>
      <c r="F198">
        <f>SakaryaTablo[[#This Row],[Vefat2019]]</f>
        <v>18</v>
      </c>
      <c r="G198">
        <f>IF(AND(SakaryaTablo[[#This Row],[Vefat2020]]&gt;-1,SakaryaTablo[[#This Row],[Referans]]&gt;-1), SakaryaTablo[[#This Row],[Vefat2020]]-SakaryaTablo[[#This Row],[Referans]], 0)</f>
        <v>2</v>
      </c>
      <c r="H198">
        <f t="shared" si="11"/>
        <v>21.857142857142858</v>
      </c>
      <c r="I198">
        <f t="shared" si="12"/>
        <v>16.142857142857142</v>
      </c>
      <c r="J198">
        <f t="shared" si="13"/>
        <v>10.285714285714286</v>
      </c>
      <c r="K198">
        <f t="shared" si="14"/>
        <v>11</v>
      </c>
      <c r="L198">
        <f t="shared" si="15"/>
        <v>16.142857142857142</v>
      </c>
    </row>
    <row r="199" spans="1:12" x14ac:dyDescent="0.35">
      <c r="A199" t="s">
        <v>58</v>
      </c>
      <c r="B199">
        <v>27</v>
      </c>
      <c r="C199">
        <v>12</v>
      </c>
      <c r="D199">
        <v>13</v>
      </c>
      <c r="E199">
        <v>14</v>
      </c>
      <c r="F199">
        <f>SakaryaTablo[[#This Row],[Vefat2019]]</f>
        <v>12</v>
      </c>
      <c r="G199">
        <f>IF(AND(SakaryaTablo[[#This Row],[Vefat2020]]&gt;-1,SakaryaTablo[[#This Row],[Referans]]&gt;-1), SakaryaTablo[[#This Row],[Vefat2020]]-SakaryaTablo[[#This Row],[Referans]], 0)</f>
        <v>15</v>
      </c>
      <c r="H199">
        <f t="shared" si="11"/>
        <v>21</v>
      </c>
      <c r="I199">
        <f t="shared" si="12"/>
        <v>15.714285714285714</v>
      </c>
      <c r="J199">
        <f t="shared" si="13"/>
        <v>10.285714285714286</v>
      </c>
      <c r="K199">
        <f t="shared" si="14"/>
        <v>12.142857142857142</v>
      </c>
      <c r="L199">
        <f t="shared" si="15"/>
        <v>15.714285714285714</v>
      </c>
    </row>
    <row r="200" spans="1:12" x14ac:dyDescent="0.35">
      <c r="A200" t="s">
        <v>57</v>
      </c>
      <c r="B200">
        <v>16</v>
      </c>
      <c r="C200">
        <v>13</v>
      </c>
      <c r="D200">
        <v>12</v>
      </c>
      <c r="E200">
        <v>9</v>
      </c>
      <c r="F200">
        <f>SakaryaTablo[[#This Row],[Vefat2019]]</f>
        <v>13</v>
      </c>
      <c r="G200">
        <f>IF(AND(SakaryaTablo[[#This Row],[Vefat2020]]&gt;-1,SakaryaTablo[[#This Row],[Referans]]&gt;-1), SakaryaTablo[[#This Row],[Vefat2020]]-SakaryaTablo[[#This Row],[Referans]], 0)</f>
        <v>3</v>
      </c>
      <c r="H200">
        <f t="shared" si="11"/>
        <v>20.285714285714285</v>
      </c>
      <c r="I200">
        <f t="shared" si="12"/>
        <v>14.857142857142858</v>
      </c>
      <c r="J200">
        <f t="shared" si="13"/>
        <v>11.571428571428571</v>
      </c>
      <c r="K200">
        <f t="shared" si="14"/>
        <v>11.428571428571429</v>
      </c>
      <c r="L200">
        <f t="shared" si="15"/>
        <v>14.857142857142858</v>
      </c>
    </row>
    <row r="201" spans="1:12" x14ac:dyDescent="0.35">
      <c r="A201" t="s">
        <v>56</v>
      </c>
      <c r="B201">
        <v>18</v>
      </c>
      <c r="C201">
        <v>10</v>
      </c>
      <c r="D201">
        <v>14</v>
      </c>
      <c r="E201">
        <v>10</v>
      </c>
      <c r="F201">
        <f>SakaryaTablo[[#This Row],[Vefat2019]]</f>
        <v>10</v>
      </c>
      <c r="G201">
        <f>IF(AND(SakaryaTablo[[#This Row],[Vefat2020]]&gt;-1,SakaryaTablo[[#This Row],[Referans]]&gt;-1), SakaryaTablo[[#This Row],[Vefat2020]]-SakaryaTablo[[#This Row],[Referans]], 0)</f>
        <v>8</v>
      </c>
      <c r="H201">
        <f t="shared" ref="H201:H257" si="16">AVERAGE(B195:B201)</f>
        <v>19.285714285714285</v>
      </c>
      <c r="I201">
        <f t="shared" ref="I201:I257" si="17">AVERAGE(C195:C201)</f>
        <v>14.571428571428571</v>
      </c>
      <c r="J201">
        <f t="shared" ref="J201:J257" si="18">AVERAGE(D195:D201)</f>
        <v>11.857142857142858</v>
      </c>
      <c r="K201">
        <f t="shared" ref="K201:K257" si="19">AVERAGE(E195:E201)</f>
        <v>10.857142857142858</v>
      </c>
      <c r="L201">
        <f t="shared" ref="L201:L257" si="20">AVERAGE(F195:F201)</f>
        <v>14.571428571428571</v>
      </c>
    </row>
    <row r="202" spans="1:12" x14ac:dyDescent="0.35">
      <c r="A202" t="s">
        <v>55</v>
      </c>
      <c r="B202">
        <v>15</v>
      </c>
      <c r="C202">
        <v>18</v>
      </c>
      <c r="D202">
        <v>3</v>
      </c>
      <c r="E202">
        <v>12</v>
      </c>
      <c r="F202">
        <f>SakaryaTablo[[#This Row],[Vefat2019]]</f>
        <v>18</v>
      </c>
      <c r="G202">
        <f>IF(AND(SakaryaTablo[[#This Row],[Vefat2020]]&gt;-1,SakaryaTablo[[#This Row],[Referans]]&gt;-1), SakaryaTablo[[#This Row],[Vefat2020]]-SakaryaTablo[[#This Row],[Referans]], 0)</f>
        <v>-3</v>
      </c>
      <c r="H202">
        <f t="shared" si="16"/>
        <v>18.142857142857142</v>
      </c>
      <c r="I202">
        <f t="shared" si="17"/>
        <v>14.714285714285714</v>
      </c>
      <c r="J202">
        <f t="shared" si="18"/>
        <v>11.142857142857142</v>
      </c>
      <c r="K202">
        <f t="shared" si="19"/>
        <v>10.428571428571429</v>
      </c>
      <c r="L202">
        <f t="shared" si="20"/>
        <v>14.714285714285714</v>
      </c>
    </row>
    <row r="203" spans="1:12" x14ac:dyDescent="0.35">
      <c r="A203" t="s">
        <v>54</v>
      </c>
      <c r="B203">
        <v>11</v>
      </c>
      <c r="C203">
        <v>10</v>
      </c>
      <c r="D203">
        <v>16</v>
      </c>
      <c r="E203">
        <v>12</v>
      </c>
      <c r="F203">
        <f>SakaryaTablo[[#This Row],[Vefat2019]]</f>
        <v>10</v>
      </c>
      <c r="G203">
        <f>IF(AND(SakaryaTablo[[#This Row],[Vefat2020]]&gt;-1,SakaryaTablo[[#This Row],[Referans]]&gt;-1), SakaryaTablo[[#This Row],[Vefat2020]]-SakaryaTablo[[#This Row],[Referans]], 0)</f>
        <v>1</v>
      </c>
      <c r="H203">
        <f t="shared" si="16"/>
        <v>17.714285714285715</v>
      </c>
      <c r="I203">
        <f t="shared" si="17"/>
        <v>13.857142857142858</v>
      </c>
      <c r="J203">
        <f t="shared" si="18"/>
        <v>12</v>
      </c>
      <c r="K203">
        <f t="shared" si="19"/>
        <v>11.142857142857142</v>
      </c>
      <c r="L203">
        <f t="shared" si="20"/>
        <v>13.857142857142858</v>
      </c>
    </row>
    <row r="204" spans="1:12" x14ac:dyDescent="0.35">
      <c r="A204" t="s">
        <v>53</v>
      </c>
      <c r="B204">
        <v>16</v>
      </c>
      <c r="C204">
        <v>15</v>
      </c>
      <c r="D204">
        <v>15</v>
      </c>
      <c r="E204">
        <v>5</v>
      </c>
      <c r="F204">
        <f>SakaryaTablo[[#This Row],[Vefat2019]]</f>
        <v>15</v>
      </c>
      <c r="G204">
        <f>IF(AND(SakaryaTablo[[#This Row],[Vefat2020]]&gt;-1,SakaryaTablo[[#This Row],[Referans]]&gt;-1), SakaryaTablo[[#This Row],[Vefat2020]]-SakaryaTablo[[#This Row],[Referans]], 0)</f>
        <v>1</v>
      </c>
      <c r="H204">
        <f t="shared" si="16"/>
        <v>17.571428571428573</v>
      </c>
      <c r="I204">
        <f t="shared" si="17"/>
        <v>13.714285714285714</v>
      </c>
      <c r="J204">
        <f t="shared" si="18"/>
        <v>12.285714285714286</v>
      </c>
      <c r="K204">
        <f t="shared" si="19"/>
        <v>11</v>
      </c>
      <c r="L204">
        <f t="shared" si="20"/>
        <v>13.714285714285714</v>
      </c>
    </row>
    <row r="205" spans="1:12" x14ac:dyDescent="0.35">
      <c r="A205" t="s">
        <v>52</v>
      </c>
      <c r="B205">
        <v>19</v>
      </c>
      <c r="C205">
        <v>20</v>
      </c>
      <c r="D205">
        <v>12</v>
      </c>
      <c r="E205">
        <v>15</v>
      </c>
      <c r="F205">
        <f>SakaryaTablo[[#This Row],[Vefat2019]]</f>
        <v>20</v>
      </c>
      <c r="G205">
        <f>IF(AND(SakaryaTablo[[#This Row],[Vefat2020]]&gt;-1,SakaryaTablo[[#This Row],[Referans]]&gt;-1), SakaryaTablo[[#This Row],[Vefat2020]]-SakaryaTablo[[#This Row],[Referans]], 0)</f>
        <v>-1</v>
      </c>
      <c r="H205">
        <f t="shared" si="16"/>
        <v>17.428571428571427</v>
      </c>
      <c r="I205">
        <f t="shared" si="17"/>
        <v>14</v>
      </c>
      <c r="J205">
        <f t="shared" si="18"/>
        <v>12.142857142857142</v>
      </c>
      <c r="K205">
        <f t="shared" si="19"/>
        <v>11</v>
      </c>
      <c r="L205">
        <f t="shared" si="20"/>
        <v>14</v>
      </c>
    </row>
    <row r="206" spans="1:12" x14ac:dyDescent="0.35">
      <c r="A206" t="s">
        <v>51</v>
      </c>
      <c r="B206">
        <v>29</v>
      </c>
      <c r="C206">
        <v>19</v>
      </c>
      <c r="D206">
        <v>14</v>
      </c>
      <c r="E206">
        <v>13</v>
      </c>
      <c r="F206">
        <f>SakaryaTablo[[#This Row],[Vefat2019]]</f>
        <v>19</v>
      </c>
      <c r="G206">
        <f>IF(AND(SakaryaTablo[[#This Row],[Vefat2020]]&gt;-1,SakaryaTablo[[#This Row],[Referans]]&gt;-1), SakaryaTablo[[#This Row],[Vefat2020]]-SakaryaTablo[[#This Row],[Referans]], 0)</f>
        <v>10</v>
      </c>
      <c r="H206">
        <f t="shared" si="16"/>
        <v>17.714285714285715</v>
      </c>
      <c r="I206">
        <f t="shared" si="17"/>
        <v>15</v>
      </c>
      <c r="J206">
        <f t="shared" si="18"/>
        <v>12.285714285714286</v>
      </c>
      <c r="K206">
        <f t="shared" si="19"/>
        <v>10.857142857142858</v>
      </c>
      <c r="L206">
        <f t="shared" si="20"/>
        <v>15</v>
      </c>
    </row>
    <row r="207" spans="1:12" x14ac:dyDescent="0.35">
      <c r="A207" t="s">
        <v>50</v>
      </c>
      <c r="B207">
        <v>18</v>
      </c>
      <c r="C207">
        <v>23</v>
      </c>
      <c r="D207">
        <v>6</v>
      </c>
      <c r="E207">
        <v>5</v>
      </c>
      <c r="F207">
        <f>SakaryaTablo[[#This Row],[Vefat2019]]</f>
        <v>23</v>
      </c>
      <c r="G207">
        <f>IF(AND(SakaryaTablo[[#This Row],[Vefat2020]]&gt;-1,SakaryaTablo[[#This Row],[Referans]]&gt;-1), SakaryaTablo[[#This Row],[Vefat2020]]-SakaryaTablo[[#This Row],[Referans]], 0)</f>
        <v>-5</v>
      </c>
      <c r="H207">
        <f t="shared" si="16"/>
        <v>18</v>
      </c>
      <c r="I207">
        <f t="shared" si="17"/>
        <v>16.428571428571427</v>
      </c>
      <c r="J207">
        <f t="shared" si="18"/>
        <v>11.428571428571429</v>
      </c>
      <c r="K207">
        <f t="shared" si="19"/>
        <v>10.285714285714286</v>
      </c>
      <c r="L207">
        <f t="shared" si="20"/>
        <v>16.428571428571427</v>
      </c>
    </row>
    <row r="208" spans="1:12" x14ac:dyDescent="0.35">
      <c r="A208" t="s">
        <v>49</v>
      </c>
      <c r="B208">
        <v>26</v>
      </c>
      <c r="C208">
        <v>14</v>
      </c>
      <c r="D208">
        <v>13</v>
      </c>
      <c r="E208">
        <v>10</v>
      </c>
      <c r="F208">
        <f>SakaryaTablo[[#This Row],[Vefat2019]]</f>
        <v>14</v>
      </c>
      <c r="G208">
        <f>IF(AND(SakaryaTablo[[#This Row],[Vefat2020]]&gt;-1,SakaryaTablo[[#This Row],[Referans]]&gt;-1), SakaryaTablo[[#This Row],[Vefat2020]]-SakaryaTablo[[#This Row],[Referans]], 0)</f>
        <v>12</v>
      </c>
      <c r="H208">
        <f t="shared" si="16"/>
        <v>19.142857142857142</v>
      </c>
      <c r="I208">
        <f t="shared" si="17"/>
        <v>17</v>
      </c>
      <c r="J208">
        <f t="shared" si="18"/>
        <v>11.285714285714286</v>
      </c>
      <c r="K208">
        <f t="shared" si="19"/>
        <v>10.285714285714286</v>
      </c>
      <c r="L208">
        <f t="shared" si="20"/>
        <v>17</v>
      </c>
    </row>
    <row r="209" spans="1:12" x14ac:dyDescent="0.35">
      <c r="A209" t="s">
        <v>48</v>
      </c>
      <c r="B209">
        <v>16</v>
      </c>
      <c r="C209">
        <v>18</v>
      </c>
      <c r="D209">
        <v>9</v>
      </c>
      <c r="E209">
        <v>9</v>
      </c>
      <c r="F209">
        <f>SakaryaTablo[[#This Row],[Vefat2019]]</f>
        <v>18</v>
      </c>
      <c r="G209">
        <f>IF(AND(SakaryaTablo[[#This Row],[Vefat2020]]&gt;-1,SakaryaTablo[[#This Row],[Referans]]&gt;-1), SakaryaTablo[[#This Row],[Vefat2020]]-SakaryaTablo[[#This Row],[Referans]], 0)</f>
        <v>-2</v>
      </c>
      <c r="H209">
        <f t="shared" si="16"/>
        <v>19.285714285714285</v>
      </c>
      <c r="I209">
        <f t="shared" si="17"/>
        <v>17</v>
      </c>
      <c r="J209">
        <f t="shared" si="18"/>
        <v>12.142857142857142</v>
      </c>
      <c r="K209">
        <f t="shared" si="19"/>
        <v>9.8571428571428577</v>
      </c>
      <c r="L209">
        <f t="shared" si="20"/>
        <v>17</v>
      </c>
    </row>
    <row r="210" spans="1:12" x14ac:dyDescent="0.35">
      <c r="A210" t="s">
        <v>47</v>
      </c>
      <c r="B210">
        <v>20</v>
      </c>
      <c r="C210">
        <v>16</v>
      </c>
      <c r="D210">
        <v>19</v>
      </c>
      <c r="E210">
        <v>8</v>
      </c>
      <c r="F210">
        <f>SakaryaTablo[[#This Row],[Vefat2019]]</f>
        <v>16</v>
      </c>
      <c r="G210">
        <f>IF(AND(SakaryaTablo[[#This Row],[Vefat2020]]&gt;-1,SakaryaTablo[[#This Row],[Referans]]&gt;-1), SakaryaTablo[[#This Row],[Vefat2020]]-SakaryaTablo[[#This Row],[Referans]], 0)</f>
        <v>4</v>
      </c>
      <c r="H210">
        <f t="shared" si="16"/>
        <v>20.571428571428573</v>
      </c>
      <c r="I210">
        <f t="shared" si="17"/>
        <v>17.857142857142858</v>
      </c>
      <c r="J210">
        <f t="shared" si="18"/>
        <v>12.571428571428571</v>
      </c>
      <c r="K210">
        <f t="shared" si="19"/>
        <v>9.2857142857142865</v>
      </c>
      <c r="L210">
        <f t="shared" si="20"/>
        <v>17.857142857142858</v>
      </c>
    </row>
    <row r="211" spans="1:12" x14ac:dyDescent="0.35">
      <c r="A211" t="s">
        <v>46</v>
      </c>
      <c r="B211">
        <v>17</v>
      </c>
      <c r="C211">
        <v>14</v>
      </c>
      <c r="D211">
        <v>14</v>
      </c>
      <c r="E211">
        <v>13</v>
      </c>
      <c r="F211">
        <f>SakaryaTablo[[#This Row],[Vefat2019]]</f>
        <v>14</v>
      </c>
      <c r="G211">
        <f>IF(AND(SakaryaTablo[[#This Row],[Vefat2020]]&gt;-1,SakaryaTablo[[#This Row],[Referans]]&gt;-1), SakaryaTablo[[#This Row],[Vefat2020]]-SakaryaTablo[[#This Row],[Referans]], 0)</f>
        <v>3</v>
      </c>
      <c r="H211">
        <f t="shared" si="16"/>
        <v>20.714285714285715</v>
      </c>
      <c r="I211">
        <f t="shared" si="17"/>
        <v>17.714285714285715</v>
      </c>
      <c r="J211">
        <f t="shared" si="18"/>
        <v>12.428571428571429</v>
      </c>
      <c r="K211">
        <f t="shared" si="19"/>
        <v>10.428571428571429</v>
      </c>
      <c r="L211">
        <f t="shared" si="20"/>
        <v>17.714285714285715</v>
      </c>
    </row>
    <row r="212" spans="1:12" x14ac:dyDescent="0.35">
      <c r="A212" t="s">
        <v>45</v>
      </c>
      <c r="B212">
        <v>25</v>
      </c>
      <c r="C212">
        <v>19</v>
      </c>
      <c r="D212">
        <v>10</v>
      </c>
      <c r="E212">
        <v>7</v>
      </c>
      <c r="F212">
        <f>SakaryaTablo[[#This Row],[Vefat2019]]</f>
        <v>19</v>
      </c>
      <c r="G212">
        <f>IF(AND(SakaryaTablo[[#This Row],[Vefat2020]]&gt;-1,SakaryaTablo[[#This Row],[Referans]]&gt;-1), SakaryaTablo[[#This Row],[Vefat2020]]-SakaryaTablo[[#This Row],[Referans]], 0)</f>
        <v>6</v>
      </c>
      <c r="H212">
        <f t="shared" si="16"/>
        <v>21.571428571428573</v>
      </c>
      <c r="I212">
        <f t="shared" si="17"/>
        <v>17.571428571428573</v>
      </c>
      <c r="J212">
        <f t="shared" si="18"/>
        <v>12.142857142857142</v>
      </c>
      <c r="K212">
        <f t="shared" si="19"/>
        <v>9.2857142857142865</v>
      </c>
      <c r="L212">
        <f t="shared" si="20"/>
        <v>17.571428571428573</v>
      </c>
    </row>
    <row r="213" spans="1:12" x14ac:dyDescent="0.35">
      <c r="A213" t="s">
        <v>44</v>
      </c>
      <c r="B213">
        <v>18</v>
      </c>
      <c r="C213">
        <v>25</v>
      </c>
      <c r="D213">
        <v>19</v>
      </c>
      <c r="E213">
        <v>9</v>
      </c>
      <c r="F213">
        <f>SakaryaTablo[[#This Row],[Vefat2019]]</f>
        <v>25</v>
      </c>
      <c r="G213">
        <f>IF(AND(SakaryaTablo[[#This Row],[Vefat2020]]&gt;-1,SakaryaTablo[[#This Row],[Referans]]&gt;-1), SakaryaTablo[[#This Row],[Vefat2020]]-SakaryaTablo[[#This Row],[Referans]], 0)</f>
        <v>-7</v>
      </c>
      <c r="H213">
        <f t="shared" si="16"/>
        <v>20</v>
      </c>
      <c r="I213">
        <f t="shared" si="17"/>
        <v>18.428571428571427</v>
      </c>
      <c r="J213">
        <f t="shared" si="18"/>
        <v>12.857142857142858</v>
      </c>
      <c r="K213">
        <f t="shared" si="19"/>
        <v>8.7142857142857135</v>
      </c>
      <c r="L213">
        <f t="shared" si="20"/>
        <v>18.428571428571427</v>
      </c>
    </row>
    <row r="214" spans="1:12" x14ac:dyDescent="0.35">
      <c r="A214" t="s">
        <v>43</v>
      </c>
      <c r="B214">
        <v>17</v>
      </c>
      <c r="C214">
        <v>18</v>
      </c>
      <c r="D214">
        <v>19</v>
      </c>
      <c r="E214">
        <v>5</v>
      </c>
      <c r="F214">
        <f>SakaryaTablo[[#This Row],[Vefat2019]]</f>
        <v>18</v>
      </c>
      <c r="G214">
        <f>IF(AND(SakaryaTablo[[#This Row],[Vefat2020]]&gt;-1,SakaryaTablo[[#This Row],[Referans]]&gt;-1), SakaryaTablo[[#This Row],[Vefat2020]]-SakaryaTablo[[#This Row],[Referans]], 0)</f>
        <v>-1</v>
      </c>
      <c r="H214">
        <f t="shared" si="16"/>
        <v>19.857142857142858</v>
      </c>
      <c r="I214">
        <f t="shared" si="17"/>
        <v>17.714285714285715</v>
      </c>
      <c r="J214">
        <f t="shared" si="18"/>
        <v>14.714285714285714</v>
      </c>
      <c r="K214">
        <f t="shared" si="19"/>
        <v>8.7142857142857135</v>
      </c>
      <c r="L214">
        <f t="shared" si="20"/>
        <v>17.714285714285715</v>
      </c>
    </row>
    <row r="215" spans="1:12" x14ac:dyDescent="0.35">
      <c r="A215" t="s">
        <v>42</v>
      </c>
      <c r="B215">
        <v>12</v>
      </c>
      <c r="C215">
        <v>12</v>
      </c>
      <c r="D215">
        <v>10</v>
      </c>
      <c r="E215">
        <v>5</v>
      </c>
      <c r="F215">
        <f>SakaryaTablo[[#This Row],[Vefat2019]]</f>
        <v>12</v>
      </c>
      <c r="G215">
        <f>IF(AND(SakaryaTablo[[#This Row],[Vefat2020]]&gt;-1,SakaryaTablo[[#This Row],[Referans]]&gt;-1), SakaryaTablo[[#This Row],[Vefat2020]]-SakaryaTablo[[#This Row],[Referans]], 0)</f>
        <v>0</v>
      </c>
      <c r="H215">
        <f t="shared" si="16"/>
        <v>17.857142857142858</v>
      </c>
      <c r="I215">
        <f t="shared" si="17"/>
        <v>17.428571428571427</v>
      </c>
      <c r="J215">
        <f t="shared" si="18"/>
        <v>14.285714285714286</v>
      </c>
      <c r="K215">
        <f t="shared" si="19"/>
        <v>8</v>
      </c>
      <c r="L215">
        <f t="shared" si="20"/>
        <v>17.428571428571427</v>
      </c>
    </row>
    <row r="216" spans="1:12" x14ac:dyDescent="0.35">
      <c r="A216" t="s">
        <v>41</v>
      </c>
      <c r="B216">
        <v>18</v>
      </c>
      <c r="C216">
        <v>19</v>
      </c>
      <c r="D216">
        <v>14</v>
      </c>
      <c r="E216">
        <v>1</v>
      </c>
      <c r="F216">
        <f>SakaryaTablo[[#This Row],[Vefat2019]]</f>
        <v>19</v>
      </c>
      <c r="G216">
        <f>IF(AND(SakaryaTablo[[#This Row],[Vefat2020]]&gt;-1,SakaryaTablo[[#This Row],[Referans]]&gt;-1), SakaryaTablo[[#This Row],[Vefat2020]]-SakaryaTablo[[#This Row],[Referans]], 0)</f>
        <v>-1</v>
      </c>
      <c r="H216">
        <f t="shared" si="16"/>
        <v>18.142857142857142</v>
      </c>
      <c r="I216">
        <f t="shared" si="17"/>
        <v>17.571428571428573</v>
      </c>
      <c r="J216">
        <f t="shared" si="18"/>
        <v>15</v>
      </c>
      <c r="K216">
        <f t="shared" si="19"/>
        <v>6.8571428571428568</v>
      </c>
      <c r="L216">
        <f t="shared" si="20"/>
        <v>17.571428571428573</v>
      </c>
    </row>
    <row r="217" spans="1:12" x14ac:dyDescent="0.35">
      <c r="A217" t="s">
        <v>40</v>
      </c>
      <c r="B217">
        <v>21</v>
      </c>
      <c r="C217">
        <v>18</v>
      </c>
      <c r="D217">
        <v>12</v>
      </c>
      <c r="E217">
        <v>5</v>
      </c>
      <c r="F217">
        <f>SakaryaTablo[[#This Row],[Vefat2019]]</f>
        <v>18</v>
      </c>
      <c r="G217">
        <f>IF(AND(SakaryaTablo[[#This Row],[Vefat2020]]&gt;-1,SakaryaTablo[[#This Row],[Referans]]&gt;-1), SakaryaTablo[[#This Row],[Vefat2020]]-SakaryaTablo[[#This Row],[Referans]], 0)</f>
        <v>3</v>
      </c>
      <c r="H217">
        <f t="shared" si="16"/>
        <v>18.285714285714285</v>
      </c>
      <c r="I217">
        <f t="shared" si="17"/>
        <v>17.857142857142858</v>
      </c>
      <c r="J217">
        <f t="shared" si="18"/>
        <v>14</v>
      </c>
      <c r="K217">
        <f t="shared" si="19"/>
        <v>6.4285714285714288</v>
      </c>
      <c r="L217">
        <f t="shared" si="20"/>
        <v>17.857142857142858</v>
      </c>
    </row>
    <row r="218" spans="1:12" x14ac:dyDescent="0.35">
      <c r="A218" t="s">
        <v>39</v>
      </c>
      <c r="B218">
        <v>15</v>
      </c>
      <c r="C218">
        <v>10</v>
      </c>
      <c r="D218">
        <v>9</v>
      </c>
      <c r="E218">
        <v>4</v>
      </c>
      <c r="F218">
        <f>SakaryaTablo[[#This Row],[Vefat2019]]</f>
        <v>10</v>
      </c>
      <c r="G218">
        <f>IF(AND(SakaryaTablo[[#This Row],[Vefat2020]]&gt;-1,SakaryaTablo[[#This Row],[Referans]]&gt;-1), SakaryaTablo[[#This Row],[Vefat2020]]-SakaryaTablo[[#This Row],[Referans]], 0)</f>
        <v>5</v>
      </c>
      <c r="H218">
        <f t="shared" si="16"/>
        <v>18</v>
      </c>
      <c r="I218">
        <f t="shared" si="17"/>
        <v>17.285714285714285</v>
      </c>
      <c r="J218">
        <f t="shared" si="18"/>
        <v>13.285714285714286</v>
      </c>
      <c r="K218">
        <f t="shared" si="19"/>
        <v>5.1428571428571432</v>
      </c>
      <c r="L218">
        <f t="shared" si="20"/>
        <v>17.285714285714285</v>
      </c>
    </row>
    <row r="219" spans="1:12" x14ac:dyDescent="0.35">
      <c r="A219" t="s">
        <v>38</v>
      </c>
      <c r="B219">
        <v>24</v>
      </c>
      <c r="C219">
        <v>22</v>
      </c>
      <c r="D219">
        <v>11</v>
      </c>
      <c r="E219">
        <v>3</v>
      </c>
      <c r="F219">
        <f>SakaryaTablo[[#This Row],[Vefat2019]]</f>
        <v>22</v>
      </c>
      <c r="G219">
        <f>IF(AND(SakaryaTablo[[#This Row],[Vefat2020]]&gt;-1,SakaryaTablo[[#This Row],[Referans]]&gt;-1), SakaryaTablo[[#This Row],[Vefat2020]]-SakaryaTablo[[#This Row],[Referans]], 0)</f>
        <v>2</v>
      </c>
      <c r="H219">
        <f t="shared" si="16"/>
        <v>17.857142857142858</v>
      </c>
      <c r="I219">
        <f t="shared" si="17"/>
        <v>17.714285714285715</v>
      </c>
      <c r="J219">
        <f t="shared" si="18"/>
        <v>13.428571428571429</v>
      </c>
      <c r="K219">
        <f t="shared" si="19"/>
        <v>4.5714285714285712</v>
      </c>
      <c r="L219">
        <f t="shared" si="20"/>
        <v>17.714285714285715</v>
      </c>
    </row>
    <row r="220" spans="1:12" x14ac:dyDescent="0.35">
      <c r="A220" t="s">
        <v>37</v>
      </c>
      <c r="B220">
        <v>24</v>
      </c>
      <c r="C220">
        <v>20</v>
      </c>
      <c r="D220">
        <v>13</v>
      </c>
      <c r="E220">
        <v>4</v>
      </c>
      <c r="F220">
        <f>SakaryaTablo[[#This Row],[Vefat2019]]</f>
        <v>20</v>
      </c>
      <c r="G220">
        <f>IF(AND(SakaryaTablo[[#This Row],[Vefat2020]]&gt;-1,SakaryaTablo[[#This Row],[Referans]]&gt;-1), SakaryaTablo[[#This Row],[Vefat2020]]-SakaryaTablo[[#This Row],[Referans]], 0)</f>
        <v>4</v>
      </c>
      <c r="H220">
        <f t="shared" si="16"/>
        <v>18.714285714285715</v>
      </c>
      <c r="I220">
        <f t="shared" si="17"/>
        <v>17</v>
      </c>
      <c r="J220">
        <f t="shared" si="18"/>
        <v>12.571428571428571</v>
      </c>
      <c r="K220">
        <f t="shared" si="19"/>
        <v>3.8571428571428572</v>
      </c>
      <c r="L220">
        <f t="shared" si="20"/>
        <v>17</v>
      </c>
    </row>
    <row r="221" spans="1:12" x14ac:dyDescent="0.35">
      <c r="A221" t="s">
        <v>36</v>
      </c>
      <c r="B221">
        <v>16</v>
      </c>
      <c r="C221">
        <v>15</v>
      </c>
      <c r="D221">
        <v>16</v>
      </c>
      <c r="E221">
        <v>3</v>
      </c>
      <c r="F221">
        <f>SakaryaTablo[[#This Row],[Vefat2019]]</f>
        <v>15</v>
      </c>
      <c r="G221">
        <f>IF(AND(SakaryaTablo[[#This Row],[Vefat2020]]&gt;-1,SakaryaTablo[[#This Row],[Referans]]&gt;-1), SakaryaTablo[[#This Row],[Vefat2020]]-SakaryaTablo[[#This Row],[Referans]], 0)</f>
        <v>1</v>
      </c>
      <c r="H221">
        <f t="shared" si="16"/>
        <v>18.571428571428573</v>
      </c>
      <c r="I221">
        <f t="shared" si="17"/>
        <v>16.571428571428573</v>
      </c>
      <c r="J221">
        <f t="shared" si="18"/>
        <v>12.142857142857142</v>
      </c>
      <c r="K221">
        <f t="shared" si="19"/>
        <v>3.5714285714285716</v>
      </c>
      <c r="L221">
        <f t="shared" si="20"/>
        <v>16.571428571428573</v>
      </c>
    </row>
    <row r="222" spans="1:12" x14ac:dyDescent="0.35">
      <c r="A222" t="s">
        <v>35</v>
      </c>
      <c r="B222">
        <v>20</v>
      </c>
      <c r="C222">
        <v>17</v>
      </c>
      <c r="D222">
        <v>10</v>
      </c>
      <c r="E222">
        <v>1</v>
      </c>
      <c r="F222">
        <f>SakaryaTablo[[#This Row],[Vefat2019]]</f>
        <v>17</v>
      </c>
      <c r="G222">
        <f>IF(AND(SakaryaTablo[[#This Row],[Vefat2020]]&gt;-1,SakaryaTablo[[#This Row],[Referans]]&gt;-1), SakaryaTablo[[#This Row],[Vefat2020]]-SakaryaTablo[[#This Row],[Referans]], 0)</f>
        <v>3</v>
      </c>
      <c r="H222">
        <f t="shared" si="16"/>
        <v>19.714285714285715</v>
      </c>
      <c r="I222">
        <f t="shared" si="17"/>
        <v>17.285714285714285</v>
      </c>
      <c r="J222">
        <f t="shared" si="18"/>
        <v>12.142857142857142</v>
      </c>
      <c r="K222">
        <f t="shared" si="19"/>
        <v>3</v>
      </c>
      <c r="L222">
        <f t="shared" si="20"/>
        <v>17.285714285714285</v>
      </c>
    </row>
    <row r="223" spans="1:12" x14ac:dyDescent="0.35">
      <c r="A223" t="s">
        <v>34</v>
      </c>
      <c r="B223">
        <v>21</v>
      </c>
      <c r="C223">
        <v>23</v>
      </c>
      <c r="D223">
        <v>25</v>
      </c>
      <c r="E223">
        <v>5</v>
      </c>
      <c r="F223">
        <f>SakaryaTablo[[#This Row],[Vefat2019]]</f>
        <v>23</v>
      </c>
      <c r="G223">
        <f>IF(AND(SakaryaTablo[[#This Row],[Vefat2020]]&gt;-1,SakaryaTablo[[#This Row],[Referans]]&gt;-1), SakaryaTablo[[#This Row],[Vefat2020]]-SakaryaTablo[[#This Row],[Referans]], 0)</f>
        <v>-2</v>
      </c>
      <c r="H223">
        <f t="shared" si="16"/>
        <v>20.142857142857142</v>
      </c>
      <c r="I223">
        <f t="shared" si="17"/>
        <v>17.857142857142858</v>
      </c>
      <c r="J223">
        <f t="shared" si="18"/>
        <v>13.714285714285714</v>
      </c>
      <c r="K223">
        <f t="shared" si="19"/>
        <v>3.5714285714285716</v>
      </c>
      <c r="L223">
        <f t="shared" si="20"/>
        <v>17.857142857142858</v>
      </c>
    </row>
    <row r="224" spans="1:12" x14ac:dyDescent="0.35">
      <c r="A224" t="s">
        <v>33</v>
      </c>
      <c r="B224">
        <v>16</v>
      </c>
      <c r="C224">
        <v>12</v>
      </c>
      <c r="D224">
        <v>10</v>
      </c>
      <c r="E224">
        <v>8</v>
      </c>
      <c r="F224">
        <f>SakaryaTablo[[#This Row],[Vefat2019]]</f>
        <v>12</v>
      </c>
      <c r="G224">
        <f>IF(AND(SakaryaTablo[[#This Row],[Vefat2020]]&gt;-1,SakaryaTablo[[#This Row],[Referans]]&gt;-1), SakaryaTablo[[#This Row],[Vefat2020]]-SakaryaTablo[[#This Row],[Referans]], 0)</f>
        <v>4</v>
      </c>
      <c r="H224">
        <f t="shared" si="16"/>
        <v>19.428571428571427</v>
      </c>
      <c r="I224">
        <f t="shared" si="17"/>
        <v>17</v>
      </c>
      <c r="J224">
        <f t="shared" si="18"/>
        <v>13.428571428571429</v>
      </c>
      <c r="K224">
        <f t="shared" si="19"/>
        <v>4</v>
      </c>
      <c r="L224">
        <f t="shared" si="20"/>
        <v>17</v>
      </c>
    </row>
    <row r="225" spans="1:12" x14ac:dyDescent="0.35">
      <c r="A225" t="s">
        <v>32</v>
      </c>
      <c r="B225">
        <v>18</v>
      </c>
      <c r="C225">
        <v>19</v>
      </c>
      <c r="D225">
        <v>11</v>
      </c>
      <c r="E225">
        <v>6</v>
      </c>
      <c r="F225">
        <f>SakaryaTablo[[#This Row],[Vefat2019]]</f>
        <v>19</v>
      </c>
      <c r="G225">
        <f>IF(AND(SakaryaTablo[[#This Row],[Vefat2020]]&gt;-1,SakaryaTablo[[#This Row],[Referans]]&gt;-1), SakaryaTablo[[#This Row],[Vefat2020]]-SakaryaTablo[[#This Row],[Referans]], 0)</f>
        <v>-1</v>
      </c>
      <c r="H225">
        <f t="shared" si="16"/>
        <v>19.857142857142858</v>
      </c>
      <c r="I225">
        <f t="shared" si="17"/>
        <v>18.285714285714285</v>
      </c>
      <c r="J225">
        <f t="shared" si="18"/>
        <v>13.714285714285714</v>
      </c>
      <c r="K225">
        <f t="shared" si="19"/>
        <v>4.2857142857142856</v>
      </c>
      <c r="L225">
        <f t="shared" si="20"/>
        <v>18.285714285714285</v>
      </c>
    </row>
    <row r="226" spans="1:12" x14ac:dyDescent="0.35">
      <c r="A226" t="s">
        <v>31</v>
      </c>
      <c r="B226">
        <v>15</v>
      </c>
      <c r="C226">
        <v>17</v>
      </c>
      <c r="D226">
        <v>12</v>
      </c>
      <c r="E226">
        <v>1</v>
      </c>
      <c r="F226">
        <f>SakaryaTablo[[#This Row],[Vefat2019]]</f>
        <v>17</v>
      </c>
      <c r="G226">
        <f>IF(AND(SakaryaTablo[[#This Row],[Vefat2020]]&gt;-1,SakaryaTablo[[#This Row],[Referans]]&gt;-1), SakaryaTablo[[#This Row],[Vefat2020]]-SakaryaTablo[[#This Row],[Referans]], 0)</f>
        <v>-2</v>
      </c>
      <c r="H226">
        <f t="shared" si="16"/>
        <v>18.571428571428573</v>
      </c>
      <c r="I226">
        <f t="shared" si="17"/>
        <v>17.571428571428573</v>
      </c>
      <c r="J226">
        <f t="shared" si="18"/>
        <v>13.857142857142858</v>
      </c>
      <c r="K226">
        <f t="shared" si="19"/>
        <v>4</v>
      </c>
      <c r="L226">
        <f t="shared" si="20"/>
        <v>17.571428571428573</v>
      </c>
    </row>
    <row r="227" spans="1:12" x14ac:dyDescent="0.35">
      <c r="A227" t="s">
        <v>30</v>
      </c>
      <c r="B227">
        <v>23</v>
      </c>
      <c r="C227">
        <v>23</v>
      </c>
      <c r="D227">
        <v>17</v>
      </c>
      <c r="E227">
        <v>6</v>
      </c>
      <c r="F227">
        <f>SakaryaTablo[[#This Row],[Vefat2019]]</f>
        <v>23</v>
      </c>
      <c r="G227">
        <f>IF(AND(SakaryaTablo[[#This Row],[Vefat2020]]&gt;-1,SakaryaTablo[[#This Row],[Referans]]&gt;-1), SakaryaTablo[[#This Row],[Vefat2020]]-SakaryaTablo[[#This Row],[Referans]], 0)</f>
        <v>0</v>
      </c>
      <c r="H227">
        <f t="shared" si="16"/>
        <v>18.428571428571427</v>
      </c>
      <c r="I227">
        <f t="shared" si="17"/>
        <v>18</v>
      </c>
      <c r="J227">
        <f t="shared" si="18"/>
        <v>14.428571428571429</v>
      </c>
      <c r="K227">
        <f t="shared" si="19"/>
        <v>4.2857142857142856</v>
      </c>
      <c r="L227">
        <f t="shared" si="20"/>
        <v>18</v>
      </c>
    </row>
    <row r="228" spans="1:12" x14ac:dyDescent="0.35">
      <c r="A228" t="s">
        <v>29</v>
      </c>
      <c r="B228">
        <v>21</v>
      </c>
      <c r="C228">
        <v>14</v>
      </c>
      <c r="D228">
        <v>13</v>
      </c>
      <c r="E228">
        <v>4</v>
      </c>
      <c r="F228">
        <f>SakaryaTablo[[#This Row],[Vefat2019]]</f>
        <v>14</v>
      </c>
      <c r="G228">
        <f>IF(AND(SakaryaTablo[[#This Row],[Vefat2020]]&gt;-1,SakaryaTablo[[#This Row],[Referans]]&gt;-1), SakaryaTablo[[#This Row],[Vefat2020]]-SakaryaTablo[[#This Row],[Referans]], 0)</f>
        <v>7</v>
      </c>
      <c r="H228">
        <f t="shared" si="16"/>
        <v>19.142857142857142</v>
      </c>
      <c r="I228">
        <f t="shared" si="17"/>
        <v>17.857142857142858</v>
      </c>
      <c r="J228">
        <f t="shared" si="18"/>
        <v>14</v>
      </c>
      <c r="K228">
        <f t="shared" si="19"/>
        <v>4.4285714285714288</v>
      </c>
      <c r="L228">
        <f t="shared" si="20"/>
        <v>17.857142857142858</v>
      </c>
    </row>
    <row r="229" spans="1:12" x14ac:dyDescent="0.35">
      <c r="A229" t="s">
        <v>28</v>
      </c>
      <c r="B229">
        <v>19</v>
      </c>
      <c r="C229">
        <v>19</v>
      </c>
      <c r="D229">
        <v>13</v>
      </c>
      <c r="E229">
        <v>11</v>
      </c>
      <c r="F229">
        <f>SakaryaTablo[[#This Row],[Vefat2019]]</f>
        <v>19</v>
      </c>
      <c r="G229">
        <f>IF(AND(SakaryaTablo[[#This Row],[Vefat2020]]&gt;-1,SakaryaTablo[[#This Row],[Referans]]&gt;-1), SakaryaTablo[[#This Row],[Vefat2020]]-SakaryaTablo[[#This Row],[Referans]], 0)</f>
        <v>0</v>
      </c>
      <c r="H229">
        <f t="shared" si="16"/>
        <v>19</v>
      </c>
      <c r="I229">
        <f t="shared" si="17"/>
        <v>18.142857142857142</v>
      </c>
      <c r="J229">
        <f t="shared" si="18"/>
        <v>14.428571428571429</v>
      </c>
      <c r="K229">
        <f t="shared" si="19"/>
        <v>5.8571428571428568</v>
      </c>
      <c r="L229">
        <f t="shared" si="20"/>
        <v>18.142857142857142</v>
      </c>
    </row>
    <row r="230" spans="1:12" x14ac:dyDescent="0.35">
      <c r="A230" t="s">
        <v>27</v>
      </c>
      <c r="B230">
        <v>9</v>
      </c>
      <c r="C230">
        <v>21</v>
      </c>
      <c r="D230">
        <v>17</v>
      </c>
      <c r="E230">
        <v>9</v>
      </c>
      <c r="F230">
        <f>SakaryaTablo[[#This Row],[Vefat2019]]</f>
        <v>21</v>
      </c>
      <c r="G230">
        <f>IF(AND(SakaryaTablo[[#This Row],[Vefat2020]]&gt;-1,SakaryaTablo[[#This Row],[Referans]]&gt;-1), SakaryaTablo[[#This Row],[Vefat2020]]-SakaryaTablo[[#This Row],[Referans]], 0)</f>
        <v>-12</v>
      </c>
      <c r="H230">
        <f t="shared" si="16"/>
        <v>17.285714285714285</v>
      </c>
      <c r="I230">
        <f t="shared" si="17"/>
        <v>17.857142857142858</v>
      </c>
      <c r="J230">
        <f t="shared" si="18"/>
        <v>13.285714285714286</v>
      </c>
      <c r="K230">
        <f t="shared" si="19"/>
        <v>6.4285714285714288</v>
      </c>
      <c r="L230">
        <f t="shared" si="20"/>
        <v>17.857142857142858</v>
      </c>
    </row>
    <row r="231" spans="1:12" x14ac:dyDescent="0.35">
      <c r="A231" t="s">
        <v>26</v>
      </c>
      <c r="B231">
        <v>15</v>
      </c>
      <c r="C231">
        <v>15</v>
      </c>
      <c r="D231">
        <v>9</v>
      </c>
      <c r="E231">
        <v>11</v>
      </c>
      <c r="F231">
        <f>SakaryaTablo[[#This Row],[Vefat2019]]</f>
        <v>15</v>
      </c>
      <c r="G231">
        <f>IF(AND(SakaryaTablo[[#This Row],[Vefat2020]]&gt;-1,SakaryaTablo[[#This Row],[Referans]]&gt;-1), SakaryaTablo[[#This Row],[Vefat2020]]-SakaryaTablo[[#This Row],[Referans]], 0)</f>
        <v>0</v>
      </c>
      <c r="H231">
        <f t="shared" si="16"/>
        <v>17.142857142857142</v>
      </c>
      <c r="I231">
        <f t="shared" si="17"/>
        <v>18.285714285714285</v>
      </c>
      <c r="J231">
        <f t="shared" si="18"/>
        <v>13.142857142857142</v>
      </c>
      <c r="K231">
        <f t="shared" si="19"/>
        <v>6.8571428571428568</v>
      </c>
      <c r="L231">
        <f t="shared" si="20"/>
        <v>18.285714285714285</v>
      </c>
    </row>
    <row r="232" spans="1:12" x14ac:dyDescent="0.35">
      <c r="A232" t="s">
        <v>25</v>
      </c>
      <c r="B232">
        <v>23</v>
      </c>
      <c r="C232">
        <v>12</v>
      </c>
      <c r="D232">
        <v>13</v>
      </c>
      <c r="E232">
        <v>15</v>
      </c>
      <c r="F232">
        <f>SakaryaTablo[[#This Row],[Vefat2019]]</f>
        <v>12</v>
      </c>
      <c r="G232">
        <f>IF(AND(SakaryaTablo[[#This Row],[Vefat2020]]&gt;-1,SakaryaTablo[[#This Row],[Referans]]&gt;-1), SakaryaTablo[[#This Row],[Vefat2020]]-SakaryaTablo[[#This Row],[Referans]], 0)</f>
        <v>11</v>
      </c>
      <c r="H232">
        <f t="shared" si="16"/>
        <v>17.857142857142858</v>
      </c>
      <c r="I232">
        <f t="shared" si="17"/>
        <v>17.285714285714285</v>
      </c>
      <c r="J232">
        <f t="shared" si="18"/>
        <v>13.428571428571429</v>
      </c>
      <c r="K232">
        <f t="shared" si="19"/>
        <v>8.1428571428571423</v>
      </c>
      <c r="L232">
        <f t="shared" si="20"/>
        <v>17.285714285714285</v>
      </c>
    </row>
    <row r="233" spans="1:12" x14ac:dyDescent="0.35">
      <c r="A233" t="s">
        <v>24</v>
      </c>
      <c r="B233">
        <v>13</v>
      </c>
      <c r="C233">
        <v>24</v>
      </c>
      <c r="D233">
        <v>15</v>
      </c>
      <c r="E233">
        <v>8</v>
      </c>
      <c r="F233">
        <f>SakaryaTablo[[#This Row],[Vefat2019]]</f>
        <v>24</v>
      </c>
      <c r="G233">
        <f>IF(AND(SakaryaTablo[[#This Row],[Vefat2020]]&gt;-1,SakaryaTablo[[#This Row],[Referans]]&gt;-1), SakaryaTablo[[#This Row],[Vefat2020]]-SakaryaTablo[[#This Row],[Referans]], 0)</f>
        <v>-11</v>
      </c>
      <c r="H233">
        <f t="shared" si="16"/>
        <v>17.571428571428573</v>
      </c>
      <c r="I233">
        <f t="shared" si="17"/>
        <v>18.285714285714285</v>
      </c>
      <c r="J233">
        <f t="shared" si="18"/>
        <v>13.857142857142858</v>
      </c>
      <c r="K233">
        <f t="shared" si="19"/>
        <v>9.1428571428571423</v>
      </c>
      <c r="L233">
        <f t="shared" si="20"/>
        <v>18.285714285714285</v>
      </c>
    </row>
    <row r="234" spans="1:12" x14ac:dyDescent="0.35">
      <c r="A234" t="s">
        <v>23</v>
      </c>
      <c r="B234">
        <v>17</v>
      </c>
      <c r="C234">
        <v>17</v>
      </c>
      <c r="D234">
        <v>8</v>
      </c>
      <c r="E234">
        <v>7</v>
      </c>
      <c r="F234">
        <f>SakaryaTablo[[#This Row],[Vefat2019]]</f>
        <v>17</v>
      </c>
      <c r="G234">
        <f>IF(AND(SakaryaTablo[[#This Row],[Vefat2020]]&gt;-1,SakaryaTablo[[#This Row],[Referans]]&gt;-1), SakaryaTablo[[#This Row],[Vefat2020]]-SakaryaTablo[[#This Row],[Referans]], 0)</f>
        <v>0</v>
      </c>
      <c r="H234">
        <f t="shared" si="16"/>
        <v>16.714285714285715</v>
      </c>
      <c r="I234">
        <f t="shared" si="17"/>
        <v>17.428571428571427</v>
      </c>
      <c r="J234">
        <f t="shared" si="18"/>
        <v>12.571428571428571</v>
      </c>
      <c r="K234">
        <f t="shared" si="19"/>
        <v>9.2857142857142865</v>
      </c>
      <c r="L234">
        <f t="shared" si="20"/>
        <v>17.428571428571427</v>
      </c>
    </row>
    <row r="235" spans="1:12" x14ac:dyDescent="0.35">
      <c r="A235" t="s">
        <v>22</v>
      </c>
      <c r="B235">
        <v>22</v>
      </c>
      <c r="C235">
        <v>27</v>
      </c>
      <c r="D235">
        <v>11</v>
      </c>
      <c r="E235">
        <v>10</v>
      </c>
      <c r="F235">
        <f>SakaryaTablo[[#This Row],[Vefat2019]]</f>
        <v>27</v>
      </c>
      <c r="G235">
        <f>IF(AND(SakaryaTablo[[#This Row],[Vefat2020]]&gt;-1,SakaryaTablo[[#This Row],[Referans]]&gt;-1), SakaryaTablo[[#This Row],[Vefat2020]]-SakaryaTablo[[#This Row],[Referans]], 0)</f>
        <v>-5</v>
      </c>
      <c r="H235">
        <f t="shared" si="16"/>
        <v>16.857142857142858</v>
      </c>
      <c r="I235">
        <f t="shared" si="17"/>
        <v>19.285714285714285</v>
      </c>
      <c r="J235">
        <f t="shared" si="18"/>
        <v>12.285714285714286</v>
      </c>
      <c r="K235">
        <f t="shared" si="19"/>
        <v>10.142857142857142</v>
      </c>
      <c r="L235">
        <f t="shared" si="20"/>
        <v>19.285714285714285</v>
      </c>
    </row>
    <row r="236" spans="1:12" x14ac:dyDescent="0.35">
      <c r="A236" t="s">
        <v>21</v>
      </c>
      <c r="B236">
        <v>27</v>
      </c>
      <c r="C236">
        <v>20</v>
      </c>
      <c r="D236">
        <v>13</v>
      </c>
      <c r="E236">
        <v>16</v>
      </c>
      <c r="F236">
        <f>SakaryaTablo[[#This Row],[Vefat2019]]</f>
        <v>20</v>
      </c>
      <c r="G236">
        <f>IF(AND(SakaryaTablo[[#This Row],[Vefat2020]]&gt;-1,SakaryaTablo[[#This Row],[Referans]]&gt;-1), SakaryaTablo[[#This Row],[Vefat2020]]-SakaryaTablo[[#This Row],[Referans]], 0)</f>
        <v>7</v>
      </c>
      <c r="H236">
        <f t="shared" si="16"/>
        <v>18</v>
      </c>
      <c r="I236">
        <f t="shared" si="17"/>
        <v>19.428571428571427</v>
      </c>
      <c r="J236">
        <f t="shared" si="18"/>
        <v>12.285714285714286</v>
      </c>
      <c r="K236">
        <f t="shared" si="19"/>
        <v>10.857142857142858</v>
      </c>
      <c r="L236">
        <f t="shared" si="20"/>
        <v>19.428571428571427</v>
      </c>
    </row>
    <row r="237" spans="1:12" x14ac:dyDescent="0.35">
      <c r="A237" t="s">
        <v>20</v>
      </c>
      <c r="B237">
        <v>16</v>
      </c>
      <c r="C237">
        <v>14</v>
      </c>
      <c r="D237">
        <v>10</v>
      </c>
      <c r="E237">
        <v>9</v>
      </c>
      <c r="F237">
        <f>SakaryaTablo[[#This Row],[Vefat2019]]</f>
        <v>14</v>
      </c>
      <c r="G237">
        <f>IF(AND(SakaryaTablo[[#This Row],[Vefat2020]]&gt;-1,SakaryaTablo[[#This Row],[Referans]]&gt;-1), SakaryaTablo[[#This Row],[Vefat2020]]-SakaryaTablo[[#This Row],[Referans]], 0)</f>
        <v>2</v>
      </c>
      <c r="H237">
        <f t="shared" si="16"/>
        <v>19</v>
      </c>
      <c r="I237">
        <f t="shared" si="17"/>
        <v>18.428571428571427</v>
      </c>
      <c r="J237">
        <f t="shared" si="18"/>
        <v>11.285714285714286</v>
      </c>
      <c r="K237">
        <f t="shared" si="19"/>
        <v>10.857142857142858</v>
      </c>
      <c r="L237">
        <f t="shared" si="20"/>
        <v>18.428571428571427</v>
      </c>
    </row>
    <row r="238" spans="1:12" x14ac:dyDescent="0.35">
      <c r="A238" t="s">
        <v>19</v>
      </c>
      <c r="B238">
        <v>26</v>
      </c>
      <c r="C238">
        <v>13</v>
      </c>
      <c r="D238">
        <v>12</v>
      </c>
      <c r="E238">
        <v>13</v>
      </c>
      <c r="F238">
        <f>SakaryaTablo[[#This Row],[Vefat2019]]</f>
        <v>13</v>
      </c>
      <c r="G238">
        <f>IF(AND(SakaryaTablo[[#This Row],[Vefat2020]]&gt;-1,SakaryaTablo[[#This Row],[Referans]]&gt;-1), SakaryaTablo[[#This Row],[Vefat2020]]-SakaryaTablo[[#This Row],[Referans]], 0)</f>
        <v>13</v>
      </c>
      <c r="H238">
        <f t="shared" si="16"/>
        <v>20.571428571428573</v>
      </c>
      <c r="I238">
        <f t="shared" si="17"/>
        <v>18.142857142857142</v>
      </c>
      <c r="J238">
        <f t="shared" si="18"/>
        <v>11.714285714285714</v>
      </c>
      <c r="K238">
        <f t="shared" si="19"/>
        <v>11.142857142857142</v>
      </c>
      <c r="L238">
        <f t="shared" si="20"/>
        <v>18.142857142857142</v>
      </c>
    </row>
    <row r="239" spans="1:12" x14ac:dyDescent="0.35">
      <c r="A239" t="s">
        <v>18</v>
      </c>
      <c r="B239">
        <v>17</v>
      </c>
      <c r="C239">
        <v>14</v>
      </c>
      <c r="D239">
        <v>11</v>
      </c>
      <c r="E239">
        <v>7</v>
      </c>
      <c r="F239">
        <f>SakaryaTablo[[#This Row],[Vefat2019]]</f>
        <v>14</v>
      </c>
      <c r="G239">
        <f>IF(AND(SakaryaTablo[[#This Row],[Vefat2020]]&gt;-1,SakaryaTablo[[#This Row],[Referans]]&gt;-1), SakaryaTablo[[#This Row],[Vefat2020]]-SakaryaTablo[[#This Row],[Referans]], 0)</f>
        <v>3</v>
      </c>
      <c r="H239">
        <f t="shared" si="16"/>
        <v>19.714285714285715</v>
      </c>
      <c r="I239">
        <f t="shared" si="17"/>
        <v>18.428571428571427</v>
      </c>
      <c r="J239">
        <f t="shared" si="18"/>
        <v>11.428571428571429</v>
      </c>
      <c r="K239">
        <f t="shared" si="19"/>
        <v>10</v>
      </c>
      <c r="L239">
        <f t="shared" si="20"/>
        <v>18.428571428571427</v>
      </c>
    </row>
    <row r="240" spans="1:12" x14ac:dyDescent="0.35">
      <c r="A240" t="s">
        <v>17</v>
      </c>
      <c r="B240">
        <v>22</v>
      </c>
      <c r="C240">
        <v>20</v>
      </c>
      <c r="D240">
        <v>10</v>
      </c>
      <c r="E240">
        <v>9</v>
      </c>
      <c r="F240">
        <f>SakaryaTablo[[#This Row],[Vefat2019]]</f>
        <v>20</v>
      </c>
      <c r="G240">
        <f>IF(AND(SakaryaTablo[[#This Row],[Vefat2020]]&gt;-1,SakaryaTablo[[#This Row],[Referans]]&gt;-1), SakaryaTablo[[#This Row],[Vefat2020]]-SakaryaTablo[[#This Row],[Referans]], 0)</f>
        <v>2</v>
      </c>
      <c r="H240">
        <f t="shared" si="16"/>
        <v>21</v>
      </c>
      <c r="I240">
        <f t="shared" si="17"/>
        <v>17.857142857142858</v>
      </c>
      <c r="J240">
        <f t="shared" si="18"/>
        <v>10.714285714285714</v>
      </c>
      <c r="K240">
        <f t="shared" si="19"/>
        <v>10.142857142857142</v>
      </c>
      <c r="L240">
        <f t="shared" si="20"/>
        <v>17.857142857142858</v>
      </c>
    </row>
    <row r="241" spans="1:12" x14ac:dyDescent="0.35">
      <c r="A241" t="s">
        <v>16</v>
      </c>
      <c r="B241">
        <v>22</v>
      </c>
      <c r="C241">
        <v>17</v>
      </c>
      <c r="D241">
        <v>12</v>
      </c>
      <c r="E241">
        <v>9</v>
      </c>
      <c r="F241">
        <f>SakaryaTablo[[#This Row],[Vefat2019]]</f>
        <v>17</v>
      </c>
      <c r="G241">
        <f>IF(AND(SakaryaTablo[[#This Row],[Vefat2020]]&gt;-1,SakaryaTablo[[#This Row],[Referans]]&gt;-1), SakaryaTablo[[#This Row],[Vefat2020]]-SakaryaTablo[[#This Row],[Referans]], 0)</f>
        <v>5</v>
      </c>
      <c r="H241">
        <f t="shared" si="16"/>
        <v>21.714285714285715</v>
      </c>
      <c r="I241">
        <f t="shared" si="17"/>
        <v>17.857142857142858</v>
      </c>
      <c r="J241">
        <f t="shared" si="18"/>
        <v>11.285714285714286</v>
      </c>
      <c r="K241">
        <f t="shared" si="19"/>
        <v>10.428571428571429</v>
      </c>
      <c r="L241">
        <f t="shared" si="20"/>
        <v>17.857142857142858</v>
      </c>
    </row>
    <row r="242" spans="1:12" x14ac:dyDescent="0.35">
      <c r="A242" t="s">
        <v>15</v>
      </c>
      <c r="B242">
        <v>16</v>
      </c>
      <c r="C242">
        <v>12</v>
      </c>
      <c r="D242">
        <v>17</v>
      </c>
      <c r="E242">
        <v>10</v>
      </c>
      <c r="F242">
        <f>SakaryaTablo[[#This Row],[Vefat2019]]</f>
        <v>12</v>
      </c>
      <c r="G242">
        <f>IF(AND(SakaryaTablo[[#This Row],[Vefat2020]]&gt;-1,SakaryaTablo[[#This Row],[Referans]]&gt;-1), SakaryaTablo[[#This Row],[Vefat2020]]-SakaryaTablo[[#This Row],[Referans]], 0)</f>
        <v>4</v>
      </c>
      <c r="H242">
        <f t="shared" si="16"/>
        <v>20.857142857142858</v>
      </c>
      <c r="I242">
        <f t="shared" si="17"/>
        <v>15.714285714285714</v>
      </c>
      <c r="J242">
        <f t="shared" si="18"/>
        <v>12.142857142857142</v>
      </c>
      <c r="K242">
        <f t="shared" si="19"/>
        <v>10.428571428571429</v>
      </c>
      <c r="L242">
        <f t="shared" si="20"/>
        <v>15.714285714285714</v>
      </c>
    </row>
    <row r="243" spans="1:12" x14ac:dyDescent="0.35">
      <c r="A243" t="s">
        <v>14</v>
      </c>
      <c r="B243">
        <v>19</v>
      </c>
      <c r="C243">
        <v>29</v>
      </c>
      <c r="D243">
        <v>16</v>
      </c>
      <c r="E243">
        <v>8</v>
      </c>
      <c r="F243">
        <f>SakaryaTablo[[#This Row],[Vefat2019]]</f>
        <v>29</v>
      </c>
      <c r="G243">
        <f>IF(AND(SakaryaTablo[[#This Row],[Vefat2020]]&gt;-1,SakaryaTablo[[#This Row],[Referans]]&gt;-1), SakaryaTablo[[#This Row],[Vefat2020]]-SakaryaTablo[[#This Row],[Referans]], 0)</f>
        <v>-10</v>
      </c>
      <c r="H243">
        <f t="shared" si="16"/>
        <v>19.714285714285715</v>
      </c>
      <c r="I243">
        <f t="shared" si="17"/>
        <v>17</v>
      </c>
      <c r="J243">
        <f t="shared" si="18"/>
        <v>12.571428571428571</v>
      </c>
      <c r="K243">
        <f t="shared" si="19"/>
        <v>9.2857142857142865</v>
      </c>
      <c r="L243">
        <f t="shared" si="20"/>
        <v>17</v>
      </c>
    </row>
    <row r="244" spans="1:12" x14ac:dyDescent="0.35">
      <c r="A244" t="s">
        <v>13</v>
      </c>
      <c r="B244">
        <v>13</v>
      </c>
      <c r="C244">
        <v>15</v>
      </c>
      <c r="D244">
        <v>11</v>
      </c>
      <c r="E244">
        <v>4</v>
      </c>
      <c r="F244">
        <f>SakaryaTablo[[#This Row],[Vefat2019]]</f>
        <v>15</v>
      </c>
      <c r="G244">
        <f>IF(AND(SakaryaTablo[[#This Row],[Vefat2020]]&gt;-1,SakaryaTablo[[#This Row],[Referans]]&gt;-1), SakaryaTablo[[#This Row],[Vefat2020]]-SakaryaTablo[[#This Row],[Referans]], 0)</f>
        <v>-2</v>
      </c>
      <c r="H244">
        <f t="shared" si="16"/>
        <v>19.285714285714285</v>
      </c>
      <c r="I244">
        <f t="shared" si="17"/>
        <v>17.142857142857142</v>
      </c>
      <c r="J244">
        <f t="shared" si="18"/>
        <v>12.714285714285714</v>
      </c>
      <c r="K244">
        <f t="shared" si="19"/>
        <v>8.5714285714285712</v>
      </c>
      <c r="L244">
        <f t="shared" si="20"/>
        <v>17.142857142857142</v>
      </c>
    </row>
    <row r="245" spans="1:12" x14ac:dyDescent="0.35">
      <c r="A245" t="s">
        <v>12</v>
      </c>
      <c r="B245">
        <v>22</v>
      </c>
      <c r="C245">
        <v>21</v>
      </c>
      <c r="D245">
        <v>13</v>
      </c>
      <c r="E245">
        <v>7</v>
      </c>
      <c r="F245">
        <f>SakaryaTablo[[#This Row],[Vefat2019]]</f>
        <v>21</v>
      </c>
      <c r="G245">
        <f>IF(AND(SakaryaTablo[[#This Row],[Vefat2020]]&gt;-1,SakaryaTablo[[#This Row],[Referans]]&gt;-1), SakaryaTablo[[#This Row],[Vefat2020]]-SakaryaTablo[[#This Row],[Referans]], 0)</f>
        <v>1</v>
      </c>
      <c r="H245">
        <f t="shared" si="16"/>
        <v>18.714285714285715</v>
      </c>
      <c r="I245">
        <f t="shared" si="17"/>
        <v>18.285714285714285</v>
      </c>
      <c r="J245">
        <f t="shared" si="18"/>
        <v>12.857142857142858</v>
      </c>
      <c r="K245">
        <f t="shared" si="19"/>
        <v>7.7142857142857144</v>
      </c>
      <c r="L245">
        <f t="shared" si="20"/>
        <v>18.285714285714285</v>
      </c>
    </row>
    <row r="246" spans="1:12" x14ac:dyDescent="0.35">
      <c r="A246" t="s">
        <v>11</v>
      </c>
      <c r="B246">
        <v>21</v>
      </c>
      <c r="C246">
        <v>23</v>
      </c>
      <c r="D246">
        <v>12</v>
      </c>
      <c r="E246">
        <v>13</v>
      </c>
      <c r="F246">
        <f>SakaryaTablo[[#This Row],[Vefat2019]]</f>
        <v>23</v>
      </c>
      <c r="G246">
        <f>IF(AND(SakaryaTablo[[#This Row],[Vefat2020]]&gt;-1,SakaryaTablo[[#This Row],[Referans]]&gt;-1), SakaryaTablo[[#This Row],[Vefat2020]]-SakaryaTablo[[#This Row],[Referans]], 0)</f>
        <v>-2</v>
      </c>
      <c r="H246">
        <f t="shared" si="16"/>
        <v>19.285714285714285</v>
      </c>
      <c r="I246">
        <f t="shared" si="17"/>
        <v>19.571428571428573</v>
      </c>
      <c r="J246">
        <f t="shared" si="18"/>
        <v>13</v>
      </c>
      <c r="K246">
        <f t="shared" si="19"/>
        <v>8.5714285714285712</v>
      </c>
      <c r="L246">
        <f t="shared" si="20"/>
        <v>19.571428571428573</v>
      </c>
    </row>
    <row r="247" spans="1:12" x14ac:dyDescent="0.35">
      <c r="A247" t="s">
        <v>10</v>
      </c>
      <c r="B247">
        <v>26</v>
      </c>
      <c r="C247">
        <v>21</v>
      </c>
      <c r="D247">
        <v>15</v>
      </c>
      <c r="E247">
        <v>8</v>
      </c>
      <c r="F247">
        <f>SakaryaTablo[[#This Row],[Vefat2019]]</f>
        <v>21</v>
      </c>
      <c r="G247">
        <f>IF(AND(SakaryaTablo[[#This Row],[Vefat2020]]&gt;-1,SakaryaTablo[[#This Row],[Referans]]&gt;-1), SakaryaTablo[[#This Row],[Vefat2020]]-SakaryaTablo[[#This Row],[Referans]], 0)</f>
        <v>5</v>
      </c>
      <c r="H247">
        <f t="shared" si="16"/>
        <v>19.857142857142858</v>
      </c>
      <c r="I247">
        <f t="shared" si="17"/>
        <v>19.714285714285715</v>
      </c>
      <c r="J247">
        <f t="shared" si="18"/>
        <v>13.714285714285714</v>
      </c>
      <c r="K247">
        <f t="shared" si="19"/>
        <v>8.4285714285714288</v>
      </c>
      <c r="L247">
        <f t="shared" si="20"/>
        <v>19.714285714285715</v>
      </c>
    </row>
    <row r="248" spans="1:12" x14ac:dyDescent="0.35">
      <c r="A248" t="s">
        <v>9</v>
      </c>
      <c r="B248">
        <v>15</v>
      </c>
      <c r="C248">
        <v>20</v>
      </c>
      <c r="D248">
        <v>15</v>
      </c>
      <c r="E248">
        <v>11</v>
      </c>
      <c r="F248">
        <f>SakaryaTablo[[#This Row],[Vefat2019]]</f>
        <v>20</v>
      </c>
      <c r="G248">
        <f>IF(AND(SakaryaTablo[[#This Row],[Vefat2020]]&gt;-1,SakaryaTablo[[#This Row],[Referans]]&gt;-1), SakaryaTablo[[#This Row],[Vefat2020]]-SakaryaTablo[[#This Row],[Referans]], 0)</f>
        <v>-5</v>
      </c>
      <c r="H248">
        <f t="shared" si="16"/>
        <v>18.857142857142858</v>
      </c>
      <c r="I248">
        <f t="shared" si="17"/>
        <v>20.142857142857142</v>
      </c>
      <c r="J248">
        <f t="shared" si="18"/>
        <v>14.142857142857142</v>
      </c>
      <c r="K248">
        <f t="shared" si="19"/>
        <v>8.7142857142857135</v>
      </c>
      <c r="L248">
        <f t="shared" si="20"/>
        <v>20.142857142857142</v>
      </c>
    </row>
    <row r="249" spans="1:12" x14ac:dyDescent="0.35">
      <c r="A249" t="s">
        <v>8</v>
      </c>
      <c r="B249">
        <v>26</v>
      </c>
      <c r="C249">
        <v>23</v>
      </c>
      <c r="D249">
        <v>23</v>
      </c>
      <c r="E249">
        <v>4</v>
      </c>
      <c r="F249">
        <f>SakaryaTablo[[#This Row],[Vefat2019]]</f>
        <v>23</v>
      </c>
      <c r="G249">
        <f>IF(AND(SakaryaTablo[[#This Row],[Vefat2020]]&gt;-1,SakaryaTablo[[#This Row],[Referans]]&gt;-1), SakaryaTablo[[#This Row],[Vefat2020]]-SakaryaTablo[[#This Row],[Referans]], 0)</f>
        <v>3</v>
      </c>
      <c r="H249">
        <f t="shared" si="16"/>
        <v>20.285714285714285</v>
      </c>
      <c r="I249">
        <f t="shared" si="17"/>
        <v>21.714285714285715</v>
      </c>
      <c r="J249">
        <f t="shared" si="18"/>
        <v>15</v>
      </c>
      <c r="K249">
        <f t="shared" si="19"/>
        <v>7.8571428571428568</v>
      </c>
      <c r="L249">
        <f t="shared" si="20"/>
        <v>21.714285714285715</v>
      </c>
    </row>
    <row r="250" spans="1:12" x14ac:dyDescent="0.35">
      <c r="A250" t="s">
        <v>7</v>
      </c>
      <c r="B250">
        <v>10</v>
      </c>
      <c r="C250">
        <v>18</v>
      </c>
      <c r="D250">
        <v>11</v>
      </c>
      <c r="E250">
        <v>7</v>
      </c>
      <c r="F250">
        <f>SakaryaTablo[[#This Row],[Vefat2019]]</f>
        <v>18</v>
      </c>
      <c r="G250">
        <f>IF(AND(SakaryaTablo[[#This Row],[Vefat2020]]&gt;-1,SakaryaTablo[[#This Row],[Referans]]&gt;-1), SakaryaTablo[[#This Row],[Vefat2020]]-SakaryaTablo[[#This Row],[Referans]], 0)</f>
        <v>-8</v>
      </c>
      <c r="H250">
        <f t="shared" si="16"/>
        <v>19</v>
      </c>
      <c r="I250">
        <f t="shared" si="17"/>
        <v>20.142857142857142</v>
      </c>
      <c r="J250">
        <f t="shared" si="18"/>
        <v>14.285714285714286</v>
      </c>
      <c r="K250">
        <f t="shared" si="19"/>
        <v>7.7142857142857144</v>
      </c>
      <c r="L250">
        <f t="shared" si="20"/>
        <v>20.142857142857142</v>
      </c>
    </row>
    <row r="251" spans="1:12" x14ac:dyDescent="0.35">
      <c r="A251" t="s">
        <v>6</v>
      </c>
      <c r="B251">
        <v>11</v>
      </c>
      <c r="C251">
        <v>17</v>
      </c>
      <c r="D251">
        <v>14</v>
      </c>
      <c r="E251">
        <v>11</v>
      </c>
      <c r="F251">
        <f>SakaryaTablo[[#This Row],[Vefat2019]]</f>
        <v>17</v>
      </c>
      <c r="G251">
        <f>IF(AND(SakaryaTablo[[#This Row],[Vefat2020]]&gt;-1,SakaryaTablo[[#This Row],[Referans]]&gt;-1), SakaryaTablo[[#This Row],[Vefat2020]]-SakaryaTablo[[#This Row],[Referans]], 0)</f>
        <v>-6</v>
      </c>
      <c r="H251">
        <f t="shared" si="16"/>
        <v>18.714285714285715</v>
      </c>
      <c r="I251">
        <f t="shared" si="17"/>
        <v>20.428571428571427</v>
      </c>
      <c r="J251">
        <f t="shared" si="18"/>
        <v>14.714285714285714</v>
      </c>
      <c r="K251">
        <f t="shared" si="19"/>
        <v>8.7142857142857135</v>
      </c>
      <c r="L251">
        <f t="shared" si="20"/>
        <v>20.428571428571427</v>
      </c>
    </row>
    <row r="252" spans="1:12" x14ac:dyDescent="0.35">
      <c r="A252" t="s">
        <v>5</v>
      </c>
      <c r="B252">
        <v>25</v>
      </c>
      <c r="C252">
        <v>15</v>
      </c>
      <c r="D252">
        <v>15</v>
      </c>
      <c r="E252">
        <v>8</v>
      </c>
      <c r="F252">
        <f>SakaryaTablo[[#This Row],[Vefat2019]]</f>
        <v>15</v>
      </c>
      <c r="G252">
        <f>IF(AND(SakaryaTablo[[#This Row],[Vefat2020]]&gt;-1,SakaryaTablo[[#This Row],[Referans]]&gt;-1), SakaryaTablo[[#This Row],[Vefat2020]]-SakaryaTablo[[#This Row],[Referans]], 0)</f>
        <v>10</v>
      </c>
      <c r="H252">
        <f t="shared" si="16"/>
        <v>19.142857142857142</v>
      </c>
      <c r="I252">
        <f t="shared" si="17"/>
        <v>19.571428571428573</v>
      </c>
      <c r="J252">
        <f t="shared" si="18"/>
        <v>15</v>
      </c>
      <c r="K252">
        <f t="shared" si="19"/>
        <v>8.8571428571428577</v>
      </c>
      <c r="L252">
        <f t="shared" si="20"/>
        <v>19.571428571428573</v>
      </c>
    </row>
    <row r="253" spans="1:12" x14ac:dyDescent="0.35">
      <c r="A253" t="s">
        <v>4</v>
      </c>
      <c r="B253">
        <v>20</v>
      </c>
      <c r="C253">
        <v>16</v>
      </c>
      <c r="D253">
        <v>18</v>
      </c>
      <c r="E253">
        <v>11</v>
      </c>
      <c r="F253">
        <f>SakaryaTablo[[#This Row],[Vefat2019]]</f>
        <v>16</v>
      </c>
      <c r="G253">
        <f>IF(AND(SakaryaTablo[[#This Row],[Vefat2020]]&gt;-1,SakaryaTablo[[#This Row],[Referans]]&gt;-1), SakaryaTablo[[#This Row],[Vefat2020]]-SakaryaTablo[[#This Row],[Referans]], 0)</f>
        <v>4</v>
      </c>
      <c r="H253">
        <f t="shared" si="16"/>
        <v>19</v>
      </c>
      <c r="I253">
        <f t="shared" si="17"/>
        <v>18.571428571428573</v>
      </c>
      <c r="J253">
        <f t="shared" si="18"/>
        <v>15.857142857142858</v>
      </c>
      <c r="K253">
        <f t="shared" si="19"/>
        <v>8.5714285714285712</v>
      </c>
      <c r="L253">
        <f t="shared" si="20"/>
        <v>18.571428571428573</v>
      </c>
    </row>
    <row r="254" spans="1:12" x14ac:dyDescent="0.35">
      <c r="A254" t="s">
        <v>3</v>
      </c>
      <c r="B254">
        <v>19</v>
      </c>
      <c r="C254">
        <v>19</v>
      </c>
      <c r="D254">
        <v>13</v>
      </c>
      <c r="E254">
        <v>4</v>
      </c>
      <c r="F254">
        <f>SakaryaTablo[[#This Row],[Vefat2019]]</f>
        <v>19</v>
      </c>
      <c r="G254">
        <f>IF(AND(SakaryaTablo[[#This Row],[Vefat2020]]&gt;-1,SakaryaTablo[[#This Row],[Referans]]&gt;-1), SakaryaTablo[[#This Row],[Vefat2020]]-SakaryaTablo[[#This Row],[Referans]], 0)</f>
        <v>0</v>
      </c>
      <c r="H254">
        <f t="shared" si="16"/>
        <v>18</v>
      </c>
      <c r="I254">
        <f t="shared" si="17"/>
        <v>18.285714285714285</v>
      </c>
      <c r="J254">
        <f t="shared" si="18"/>
        <v>15.571428571428571</v>
      </c>
      <c r="K254">
        <f t="shared" si="19"/>
        <v>8</v>
      </c>
      <c r="L254">
        <f t="shared" si="20"/>
        <v>18.285714285714285</v>
      </c>
    </row>
    <row r="255" spans="1:12" x14ac:dyDescent="0.35">
      <c r="A255" t="s">
        <v>2</v>
      </c>
      <c r="B255">
        <v>25</v>
      </c>
      <c r="C255">
        <v>17</v>
      </c>
      <c r="D255">
        <v>8</v>
      </c>
      <c r="E255">
        <v>3</v>
      </c>
      <c r="F255">
        <f>SakaryaTablo[[#This Row],[Vefat2019]]</f>
        <v>17</v>
      </c>
      <c r="G255">
        <f>IF(AND(SakaryaTablo[[#This Row],[Vefat2020]]&gt;-1,SakaryaTablo[[#This Row],[Referans]]&gt;-1), SakaryaTablo[[#This Row],[Vefat2020]]-SakaryaTablo[[#This Row],[Referans]], 0)</f>
        <v>8</v>
      </c>
      <c r="H255">
        <f t="shared" si="16"/>
        <v>19.428571428571427</v>
      </c>
      <c r="I255">
        <f t="shared" si="17"/>
        <v>17.857142857142858</v>
      </c>
      <c r="J255">
        <f t="shared" si="18"/>
        <v>14.571428571428571</v>
      </c>
      <c r="K255">
        <f t="shared" si="19"/>
        <v>6.8571428571428568</v>
      </c>
      <c r="L255">
        <f t="shared" si="20"/>
        <v>17.857142857142858</v>
      </c>
    </row>
    <row r="256" spans="1:12" x14ac:dyDescent="0.35">
      <c r="A256" t="s">
        <v>1</v>
      </c>
      <c r="B256">
        <v>15</v>
      </c>
      <c r="C256">
        <v>23</v>
      </c>
      <c r="D256">
        <v>15</v>
      </c>
      <c r="E256">
        <v>13</v>
      </c>
      <c r="F256">
        <f>SakaryaTablo[[#This Row],[Vefat2019]]</f>
        <v>23</v>
      </c>
      <c r="G256">
        <f>IF(AND(SakaryaTablo[[#This Row],[Vefat2020]]&gt;-1,SakaryaTablo[[#This Row],[Referans]]&gt;-1), SakaryaTablo[[#This Row],[Vefat2020]]-SakaryaTablo[[#This Row],[Referans]], 0)</f>
        <v>-8</v>
      </c>
      <c r="H256">
        <f t="shared" si="16"/>
        <v>17.857142857142858</v>
      </c>
      <c r="I256">
        <f t="shared" si="17"/>
        <v>17.857142857142858</v>
      </c>
      <c r="J256">
        <f t="shared" si="18"/>
        <v>13.428571428571429</v>
      </c>
      <c r="K256">
        <f t="shared" si="19"/>
        <v>8.1428571428571423</v>
      </c>
      <c r="L256">
        <f t="shared" si="20"/>
        <v>17.857142857142858</v>
      </c>
    </row>
    <row r="257" spans="1:12" x14ac:dyDescent="0.35">
      <c r="A257" t="s">
        <v>0</v>
      </c>
      <c r="B257">
        <v>20</v>
      </c>
      <c r="C257">
        <v>18</v>
      </c>
      <c r="D257">
        <v>19</v>
      </c>
      <c r="E257">
        <v>12</v>
      </c>
      <c r="F257">
        <f>SakaryaTablo[[#This Row],[Vefat2019]]</f>
        <v>18</v>
      </c>
      <c r="G257">
        <f>IF(AND(SakaryaTablo[[#This Row],[Vefat2020]]&gt;-1,SakaryaTablo[[#This Row],[Referans]]&gt;-1), SakaryaTablo[[#This Row],[Vefat2020]]-SakaryaTablo[[#This Row],[Referans]], 0)</f>
        <v>2</v>
      </c>
      <c r="H257">
        <f t="shared" si="16"/>
        <v>19.285714285714285</v>
      </c>
      <c r="I257">
        <f t="shared" si="17"/>
        <v>17.857142857142858</v>
      </c>
      <c r="J257">
        <f t="shared" si="18"/>
        <v>14.571428571428571</v>
      </c>
      <c r="K257">
        <f t="shared" si="19"/>
        <v>8.8571428571428577</v>
      </c>
      <c r="L257">
        <f t="shared" si="20"/>
        <v>17.857142857142858</v>
      </c>
    </row>
    <row r="258" spans="1:12" x14ac:dyDescent="0.35">
      <c r="L258" s="1"/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B345-C80B-47F4-A71E-C4E7941567AD}">
  <sheetPr codeName="Sheet6"/>
  <dimension ref="A1:N258"/>
  <sheetViews>
    <sheetView topLeftCell="G1" zoomScale="70" zoomScaleNormal="70" workbookViewId="0">
      <selection activeCell="R6" sqref="R6"/>
    </sheetView>
  </sheetViews>
  <sheetFormatPr defaultRowHeight="14.5" x14ac:dyDescent="0.35"/>
  <cols>
    <col min="2" max="5" width="11.1796875" customWidth="1"/>
    <col min="6" max="7" width="10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25</v>
      </c>
      <c r="C2">
        <v>37</v>
      </c>
      <c r="D2">
        <v>22</v>
      </c>
      <c r="F2">
        <f>AVERAGE(KocaeliTablo[[#This Row],[Vefat2019]:[Vefat2017]])</f>
        <v>29.5</v>
      </c>
      <c r="G2">
        <f>IF(AND(KocaeliTablo[[#This Row],[Vefat2020]]&gt;-1,KocaeliTablo[[#This Row],[Referans]]&gt;-1), KocaeliTablo[[#This Row],[Vefat2020]]-KocaeliTablo[[#This Row],[Referans]], 0)</f>
        <v>-4.5</v>
      </c>
    </row>
    <row r="3" spans="1:12" x14ac:dyDescent="0.35">
      <c r="A3" t="s">
        <v>254</v>
      </c>
      <c r="B3">
        <v>41</v>
      </c>
      <c r="C3">
        <v>35</v>
      </c>
      <c r="D3">
        <v>29</v>
      </c>
      <c r="F3">
        <f>AVERAGE(KocaeliTablo[[#This Row],[Vefat2019]:[Vefat2017]])</f>
        <v>32</v>
      </c>
      <c r="G3">
        <f>IF(AND(KocaeliTablo[[#This Row],[Vefat2020]]&gt;-1,KocaeliTablo[[#This Row],[Referans]]&gt;-1), KocaeliTablo[[#This Row],[Vefat2020]]-KocaeliTablo[[#This Row],[Referans]], 0)</f>
        <v>9</v>
      </c>
    </row>
    <row r="4" spans="1:12" x14ac:dyDescent="0.35">
      <c r="A4" t="s">
        <v>253</v>
      </c>
      <c r="B4">
        <v>37</v>
      </c>
      <c r="C4">
        <v>31</v>
      </c>
      <c r="D4">
        <v>26</v>
      </c>
      <c r="F4">
        <f>AVERAGE(KocaeliTablo[[#This Row],[Vefat2019]:[Vefat2017]])</f>
        <v>28.5</v>
      </c>
      <c r="G4">
        <f>IF(AND(KocaeliTablo[[#This Row],[Vefat2020]]&gt;-1,KocaeliTablo[[#This Row],[Referans]]&gt;-1), KocaeliTablo[[#This Row],[Vefat2020]]-KocaeliTablo[[#This Row],[Referans]], 0)</f>
        <v>8.5</v>
      </c>
    </row>
    <row r="5" spans="1:12" x14ac:dyDescent="0.35">
      <c r="A5" t="s">
        <v>252</v>
      </c>
      <c r="B5">
        <v>25</v>
      </c>
      <c r="C5">
        <v>27</v>
      </c>
      <c r="D5">
        <v>27</v>
      </c>
      <c r="F5">
        <f>AVERAGE(KocaeliTablo[[#This Row],[Vefat2019]:[Vefat2017]])</f>
        <v>27</v>
      </c>
      <c r="G5">
        <f>IF(AND(KocaeliTablo[[#This Row],[Vefat2020]]&gt;-1,KocaeliTablo[[#This Row],[Referans]]&gt;-1), KocaeliTablo[[#This Row],[Vefat2020]]-KocaeliTablo[[#This Row],[Referans]], 0)</f>
        <v>-2</v>
      </c>
    </row>
    <row r="6" spans="1:12" x14ac:dyDescent="0.35">
      <c r="A6" t="s">
        <v>251</v>
      </c>
      <c r="B6">
        <v>33</v>
      </c>
      <c r="C6">
        <v>30</v>
      </c>
      <c r="D6">
        <v>36</v>
      </c>
      <c r="F6">
        <f>AVERAGE(KocaeliTablo[[#This Row],[Vefat2019]:[Vefat2017]])</f>
        <v>33</v>
      </c>
      <c r="G6">
        <f>IF(AND(KocaeliTablo[[#This Row],[Vefat2020]]&gt;-1,KocaeliTablo[[#This Row],[Referans]]&gt;-1), KocaeliTablo[[#This Row],[Vefat2020]]-KocaeliTablo[[#This Row],[Referans]], 0)</f>
        <v>0</v>
      </c>
    </row>
    <row r="7" spans="1:12" x14ac:dyDescent="0.35">
      <c r="A7" t="s">
        <v>250</v>
      </c>
      <c r="B7">
        <v>31</v>
      </c>
      <c r="C7">
        <v>29</v>
      </c>
      <c r="D7">
        <v>25</v>
      </c>
      <c r="F7">
        <f>AVERAGE(KocaeliTablo[[#This Row],[Vefat2019]:[Vefat2017]])</f>
        <v>27</v>
      </c>
      <c r="G7">
        <f>IF(AND(KocaeliTablo[[#This Row],[Vefat2020]]&gt;-1,KocaeliTablo[[#This Row],[Referans]]&gt;-1), KocaeliTablo[[#This Row],[Vefat2020]]-KocaeliTablo[[#This Row],[Referans]], 0)</f>
        <v>4</v>
      </c>
    </row>
    <row r="8" spans="1:12" x14ac:dyDescent="0.35">
      <c r="A8" t="s">
        <v>249</v>
      </c>
      <c r="B8">
        <v>25</v>
      </c>
      <c r="C8">
        <v>28</v>
      </c>
      <c r="D8">
        <v>21</v>
      </c>
      <c r="F8">
        <f>AVERAGE(KocaeliTablo[[#This Row],[Vefat2019]:[Vefat2017]])</f>
        <v>24.5</v>
      </c>
      <c r="G8">
        <f>IF(AND(KocaeliTablo[[#This Row],[Vefat2020]]&gt;-1,KocaeliTablo[[#This Row],[Referans]]&gt;-1), KocaeliTablo[[#This Row],[Vefat2020]]-KocaeliTablo[[#This Row],[Referans]], 0)</f>
        <v>0.5</v>
      </c>
      <c r="H8">
        <f>AVERAGE(B2:B8)</f>
        <v>31</v>
      </c>
      <c r="I8">
        <f t="shared" ref="I8:J8" si="0">AVERAGE(C2:C8)</f>
        <v>31</v>
      </c>
      <c r="J8">
        <f t="shared" si="0"/>
        <v>26.571428571428573</v>
      </c>
      <c r="L8">
        <f>AVERAGE(F2:F8)</f>
        <v>28.785714285714285</v>
      </c>
    </row>
    <row r="9" spans="1:12" x14ac:dyDescent="0.35">
      <c r="A9" t="s">
        <v>248</v>
      </c>
      <c r="B9">
        <v>35</v>
      </c>
      <c r="C9">
        <v>29</v>
      </c>
      <c r="D9">
        <v>19</v>
      </c>
      <c r="F9">
        <f>AVERAGE(KocaeliTablo[[#This Row],[Vefat2019]:[Vefat2017]])</f>
        <v>24</v>
      </c>
      <c r="G9">
        <f>IF(AND(KocaeliTablo[[#This Row],[Vefat2020]]&gt;-1,KocaeliTablo[[#This Row],[Referans]]&gt;-1), KocaeliTablo[[#This Row],[Vefat2020]]-KocaeliTablo[[#This Row],[Referans]], 0)</f>
        <v>11</v>
      </c>
      <c r="H9">
        <f t="shared" ref="H9:H72" si="1">AVERAGE(B3:B9)</f>
        <v>32.428571428571431</v>
      </c>
      <c r="I9">
        <f t="shared" ref="I9:I72" si="2">AVERAGE(C3:C9)</f>
        <v>29.857142857142858</v>
      </c>
      <c r="J9">
        <f t="shared" ref="J9:J72" si="3">AVERAGE(D3:D9)</f>
        <v>26.142857142857142</v>
      </c>
      <c r="L9">
        <f t="shared" ref="L9:L72" si="4">AVERAGE(F3:F9)</f>
        <v>28</v>
      </c>
    </row>
    <row r="10" spans="1:12" x14ac:dyDescent="0.35">
      <c r="A10" t="s">
        <v>247</v>
      </c>
      <c r="B10">
        <v>26</v>
      </c>
      <c r="C10">
        <v>32</v>
      </c>
      <c r="D10">
        <v>24</v>
      </c>
      <c r="F10">
        <f>AVERAGE(KocaeliTablo[[#This Row],[Vefat2019]:[Vefat2017]])</f>
        <v>28</v>
      </c>
      <c r="G10">
        <f>IF(AND(KocaeliTablo[[#This Row],[Vefat2020]]&gt;-1,KocaeliTablo[[#This Row],[Referans]]&gt;-1), KocaeliTablo[[#This Row],[Vefat2020]]-KocaeliTablo[[#This Row],[Referans]], 0)</f>
        <v>-2</v>
      </c>
      <c r="H10">
        <f t="shared" si="1"/>
        <v>30.285714285714285</v>
      </c>
      <c r="I10">
        <f t="shared" si="2"/>
        <v>29.428571428571427</v>
      </c>
      <c r="J10">
        <f t="shared" si="3"/>
        <v>25.428571428571427</v>
      </c>
      <c r="L10">
        <f t="shared" si="4"/>
        <v>27.428571428571427</v>
      </c>
    </row>
    <row r="11" spans="1:12" x14ac:dyDescent="0.35">
      <c r="A11" t="s">
        <v>246</v>
      </c>
      <c r="B11">
        <v>39</v>
      </c>
      <c r="C11">
        <v>37</v>
      </c>
      <c r="D11">
        <v>26</v>
      </c>
      <c r="F11">
        <f>AVERAGE(KocaeliTablo[[#This Row],[Vefat2019]:[Vefat2017]])</f>
        <v>31.5</v>
      </c>
      <c r="G11">
        <f>IF(AND(KocaeliTablo[[#This Row],[Vefat2020]]&gt;-1,KocaeliTablo[[#This Row],[Referans]]&gt;-1), KocaeliTablo[[#This Row],[Vefat2020]]-KocaeliTablo[[#This Row],[Referans]], 0)</f>
        <v>7.5</v>
      </c>
      <c r="H11">
        <f t="shared" si="1"/>
        <v>30.571428571428573</v>
      </c>
      <c r="I11">
        <f t="shared" si="2"/>
        <v>30.285714285714285</v>
      </c>
      <c r="J11">
        <f t="shared" si="3"/>
        <v>25.428571428571427</v>
      </c>
      <c r="L11">
        <f t="shared" si="4"/>
        <v>27.857142857142858</v>
      </c>
    </row>
    <row r="12" spans="1:12" x14ac:dyDescent="0.35">
      <c r="A12" t="s">
        <v>245</v>
      </c>
      <c r="B12">
        <v>43</v>
      </c>
      <c r="C12">
        <v>39</v>
      </c>
      <c r="D12">
        <v>31</v>
      </c>
      <c r="F12">
        <f>AVERAGE(KocaeliTablo[[#This Row],[Vefat2019]:[Vefat2017]])</f>
        <v>35</v>
      </c>
      <c r="G12">
        <f>IF(AND(KocaeliTablo[[#This Row],[Vefat2020]]&gt;-1,KocaeliTablo[[#This Row],[Referans]]&gt;-1), KocaeliTablo[[#This Row],[Vefat2020]]-KocaeliTablo[[#This Row],[Referans]], 0)</f>
        <v>8</v>
      </c>
      <c r="H12">
        <f t="shared" si="1"/>
        <v>33.142857142857146</v>
      </c>
      <c r="I12">
        <f t="shared" si="2"/>
        <v>32</v>
      </c>
      <c r="J12">
        <f t="shared" si="3"/>
        <v>26</v>
      </c>
      <c r="L12">
        <f t="shared" si="4"/>
        <v>29</v>
      </c>
    </row>
    <row r="13" spans="1:12" x14ac:dyDescent="0.35">
      <c r="A13" t="s">
        <v>244</v>
      </c>
      <c r="B13">
        <v>30</v>
      </c>
      <c r="C13">
        <v>20</v>
      </c>
      <c r="D13">
        <v>24</v>
      </c>
      <c r="F13">
        <f>AVERAGE(KocaeliTablo[[#This Row],[Vefat2019]:[Vefat2017]])</f>
        <v>22</v>
      </c>
      <c r="G13">
        <f>IF(AND(KocaeliTablo[[#This Row],[Vefat2020]]&gt;-1,KocaeliTablo[[#This Row],[Referans]]&gt;-1), KocaeliTablo[[#This Row],[Vefat2020]]-KocaeliTablo[[#This Row],[Referans]], 0)</f>
        <v>8</v>
      </c>
      <c r="H13">
        <f t="shared" si="1"/>
        <v>32.714285714285715</v>
      </c>
      <c r="I13">
        <f t="shared" si="2"/>
        <v>30.571428571428573</v>
      </c>
      <c r="J13">
        <f t="shared" si="3"/>
        <v>24.285714285714285</v>
      </c>
      <c r="L13">
        <f t="shared" si="4"/>
        <v>27.428571428571427</v>
      </c>
    </row>
    <row r="14" spans="1:12" x14ac:dyDescent="0.35">
      <c r="A14" t="s">
        <v>243</v>
      </c>
      <c r="B14">
        <v>33</v>
      </c>
      <c r="C14">
        <v>24</v>
      </c>
      <c r="D14">
        <v>19</v>
      </c>
      <c r="F14">
        <f>AVERAGE(KocaeliTablo[[#This Row],[Vefat2019]:[Vefat2017]])</f>
        <v>21.5</v>
      </c>
      <c r="G14">
        <f>IF(AND(KocaeliTablo[[#This Row],[Vefat2020]]&gt;-1,KocaeliTablo[[#This Row],[Referans]]&gt;-1), KocaeliTablo[[#This Row],[Vefat2020]]-KocaeliTablo[[#This Row],[Referans]], 0)</f>
        <v>11.5</v>
      </c>
      <c r="H14">
        <f t="shared" si="1"/>
        <v>33</v>
      </c>
      <c r="I14">
        <f t="shared" si="2"/>
        <v>29.857142857142858</v>
      </c>
      <c r="J14">
        <f t="shared" si="3"/>
        <v>23.428571428571427</v>
      </c>
      <c r="L14">
        <f t="shared" si="4"/>
        <v>26.642857142857142</v>
      </c>
    </row>
    <row r="15" spans="1:12" x14ac:dyDescent="0.35">
      <c r="A15" t="s">
        <v>242</v>
      </c>
      <c r="B15">
        <v>47</v>
      </c>
      <c r="C15">
        <v>28</v>
      </c>
      <c r="D15">
        <v>33</v>
      </c>
      <c r="F15">
        <f>AVERAGE(KocaeliTablo[[#This Row],[Vefat2019]:[Vefat2017]])</f>
        <v>30.5</v>
      </c>
      <c r="G15">
        <f>IF(AND(KocaeliTablo[[#This Row],[Vefat2020]]&gt;-1,KocaeliTablo[[#This Row],[Referans]]&gt;-1), KocaeliTablo[[#This Row],[Vefat2020]]-KocaeliTablo[[#This Row],[Referans]], 0)</f>
        <v>16.5</v>
      </c>
      <c r="H15">
        <f t="shared" si="1"/>
        <v>36.142857142857146</v>
      </c>
      <c r="I15">
        <f t="shared" si="2"/>
        <v>29.857142857142858</v>
      </c>
      <c r="J15">
        <f t="shared" si="3"/>
        <v>25.142857142857142</v>
      </c>
      <c r="L15">
        <f t="shared" si="4"/>
        <v>27.5</v>
      </c>
    </row>
    <row r="16" spans="1:12" x14ac:dyDescent="0.35">
      <c r="A16" t="s">
        <v>241</v>
      </c>
      <c r="B16">
        <v>34</v>
      </c>
      <c r="C16">
        <v>35</v>
      </c>
      <c r="D16">
        <v>24</v>
      </c>
      <c r="F16">
        <f>AVERAGE(KocaeliTablo[[#This Row],[Vefat2019]:[Vefat2017]])</f>
        <v>29.5</v>
      </c>
      <c r="G16">
        <f>IF(AND(KocaeliTablo[[#This Row],[Vefat2020]]&gt;-1,KocaeliTablo[[#This Row],[Referans]]&gt;-1), KocaeliTablo[[#This Row],[Vefat2020]]-KocaeliTablo[[#This Row],[Referans]], 0)</f>
        <v>4.5</v>
      </c>
      <c r="H16">
        <f t="shared" si="1"/>
        <v>36</v>
      </c>
      <c r="I16">
        <f t="shared" si="2"/>
        <v>30.714285714285715</v>
      </c>
      <c r="J16">
        <f t="shared" si="3"/>
        <v>25.857142857142858</v>
      </c>
      <c r="L16">
        <f t="shared" si="4"/>
        <v>28.285714285714285</v>
      </c>
    </row>
    <row r="17" spans="1:14" x14ac:dyDescent="0.35">
      <c r="A17" t="s">
        <v>240</v>
      </c>
      <c r="B17">
        <v>38</v>
      </c>
      <c r="C17">
        <v>34</v>
      </c>
      <c r="D17">
        <v>30</v>
      </c>
      <c r="F17">
        <f>AVERAGE(KocaeliTablo[[#This Row],[Vefat2019]:[Vefat2017]])</f>
        <v>32</v>
      </c>
      <c r="G17">
        <f>IF(AND(KocaeliTablo[[#This Row],[Vefat2020]]&gt;-1,KocaeliTablo[[#This Row],[Referans]]&gt;-1), KocaeliTablo[[#This Row],[Vefat2020]]-KocaeliTablo[[#This Row],[Referans]], 0)</f>
        <v>6</v>
      </c>
      <c r="H17">
        <f t="shared" si="1"/>
        <v>37.714285714285715</v>
      </c>
      <c r="I17">
        <f t="shared" si="2"/>
        <v>31</v>
      </c>
      <c r="J17">
        <f t="shared" si="3"/>
        <v>26.714285714285715</v>
      </c>
      <c r="L17">
        <f t="shared" si="4"/>
        <v>28.857142857142858</v>
      </c>
    </row>
    <row r="18" spans="1:14" x14ac:dyDescent="0.35">
      <c r="A18" t="s">
        <v>239</v>
      </c>
      <c r="B18">
        <v>38</v>
      </c>
      <c r="C18">
        <v>35</v>
      </c>
      <c r="D18">
        <v>21</v>
      </c>
      <c r="F18">
        <f>AVERAGE(KocaeliTablo[[#This Row],[Vefat2019]:[Vefat2017]])</f>
        <v>28</v>
      </c>
      <c r="G18">
        <f>IF(AND(KocaeliTablo[[#This Row],[Vefat2020]]&gt;-1,KocaeliTablo[[#This Row],[Referans]]&gt;-1), KocaeliTablo[[#This Row],[Vefat2020]]-KocaeliTablo[[#This Row],[Referans]], 0)</f>
        <v>10</v>
      </c>
      <c r="H18">
        <f t="shared" si="1"/>
        <v>37.571428571428569</v>
      </c>
      <c r="I18">
        <f t="shared" si="2"/>
        <v>30.714285714285715</v>
      </c>
      <c r="J18">
        <f t="shared" si="3"/>
        <v>26</v>
      </c>
      <c r="L18">
        <f t="shared" si="4"/>
        <v>28.357142857142858</v>
      </c>
    </row>
    <row r="19" spans="1:14" x14ac:dyDescent="0.35">
      <c r="A19" t="s">
        <v>238</v>
      </c>
      <c r="B19">
        <v>22</v>
      </c>
      <c r="C19">
        <v>44</v>
      </c>
      <c r="D19">
        <v>26</v>
      </c>
      <c r="F19">
        <f>AVERAGE(KocaeliTablo[[#This Row],[Vefat2019]:[Vefat2017]])</f>
        <v>35</v>
      </c>
      <c r="G19">
        <f>IF(AND(KocaeliTablo[[#This Row],[Vefat2020]]&gt;-1,KocaeliTablo[[#This Row],[Referans]]&gt;-1), KocaeliTablo[[#This Row],[Vefat2020]]-KocaeliTablo[[#This Row],[Referans]], 0)</f>
        <v>-13</v>
      </c>
      <c r="H19">
        <f t="shared" si="1"/>
        <v>34.571428571428569</v>
      </c>
      <c r="I19">
        <f t="shared" si="2"/>
        <v>31.428571428571427</v>
      </c>
      <c r="J19">
        <f t="shared" si="3"/>
        <v>25.285714285714285</v>
      </c>
      <c r="L19">
        <f t="shared" si="4"/>
        <v>28.357142857142858</v>
      </c>
    </row>
    <row r="20" spans="1:14" x14ac:dyDescent="0.35">
      <c r="A20" t="s">
        <v>237</v>
      </c>
      <c r="B20">
        <v>33</v>
      </c>
      <c r="C20">
        <v>39</v>
      </c>
      <c r="D20">
        <v>24</v>
      </c>
      <c r="F20">
        <f>AVERAGE(KocaeliTablo[[#This Row],[Vefat2019]:[Vefat2017]])</f>
        <v>31.5</v>
      </c>
      <c r="G20">
        <f>IF(AND(KocaeliTablo[[#This Row],[Vefat2020]]&gt;-1,KocaeliTablo[[#This Row],[Referans]]&gt;-1), KocaeliTablo[[#This Row],[Vefat2020]]-KocaeliTablo[[#This Row],[Referans]], 0)</f>
        <v>1.5</v>
      </c>
      <c r="H20">
        <f t="shared" si="1"/>
        <v>35</v>
      </c>
      <c r="I20">
        <f t="shared" si="2"/>
        <v>34.142857142857146</v>
      </c>
      <c r="J20">
        <f t="shared" si="3"/>
        <v>25.285714285714285</v>
      </c>
      <c r="L20">
        <f t="shared" si="4"/>
        <v>29.714285714285715</v>
      </c>
    </row>
    <row r="21" spans="1:14" x14ac:dyDescent="0.35">
      <c r="A21" t="s">
        <v>236</v>
      </c>
      <c r="B21">
        <v>34</v>
      </c>
      <c r="C21">
        <v>34</v>
      </c>
      <c r="D21">
        <v>26</v>
      </c>
      <c r="F21">
        <f>AVERAGE(KocaeliTablo[[#This Row],[Vefat2019]:[Vefat2017]])</f>
        <v>30</v>
      </c>
      <c r="G21">
        <f>IF(AND(KocaeliTablo[[#This Row],[Vefat2020]]&gt;-1,KocaeliTablo[[#This Row],[Referans]]&gt;-1), KocaeliTablo[[#This Row],[Vefat2020]]-KocaeliTablo[[#This Row],[Referans]], 0)</f>
        <v>4</v>
      </c>
      <c r="H21">
        <f t="shared" si="1"/>
        <v>35.142857142857146</v>
      </c>
      <c r="I21">
        <f t="shared" si="2"/>
        <v>35.571428571428569</v>
      </c>
      <c r="J21">
        <f t="shared" si="3"/>
        <v>26.285714285714285</v>
      </c>
      <c r="L21">
        <f t="shared" si="4"/>
        <v>30.928571428571427</v>
      </c>
    </row>
    <row r="22" spans="1:14" x14ac:dyDescent="0.35">
      <c r="A22" t="s">
        <v>235</v>
      </c>
      <c r="B22">
        <v>34</v>
      </c>
      <c r="C22">
        <v>31</v>
      </c>
      <c r="D22">
        <v>21</v>
      </c>
      <c r="F22">
        <f>AVERAGE(KocaeliTablo[[#This Row],[Vefat2019]:[Vefat2017]])</f>
        <v>26</v>
      </c>
      <c r="G22">
        <f>IF(AND(KocaeliTablo[[#This Row],[Vefat2020]]&gt;-1,KocaeliTablo[[#This Row],[Referans]]&gt;-1), KocaeliTablo[[#This Row],[Vefat2020]]-KocaeliTablo[[#This Row],[Referans]], 0)</f>
        <v>8</v>
      </c>
      <c r="H22">
        <f t="shared" si="1"/>
        <v>33.285714285714285</v>
      </c>
      <c r="I22">
        <f t="shared" si="2"/>
        <v>36</v>
      </c>
      <c r="J22">
        <f t="shared" si="3"/>
        <v>24.571428571428573</v>
      </c>
      <c r="L22">
        <f t="shared" si="4"/>
        <v>30.285714285714285</v>
      </c>
    </row>
    <row r="23" spans="1:14" x14ac:dyDescent="0.35">
      <c r="A23" t="s">
        <v>234</v>
      </c>
      <c r="B23">
        <v>43</v>
      </c>
      <c r="C23">
        <v>47</v>
      </c>
      <c r="D23">
        <v>29</v>
      </c>
      <c r="F23">
        <f>AVERAGE(KocaeliTablo[[#This Row],[Vefat2019]:[Vefat2017]])</f>
        <v>38</v>
      </c>
      <c r="G23">
        <f>IF(AND(KocaeliTablo[[#This Row],[Vefat2020]]&gt;-1,KocaeliTablo[[#This Row],[Referans]]&gt;-1), KocaeliTablo[[#This Row],[Vefat2020]]-KocaeliTablo[[#This Row],[Referans]], 0)</f>
        <v>5</v>
      </c>
      <c r="H23">
        <f t="shared" si="1"/>
        <v>34.571428571428569</v>
      </c>
      <c r="I23">
        <f t="shared" si="2"/>
        <v>37.714285714285715</v>
      </c>
      <c r="J23">
        <f t="shared" si="3"/>
        <v>25.285714285714285</v>
      </c>
      <c r="L23">
        <f t="shared" si="4"/>
        <v>31.5</v>
      </c>
    </row>
    <row r="24" spans="1:14" x14ac:dyDescent="0.35">
      <c r="A24" t="s">
        <v>233</v>
      </c>
      <c r="B24">
        <v>32</v>
      </c>
      <c r="C24">
        <v>39</v>
      </c>
      <c r="D24">
        <v>39</v>
      </c>
      <c r="F24">
        <f>AVERAGE(KocaeliTablo[[#This Row],[Vefat2019]:[Vefat2017]])</f>
        <v>39</v>
      </c>
      <c r="G24">
        <f>IF(AND(KocaeliTablo[[#This Row],[Vefat2020]]&gt;-1,KocaeliTablo[[#This Row],[Referans]]&gt;-1), KocaeliTablo[[#This Row],[Vefat2020]]-KocaeliTablo[[#This Row],[Referans]], 0)</f>
        <v>-7</v>
      </c>
      <c r="H24">
        <f t="shared" si="1"/>
        <v>33.714285714285715</v>
      </c>
      <c r="I24">
        <f t="shared" si="2"/>
        <v>38.428571428571431</v>
      </c>
      <c r="J24">
        <f t="shared" si="3"/>
        <v>26.571428571428573</v>
      </c>
      <c r="L24">
        <f t="shared" si="4"/>
        <v>32.5</v>
      </c>
    </row>
    <row r="25" spans="1:14" x14ac:dyDescent="0.35">
      <c r="A25" t="s">
        <v>232</v>
      </c>
      <c r="B25">
        <v>30</v>
      </c>
      <c r="C25">
        <v>33</v>
      </c>
      <c r="D25">
        <v>28</v>
      </c>
      <c r="F25">
        <f>AVERAGE(KocaeliTablo[[#This Row],[Vefat2019]:[Vefat2017]])</f>
        <v>30.5</v>
      </c>
      <c r="G25">
        <f>IF(AND(KocaeliTablo[[#This Row],[Vefat2020]]&gt;-1,KocaeliTablo[[#This Row],[Referans]]&gt;-1), KocaeliTablo[[#This Row],[Vefat2020]]-KocaeliTablo[[#This Row],[Referans]], 0)</f>
        <v>-0.5</v>
      </c>
      <c r="H25">
        <f t="shared" si="1"/>
        <v>32.571428571428569</v>
      </c>
      <c r="I25">
        <f t="shared" si="2"/>
        <v>38.142857142857146</v>
      </c>
      <c r="J25">
        <f t="shared" si="3"/>
        <v>27.571428571428573</v>
      </c>
      <c r="L25">
        <f t="shared" si="4"/>
        <v>32.857142857142854</v>
      </c>
      <c r="N25" t="s">
        <v>261</v>
      </c>
    </row>
    <row r="26" spans="1:14" x14ac:dyDescent="0.35">
      <c r="A26" t="s">
        <v>231</v>
      </c>
      <c r="B26">
        <v>33</v>
      </c>
      <c r="C26">
        <v>46</v>
      </c>
      <c r="D26">
        <v>22</v>
      </c>
      <c r="F26">
        <f>AVERAGE(KocaeliTablo[[#This Row],[Vefat2019]:[Vefat2017]])</f>
        <v>34</v>
      </c>
      <c r="G26">
        <f>IF(AND(KocaeliTablo[[#This Row],[Vefat2020]]&gt;-1,KocaeliTablo[[#This Row],[Referans]]&gt;-1), KocaeliTablo[[#This Row],[Vefat2020]]-KocaeliTablo[[#This Row],[Referans]], 0)</f>
        <v>-1</v>
      </c>
      <c r="H26">
        <f t="shared" si="1"/>
        <v>34.142857142857146</v>
      </c>
      <c r="I26">
        <f t="shared" si="2"/>
        <v>38.428571428571431</v>
      </c>
      <c r="J26">
        <f t="shared" si="3"/>
        <v>27</v>
      </c>
      <c r="L26">
        <f t="shared" si="4"/>
        <v>32.714285714285715</v>
      </c>
      <c r="N26">
        <f>SUM(KocaeliTablo[Fark])</f>
        <v>370.16666666666697</v>
      </c>
    </row>
    <row r="27" spans="1:14" x14ac:dyDescent="0.35">
      <c r="A27" t="s">
        <v>230</v>
      </c>
      <c r="B27">
        <v>32</v>
      </c>
      <c r="C27">
        <v>29</v>
      </c>
      <c r="D27">
        <v>22</v>
      </c>
      <c r="F27">
        <f>AVERAGE(KocaeliTablo[[#This Row],[Vefat2019]:[Vefat2017]])</f>
        <v>25.5</v>
      </c>
      <c r="G27">
        <f>IF(AND(KocaeliTablo[[#This Row],[Vefat2020]]&gt;-1,KocaeliTablo[[#This Row],[Referans]]&gt;-1), KocaeliTablo[[#This Row],[Vefat2020]]-KocaeliTablo[[#This Row],[Referans]], 0)</f>
        <v>6.5</v>
      </c>
      <c r="H27">
        <f t="shared" si="1"/>
        <v>34</v>
      </c>
      <c r="I27">
        <f t="shared" si="2"/>
        <v>37</v>
      </c>
      <c r="J27">
        <f t="shared" si="3"/>
        <v>26.714285714285715</v>
      </c>
      <c r="L27">
        <f t="shared" si="4"/>
        <v>31.857142857142858</v>
      </c>
    </row>
    <row r="28" spans="1:14" x14ac:dyDescent="0.35">
      <c r="A28" t="s">
        <v>229</v>
      </c>
      <c r="B28">
        <v>25</v>
      </c>
      <c r="C28">
        <v>30</v>
      </c>
      <c r="D28">
        <v>22</v>
      </c>
      <c r="F28">
        <f>AVERAGE(KocaeliTablo[[#This Row],[Vefat2019]:[Vefat2017]])</f>
        <v>26</v>
      </c>
      <c r="G28">
        <f>IF(AND(KocaeliTablo[[#This Row],[Vefat2020]]&gt;-1,KocaeliTablo[[#This Row],[Referans]]&gt;-1), KocaeliTablo[[#This Row],[Vefat2020]]-KocaeliTablo[[#This Row],[Referans]], 0)</f>
        <v>-1</v>
      </c>
      <c r="H28">
        <f t="shared" si="1"/>
        <v>32.714285714285715</v>
      </c>
      <c r="I28">
        <f t="shared" si="2"/>
        <v>36.428571428571431</v>
      </c>
      <c r="J28">
        <f t="shared" si="3"/>
        <v>26.142857142857142</v>
      </c>
      <c r="L28">
        <f t="shared" si="4"/>
        <v>31.285714285714285</v>
      </c>
    </row>
    <row r="29" spans="1:14" x14ac:dyDescent="0.35">
      <c r="A29" t="s">
        <v>228</v>
      </c>
      <c r="B29">
        <v>40</v>
      </c>
      <c r="C29">
        <v>34</v>
      </c>
      <c r="D29">
        <v>25</v>
      </c>
      <c r="F29">
        <f>AVERAGE(KocaeliTablo[[#This Row],[Vefat2019]:[Vefat2017]])</f>
        <v>29.5</v>
      </c>
      <c r="G29">
        <f>IF(AND(KocaeliTablo[[#This Row],[Vefat2020]]&gt;-1,KocaeliTablo[[#This Row],[Referans]]&gt;-1), KocaeliTablo[[#This Row],[Vefat2020]]-KocaeliTablo[[#This Row],[Referans]], 0)</f>
        <v>10.5</v>
      </c>
      <c r="H29">
        <f t="shared" si="1"/>
        <v>33.571428571428569</v>
      </c>
      <c r="I29">
        <f t="shared" si="2"/>
        <v>36.857142857142854</v>
      </c>
      <c r="J29">
        <f t="shared" si="3"/>
        <v>26.714285714285715</v>
      </c>
      <c r="L29">
        <f t="shared" si="4"/>
        <v>31.785714285714285</v>
      </c>
    </row>
    <row r="30" spans="1:14" x14ac:dyDescent="0.35">
      <c r="A30" t="s">
        <v>227</v>
      </c>
      <c r="B30">
        <v>42</v>
      </c>
      <c r="C30">
        <v>37</v>
      </c>
      <c r="D30">
        <v>25</v>
      </c>
      <c r="F30">
        <f>AVERAGE(KocaeliTablo[[#This Row],[Vefat2019]:[Vefat2017]])</f>
        <v>31</v>
      </c>
      <c r="G30">
        <f>IF(AND(KocaeliTablo[[#This Row],[Vefat2020]]&gt;-1,KocaeliTablo[[#This Row],[Referans]]&gt;-1), KocaeliTablo[[#This Row],[Vefat2020]]-KocaeliTablo[[#This Row],[Referans]], 0)</f>
        <v>11</v>
      </c>
      <c r="H30">
        <f t="shared" si="1"/>
        <v>33.428571428571431</v>
      </c>
      <c r="I30">
        <f t="shared" si="2"/>
        <v>35.428571428571431</v>
      </c>
      <c r="J30">
        <f t="shared" si="3"/>
        <v>26.142857142857142</v>
      </c>
      <c r="L30">
        <f t="shared" si="4"/>
        <v>30.785714285714285</v>
      </c>
    </row>
    <row r="31" spans="1:14" x14ac:dyDescent="0.35">
      <c r="A31" t="s">
        <v>226</v>
      </c>
      <c r="B31">
        <v>30</v>
      </c>
      <c r="C31">
        <v>33</v>
      </c>
      <c r="D31">
        <v>24</v>
      </c>
      <c r="F31">
        <f>AVERAGE(KocaeliTablo[[#This Row],[Vefat2019]:[Vefat2017]])</f>
        <v>28.5</v>
      </c>
      <c r="G31">
        <f>IF(AND(KocaeliTablo[[#This Row],[Vefat2020]]&gt;-1,KocaeliTablo[[#This Row],[Referans]]&gt;-1), KocaeliTablo[[#This Row],[Vefat2020]]-KocaeliTablo[[#This Row],[Referans]], 0)</f>
        <v>1.5</v>
      </c>
      <c r="H31">
        <f t="shared" si="1"/>
        <v>33.142857142857146</v>
      </c>
      <c r="I31">
        <f t="shared" si="2"/>
        <v>34.571428571428569</v>
      </c>
      <c r="J31">
        <f t="shared" si="3"/>
        <v>24</v>
      </c>
      <c r="L31">
        <f t="shared" si="4"/>
        <v>29.285714285714285</v>
      </c>
    </row>
    <row r="32" spans="1:14" x14ac:dyDescent="0.35">
      <c r="A32" t="s">
        <v>225</v>
      </c>
      <c r="B32">
        <v>35</v>
      </c>
      <c r="C32">
        <v>31</v>
      </c>
      <c r="D32">
        <v>21</v>
      </c>
      <c r="F32">
        <f>AVERAGE(KocaeliTablo[[#This Row],[Vefat2019]:[Vefat2017]])</f>
        <v>26</v>
      </c>
      <c r="G32">
        <f>IF(AND(KocaeliTablo[[#This Row],[Vefat2020]]&gt;-1,KocaeliTablo[[#This Row],[Referans]]&gt;-1), KocaeliTablo[[#This Row],[Vefat2020]]-KocaeliTablo[[#This Row],[Referans]], 0)</f>
        <v>9</v>
      </c>
      <c r="H32">
        <f t="shared" si="1"/>
        <v>33.857142857142854</v>
      </c>
      <c r="I32">
        <f t="shared" si="2"/>
        <v>34.285714285714285</v>
      </c>
      <c r="J32">
        <f t="shared" si="3"/>
        <v>23</v>
      </c>
      <c r="L32">
        <f t="shared" si="4"/>
        <v>28.642857142857142</v>
      </c>
    </row>
    <row r="33" spans="1:12" x14ac:dyDescent="0.35">
      <c r="A33" t="s">
        <v>224</v>
      </c>
      <c r="B33">
        <v>26</v>
      </c>
      <c r="C33">
        <v>27</v>
      </c>
      <c r="D33">
        <v>24</v>
      </c>
      <c r="F33">
        <f>AVERAGE(KocaeliTablo[[#This Row],[Vefat2019]:[Vefat2017]])</f>
        <v>25.5</v>
      </c>
      <c r="G33">
        <f>IF(AND(KocaeliTablo[[#This Row],[Vefat2020]]&gt;-1,KocaeliTablo[[#This Row],[Referans]]&gt;-1), KocaeliTablo[[#This Row],[Vefat2020]]-KocaeliTablo[[#This Row],[Referans]], 0)</f>
        <v>0.5</v>
      </c>
      <c r="H33">
        <f t="shared" si="1"/>
        <v>32.857142857142854</v>
      </c>
      <c r="I33">
        <f t="shared" si="2"/>
        <v>31.571428571428573</v>
      </c>
      <c r="J33">
        <f t="shared" si="3"/>
        <v>23.285714285714285</v>
      </c>
      <c r="L33">
        <f t="shared" si="4"/>
        <v>27.428571428571427</v>
      </c>
    </row>
    <row r="34" spans="1:12" x14ac:dyDescent="0.35">
      <c r="A34" t="s">
        <v>223</v>
      </c>
      <c r="B34">
        <v>22</v>
      </c>
      <c r="C34">
        <v>28</v>
      </c>
      <c r="D34">
        <v>17</v>
      </c>
      <c r="F34">
        <f>AVERAGE(KocaeliTablo[[#This Row],[Vefat2019]:[Vefat2017]])</f>
        <v>22.5</v>
      </c>
      <c r="G34">
        <f>IF(AND(KocaeliTablo[[#This Row],[Vefat2020]]&gt;-1,KocaeliTablo[[#This Row],[Referans]]&gt;-1), KocaeliTablo[[#This Row],[Vefat2020]]-KocaeliTablo[[#This Row],[Referans]], 0)</f>
        <v>-0.5</v>
      </c>
      <c r="H34">
        <f t="shared" si="1"/>
        <v>31.428571428571427</v>
      </c>
      <c r="I34">
        <f t="shared" si="2"/>
        <v>31.428571428571427</v>
      </c>
      <c r="J34">
        <f t="shared" si="3"/>
        <v>22.571428571428573</v>
      </c>
      <c r="L34">
        <f t="shared" si="4"/>
        <v>27</v>
      </c>
    </row>
    <row r="35" spans="1:12" x14ac:dyDescent="0.35">
      <c r="A35" t="s">
        <v>222</v>
      </c>
      <c r="B35">
        <v>25</v>
      </c>
      <c r="C35">
        <v>31</v>
      </c>
      <c r="D35">
        <v>21</v>
      </c>
      <c r="F35">
        <f>AVERAGE(KocaeliTablo[[#This Row],[Vefat2019]:[Vefat2017]])</f>
        <v>26</v>
      </c>
      <c r="G35">
        <f>IF(AND(KocaeliTablo[[#This Row],[Vefat2020]]&gt;-1,KocaeliTablo[[#This Row],[Referans]]&gt;-1), KocaeliTablo[[#This Row],[Vefat2020]]-KocaeliTablo[[#This Row],[Referans]], 0)</f>
        <v>-1</v>
      </c>
      <c r="H35">
        <f t="shared" si="1"/>
        <v>31.428571428571427</v>
      </c>
      <c r="I35">
        <f t="shared" si="2"/>
        <v>31.571428571428573</v>
      </c>
      <c r="J35">
        <f t="shared" si="3"/>
        <v>22.428571428571427</v>
      </c>
      <c r="L35">
        <f t="shared" si="4"/>
        <v>27</v>
      </c>
    </row>
    <row r="36" spans="1:12" x14ac:dyDescent="0.35">
      <c r="A36" t="s">
        <v>221</v>
      </c>
      <c r="B36">
        <v>25</v>
      </c>
      <c r="C36">
        <v>43</v>
      </c>
      <c r="D36">
        <v>22</v>
      </c>
      <c r="F36">
        <f>AVERAGE(KocaeliTablo[[#This Row],[Vefat2019]:[Vefat2017]])</f>
        <v>32.5</v>
      </c>
      <c r="G36">
        <f>IF(AND(KocaeliTablo[[#This Row],[Vefat2020]]&gt;-1,KocaeliTablo[[#This Row],[Referans]]&gt;-1), KocaeliTablo[[#This Row],[Vefat2020]]-KocaeliTablo[[#This Row],[Referans]], 0)</f>
        <v>-7.5</v>
      </c>
      <c r="H36">
        <f t="shared" si="1"/>
        <v>29.285714285714285</v>
      </c>
      <c r="I36">
        <f t="shared" si="2"/>
        <v>32.857142857142854</v>
      </c>
      <c r="J36">
        <f t="shared" si="3"/>
        <v>22</v>
      </c>
      <c r="L36">
        <f t="shared" si="4"/>
        <v>27.428571428571427</v>
      </c>
    </row>
    <row r="37" spans="1:12" x14ac:dyDescent="0.35">
      <c r="A37" t="s">
        <v>220</v>
      </c>
      <c r="B37">
        <v>44</v>
      </c>
      <c r="C37">
        <v>41</v>
      </c>
      <c r="D37">
        <v>26</v>
      </c>
      <c r="F37">
        <f>AVERAGE(KocaeliTablo[[#This Row],[Vefat2019]:[Vefat2017]])</f>
        <v>33.5</v>
      </c>
      <c r="G37">
        <f>IF(AND(KocaeliTablo[[#This Row],[Vefat2020]]&gt;-1,KocaeliTablo[[#This Row],[Referans]]&gt;-1), KocaeliTablo[[#This Row],[Vefat2020]]-KocaeliTablo[[#This Row],[Referans]], 0)</f>
        <v>10.5</v>
      </c>
      <c r="H37">
        <f t="shared" si="1"/>
        <v>29.571428571428573</v>
      </c>
      <c r="I37">
        <f t="shared" si="2"/>
        <v>33.428571428571431</v>
      </c>
      <c r="J37">
        <f t="shared" si="3"/>
        <v>22.142857142857142</v>
      </c>
      <c r="L37">
        <f t="shared" si="4"/>
        <v>27.785714285714285</v>
      </c>
    </row>
    <row r="38" spans="1:12" x14ac:dyDescent="0.35">
      <c r="A38" t="s">
        <v>219</v>
      </c>
      <c r="B38">
        <v>32</v>
      </c>
      <c r="C38">
        <v>27</v>
      </c>
      <c r="D38">
        <v>35</v>
      </c>
      <c r="F38">
        <f>AVERAGE(KocaeliTablo[[#This Row],[Vefat2019]:[Vefat2017]])</f>
        <v>31</v>
      </c>
      <c r="G38">
        <f>IF(AND(KocaeliTablo[[#This Row],[Vefat2020]]&gt;-1,KocaeliTablo[[#This Row],[Referans]]&gt;-1), KocaeliTablo[[#This Row],[Vefat2020]]-KocaeliTablo[[#This Row],[Referans]], 0)</f>
        <v>1</v>
      </c>
      <c r="H38">
        <f t="shared" si="1"/>
        <v>29.857142857142858</v>
      </c>
      <c r="I38">
        <f t="shared" si="2"/>
        <v>32.571428571428569</v>
      </c>
      <c r="J38">
        <f t="shared" si="3"/>
        <v>23.714285714285715</v>
      </c>
      <c r="L38">
        <f t="shared" si="4"/>
        <v>28.142857142857142</v>
      </c>
    </row>
    <row r="39" spans="1:12" x14ac:dyDescent="0.35">
      <c r="A39" t="s">
        <v>218</v>
      </c>
      <c r="B39">
        <v>35</v>
      </c>
      <c r="C39">
        <v>27</v>
      </c>
      <c r="D39">
        <v>31</v>
      </c>
      <c r="F39">
        <f>AVERAGE(KocaeliTablo[[#This Row],[Vefat2019]:[Vefat2017]])</f>
        <v>29</v>
      </c>
      <c r="G39">
        <f>IF(AND(KocaeliTablo[[#This Row],[Vefat2020]]&gt;-1,KocaeliTablo[[#This Row],[Referans]]&gt;-1), KocaeliTablo[[#This Row],[Vefat2020]]-KocaeliTablo[[#This Row],[Referans]], 0)</f>
        <v>6</v>
      </c>
      <c r="H39">
        <f t="shared" si="1"/>
        <v>29.857142857142858</v>
      </c>
      <c r="I39">
        <f t="shared" si="2"/>
        <v>32</v>
      </c>
      <c r="J39">
        <f t="shared" si="3"/>
        <v>25.142857142857142</v>
      </c>
      <c r="L39">
        <f t="shared" si="4"/>
        <v>28.571428571428573</v>
      </c>
    </row>
    <row r="40" spans="1:12" x14ac:dyDescent="0.35">
      <c r="A40" t="s">
        <v>217</v>
      </c>
      <c r="B40">
        <v>30</v>
      </c>
      <c r="C40">
        <v>29</v>
      </c>
      <c r="D40">
        <v>24</v>
      </c>
      <c r="F40">
        <f>AVERAGE(KocaeliTablo[[#This Row],[Vefat2019]:[Vefat2017]])</f>
        <v>26.5</v>
      </c>
      <c r="G40">
        <f>IF(AND(KocaeliTablo[[#This Row],[Vefat2020]]&gt;-1,KocaeliTablo[[#This Row],[Referans]]&gt;-1), KocaeliTablo[[#This Row],[Vefat2020]]-KocaeliTablo[[#This Row],[Referans]], 0)</f>
        <v>3.5</v>
      </c>
      <c r="H40">
        <f t="shared" si="1"/>
        <v>30.428571428571427</v>
      </c>
      <c r="I40">
        <f t="shared" si="2"/>
        <v>32.285714285714285</v>
      </c>
      <c r="J40">
        <f t="shared" si="3"/>
        <v>25.142857142857142</v>
      </c>
      <c r="L40">
        <f t="shared" si="4"/>
        <v>28.714285714285715</v>
      </c>
    </row>
    <row r="41" spans="1:12" x14ac:dyDescent="0.35">
      <c r="A41" t="s">
        <v>216</v>
      </c>
      <c r="B41">
        <v>27</v>
      </c>
      <c r="C41">
        <v>32</v>
      </c>
      <c r="D41">
        <v>31</v>
      </c>
      <c r="F41">
        <f>AVERAGE(KocaeliTablo[[#This Row],[Vefat2019]:[Vefat2017]])</f>
        <v>31.5</v>
      </c>
      <c r="G41">
        <f>IF(AND(KocaeliTablo[[#This Row],[Vefat2020]]&gt;-1,KocaeliTablo[[#This Row],[Referans]]&gt;-1), KocaeliTablo[[#This Row],[Vefat2020]]-KocaeliTablo[[#This Row],[Referans]], 0)</f>
        <v>-4.5</v>
      </c>
      <c r="H41">
        <f t="shared" si="1"/>
        <v>31.142857142857142</v>
      </c>
      <c r="I41">
        <f t="shared" si="2"/>
        <v>32.857142857142854</v>
      </c>
      <c r="J41">
        <f t="shared" si="3"/>
        <v>27.142857142857142</v>
      </c>
      <c r="L41">
        <f t="shared" si="4"/>
        <v>30</v>
      </c>
    </row>
    <row r="42" spans="1:12" x14ac:dyDescent="0.35">
      <c r="A42" t="s">
        <v>215</v>
      </c>
      <c r="B42">
        <v>35</v>
      </c>
      <c r="C42">
        <v>27</v>
      </c>
      <c r="D42">
        <v>28</v>
      </c>
      <c r="F42">
        <f>AVERAGE(KocaeliTablo[[#This Row],[Vefat2019]:[Vefat2017]])</f>
        <v>27.5</v>
      </c>
      <c r="G42">
        <f>IF(AND(KocaeliTablo[[#This Row],[Vefat2020]]&gt;-1,KocaeliTablo[[#This Row],[Referans]]&gt;-1), KocaeliTablo[[#This Row],[Vefat2020]]-KocaeliTablo[[#This Row],[Referans]], 0)</f>
        <v>7.5</v>
      </c>
      <c r="H42">
        <f t="shared" si="1"/>
        <v>32.571428571428569</v>
      </c>
      <c r="I42">
        <f t="shared" si="2"/>
        <v>32.285714285714285</v>
      </c>
      <c r="J42">
        <f t="shared" si="3"/>
        <v>28.142857142857142</v>
      </c>
      <c r="L42">
        <f t="shared" si="4"/>
        <v>30.214285714285715</v>
      </c>
    </row>
    <row r="43" spans="1:12" x14ac:dyDescent="0.35">
      <c r="A43" t="s">
        <v>214</v>
      </c>
      <c r="B43">
        <v>26</v>
      </c>
      <c r="C43">
        <v>32</v>
      </c>
      <c r="D43">
        <v>29</v>
      </c>
      <c r="F43">
        <f>AVERAGE(KocaeliTablo[[#This Row],[Vefat2019]:[Vefat2017]])</f>
        <v>30.5</v>
      </c>
      <c r="G43">
        <f>IF(AND(KocaeliTablo[[#This Row],[Vefat2020]]&gt;-1,KocaeliTablo[[#This Row],[Referans]]&gt;-1), KocaeliTablo[[#This Row],[Vefat2020]]-KocaeliTablo[[#This Row],[Referans]], 0)</f>
        <v>-4.5</v>
      </c>
      <c r="H43">
        <f t="shared" si="1"/>
        <v>32.714285714285715</v>
      </c>
      <c r="I43">
        <f t="shared" si="2"/>
        <v>30.714285714285715</v>
      </c>
      <c r="J43">
        <f t="shared" si="3"/>
        <v>29.142857142857142</v>
      </c>
      <c r="L43">
        <f t="shared" si="4"/>
        <v>29.928571428571427</v>
      </c>
    </row>
    <row r="44" spans="1:12" x14ac:dyDescent="0.35">
      <c r="A44" t="s">
        <v>213</v>
      </c>
      <c r="B44">
        <v>24</v>
      </c>
      <c r="C44">
        <v>27</v>
      </c>
      <c r="D44">
        <v>24</v>
      </c>
      <c r="F44">
        <f>AVERAGE(KocaeliTablo[[#This Row],[Vefat2019]:[Vefat2017]])</f>
        <v>25.5</v>
      </c>
      <c r="G44">
        <f>IF(AND(KocaeliTablo[[#This Row],[Vefat2020]]&gt;-1,KocaeliTablo[[#This Row],[Referans]]&gt;-1), KocaeliTablo[[#This Row],[Vefat2020]]-KocaeliTablo[[#This Row],[Referans]], 0)</f>
        <v>-1.5</v>
      </c>
      <c r="H44">
        <f t="shared" si="1"/>
        <v>29.857142857142858</v>
      </c>
      <c r="I44">
        <f t="shared" si="2"/>
        <v>28.714285714285715</v>
      </c>
      <c r="J44">
        <f t="shared" si="3"/>
        <v>28.857142857142858</v>
      </c>
      <c r="L44">
        <f t="shared" si="4"/>
        <v>28.785714285714285</v>
      </c>
    </row>
    <row r="45" spans="1:12" x14ac:dyDescent="0.35">
      <c r="A45" t="s">
        <v>212</v>
      </c>
      <c r="B45">
        <v>20</v>
      </c>
      <c r="C45">
        <v>28</v>
      </c>
      <c r="D45">
        <v>24</v>
      </c>
      <c r="F45">
        <f>AVERAGE(KocaeliTablo[[#This Row],[Vefat2019]:[Vefat2017]])</f>
        <v>26</v>
      </c>
      <c r="G45">
        <f>IF(AND(KocaeliTablo[[#This Row],[Vefat2020]]&gt;-1,KocaeliTablo[[#This Row],[Referans]]&gt;-1), KocaeliTablo[[#This Row],[Vefat2020]]-KocaeliTablo[[#This Row],[Referans]], 0)</f>
        <v>-6</v>
      </c>
      <c r="H45">
        <f t="shared" si="1"/>
        <v>28.142857142857142</v>
      </c>
      <c r="I45">
        <f t="shared" si="2"/>
        <v>28.857142857142858</v>
      </c>
      <c r="J45">
        <f t="shared" si="3"/>
        <v>27.285714285714285</v>
      </c>
      <c r="L45">
        <f t="shared" si="4"/>
        <v>28.071428571428573</v>
      </c>
    </row>
    <row r="46" spans="1:12" x14ac:dyDescent="0.35">
      <c r="A46" t="s">
        <v>211</v>
      </c>
      <c r="B46">
        <v>30</v>
      </c>
      <c r="C46">
        <v>29</v>
      </c>
      <c r="D46">
        <v>28</v>
      </c>
      <c r="F46">
        <f>AVERAGE(KocaeliTablo[[#This Row],[Vefat2019]:[Vefat2017]])</f>
        <v>28.5</v>
      </c>
      <c r="G46">
        <f>IF(AND(KocaeliTablo[[#This Row],[Vefat2020]]&gt;-1,KocaeliTablo[[#This Row],[Referans]]&gt;-1), KocaeliTablo[[#This Row],[Vefat2020]]-KocaeliTablo[[#This Row],[Referans]], 0)</f>
        <v>1.5</v>
      </c>
      <c r="H46">
        <f t="shared" si="1"/>
        <v>27.428571428571427</v>
      </c>
      <c r="I46">
        <f t="shared" si="2"/>
        <v>29.142857142857142</v>
      </c>
      <c r="J46">
        <f t="shared" si="3"/>
        <v>26.857142857142858</v>
      </c>
      <c r="L46">
        <f t="shared" si="4"/>
        <v>28</v>
      </c>
    </row>
    <row r="47" spans="1:12" x14ac:dyDescent="0.35">
      <c r="A47" t="s">
        <v>210</v>
      </c>
      <c r="B47">
        <v>30</v>
      </c>
      <c r="C47">
        <v>30</v>
      </c>
      <c r="D47">
        <v>25</v>
      </c>
      <c r="F47">
        <f>AVERAGE(KocaeliTablo[[#This Row],[Vefat2019]:[Vefat2017]])</f>
        <v>27.5</v>
      </c>
      <c r="G47">
        <f>IF(AND(KocaeliTablo[[#This Row],[Vefat2020]]&gt;-1,KocaeliTablo[[#This Row],[Referans]]&gt;-1), KocaeliTablo[[#This Row],[Vefat2020]]-KocaeliTablo[[#This Row],[Referans]], 0)</f>
        <v>2.5</v>
      </c>
      <c r="H47">
        <f t="shared" si="1"/>
        <v>27.428571428571427</v>
      </c>
      <c r="I47">
        <f t="shared" si="2"/>
        <v>29.285714285714285</v>
      </c>
      <c r="J47">
        <f t="shared" si="3"/>
        <v>27</v>
      </c>
      <c r="L47">
        <f t="shared" si="4"/>
        <v>28.142857142857142</v>
      </c>
    </row>
    <row r="48" spans="1:12" x14ac:dyDescent="0.35">
      <c r="A48" t="s">
        <v>209</v>
      </c>
      <c r="B48">
        <v>23</v>
      </c>
      <c r="C48">
        <v>21</v>
      </c>
      <c r="D48">
        <v>33</v>
      </c>
      <c r="F48">
        <f>AVERAGE(KocaeliTablo[[#This Row],[Vefat2019]:[Vefat2017]])</f>
        <v>27</v>
      </c>
      <c r="G48">
        <f>IF(AND(KocaeliTablo[[#This Row],[Vefat2020]]&gt;-1,KocaeliTablo[[#This Row],[Referans]]&gt;-1), KocaeliTablo[[#This Row],[Vefat2020]]-KocaeliTablo[[#This Row],[Referans]], 0)</f>
        <v>-4</v>
      </c>
      <c r="H48">
        <f t="shared" si="1"/>
        <v>26.857142857142858</v>
      </c>
      <c r="I48">
        <f t="shared" si="2"/>
        <v>27.714285714285715</v>
      </c>
      <c r="J48">
        <f t="shared" si="3"/>
        <v>27.285714285714285</v>
      </c>
      <c r="L48">
        <f t="shared" si="4"/>
        <v>27.5</v>
      </c>
    </row>
    <row r="49" spans="1:12" x14ac:dyDescent="0.35">
      <c r="A49" t="s">
        <v>208</v>
      </c>
      <c r="B49">
        <v>27</v>
      </c>
      <c r="C49">
        <v>26</v>
      </c>
      <c r="D49">
        <v>30</v>
      </c>
      <c r="F49">
        <f>AVERAGE(KocaeliTablo[[#This Row],[Vefat2019]:[Vefat2017]])</f>
        <v>28</v>
      </c>
      <c r="G49">
        <f>IF(AND(KocaeliTablo[[#This Row],[Vefat2020]]&gt;-1,KocaeliTablo[[#This Row],[Referans]]&gt;-1), KocaeliTablo[[#This Row],[Vefat2020]]-KocaeliTablo[[#This Row],[Referans]], 0)</f>
        <v>-1</v>
      </c>
      <c r="H49">
        <f t="shared" si="1"/>
        <v>25.714285714285715</v>
      </c>
      <c r="I49">
        <f t="shared" si="2"/>
        <v>27.571428571428573</v>
      </c>
      <c r="J49">
        <f t="shared" si="3"/>
        <v>27.571428571428573</v>
      </c>
      <c r="L49">
        <f t="shared" si="4"/>
        <v>27.571428571428573</v>
      </c>
    </row>
    <row r="50" spans="1:12" x14ac:dyDescent="0.35">
      <c r="A50" t="s">
        <v>207</v>
      </c>
      <c r="B50">
        <v>26</v>
      </c>
      <c r="C50">
        <v>19</v>
      </c>
      <c r="D50">
        <v>18</v>
      </c>
      <c r="F50">
        <f>AVERAGE(KocaeliTablo[[#This Row],[Vefat2019]:[Vefat2017]])</f>
        <v>18.5</v>
      </c>
      <c r="G50">
        <f>IF(AND(KocaeliTablo[[#This Row],[Vefat2020]]&gt;-1,KocaeliTablo[[#This Row],[Referans]]&gt;-1), KocaeliTablo[[#This Row],[Vefat2020]]-KocaeliTablo[[#This Row],[Referans]], 0)</f>
        <v>7.5</v>
      </c>
      <c r="H50">
        <f t="shared" si="1"/>
        <v>25.714285714285715</v>
      </c>
      <c r="I50">
        <f t="shared" si="2"/>
        <v>25.714285714285715</v>
      </c>
      <c r="J50">
        <f t="shared" si="3"/>
        <v>26</v>
      </c>
      <c r="L50">
        <f t="shared" si="4"/>
        <v>25.857142857142858</v>
      </c>
    </row>
    <row r="51" spans="1:12" x14ac:dyDescent="0.35">
      <c r="A51" t="s">
        <v>206</v>
      </c>
      <c r="B51">
        <v>25</v>
      </c>
      <c r="C51">
        <v>22</v>
      </c>
      <c r="D51">
        <v>23</v>
      </c>
      <c r="F51">
        <f>AVERAGE(KocaeliTablo[[#This Row],[Vefat2019]:[Vefat2017]])</f>
        <v>22.5</v>
      </c>
      <c r="G51">
        <f>IF(AND(KocaeliTablo[[#This Row],[Vefat2020]]&gt;-1,KocaeliTablo[[#This Row],[Referans]]&gt;-1), KocaeliTablo[[#This Row],[Vefat2020]]-KocaeliTablo[[#This Row],[Referans]], 0)</f>
        <v>2.5</v>
      </c>
      <c r="H51">
        <f t="shared" si="1"/>
        <v>25.857142857142858</v>
      </c>
      <c r="I51">
        <f t="shared" si="2"/>
        <v>25</v>
      </c>
      <c r="J51">
        <f t="shared" si="3"/>
        <v>25.857142857142858</v>
      </c>
      <c r="L51">
        <f t="shared" si="4"/>
        <v>25.428571428571427</v>
      </c>
    </row>
    <row r="52" spans="1:12" x14ac:dyDescent="0.35">
      <c r="A52" t="s">
        <v>205</v>
      </c>
      <c r="B52">
        <v>31</v>
      </c>
      <c r="C52">
        <v>23</v>
      </c>
      <c r="D52">
        <v>32</v>
      </c>
      <c r="F52">
        <f>AVERAGE(KocaeliTablo[[#This Row],[Vefat2019]:[Vefat2017]])</f>
        <v>27.5</v>
      </c>
      <c r="G52">
        <f>IF(AND(KocaeliTablo[[#This Row],[Vefat2020]]&gt;-1,KocaeliTablo[[#This Row],[Referans]]&gt;-1), KocaeliTablo[[#This Row],[Vefat2020]]-KocaeliTablo[[#This Row],[Referans]], 0)</f>
        <v>3.5</v>
      </c>
      <c r="H52">
        <f t="shared" si="1"/>
        <v>27.428571428571427</v>
      </c>
      <c r="I52">
        <f t="shared" si="2"/>
        <v>24.285714285714285</v>
      </c>
      <c r="J52">
        <f t="shared" si="3"/>
        <v>27</v>
      </c>
      <c r="L52">
        <f t="shared" si="4"/>
        <v>25.642857142857142</v>
      </c>
    </row>
    <row r="53" spans="1:12" x14ac:dyDescent="0.35">
      <c r="A53" t="s">
        <v>204</v>
      </c>
      <c r="B53">
        <v>27</v>
      </c>
      <c r="C53">
        <v>28</v>
      </c>
      <c r="D53">
        <v>33</v>
      </c>
      <c r="F53">
        <f>AVERAGE(KocaeliTablo[[#This Row],[Vefat2019]:[Vefat2017]])</f>
        <v>30.5</v>
      </c>
      <c r="G53">
        <f>IF(AND(KocaeliTablo[[#This Row],[Vefat2020]]&gt;-1,KocaeliTablo[[#This Row],[Referans]]&gt;-1), KocaeliTablo[[#This Row],[Vefat2020]]-KocaeliTablo[[#This Row],[Referans]], 0)</f>
        <v>-3.5</v>
      </c>
      <c r="H53">
        <f t="shared" si="1"/>
        <v>27</v>
      </c>
      <c r="I53">
        <f t="shared" si="2"/>
        <v>24.142857142857142</v>
      </c>
      <c r="J53">
        <f t="shared" si="3"/>
        <v>27.714285714285715</v>
      </c>
      <c r="L53">
        <f t="shared" si="4"/>
        <v>25.928571428571427</v>
      </c>
    </row>
    <row r="54" spans="1:12" x14ac:dyDescent="0.35">
      <c r="A54" t="s">
        <v>203</v>
      </c>
      <c r="B54">
        <v>21</v>
      </c>
      <c r="C54">
        <v>25</v>
      </c>
      <c r="D54">
        <v>19</v>
      </c>
      <c r="F54">
        <f>AVERAGE(KocaeliTablo[[#This Row],[Vefat2019]:[Vefat2017]])</f>
        <v>22</v>
      </c>
      <c r="G54">
        <f>IF(AND(KocaeliTablo[[#This Row],[Vefat2020]]&gt;-1,KocaeliTablo[[#This Row],[Referans]]&gt;-1), KocaeliTablo[[#This Row],[Vefat2020]]-KocaeliTablo[[#This Row],[Referans]], 0)</f>
        <v>-1</v>
      </c>
      <c r="H54">
        <f t="shared" si="1"/>
        <v>25.714285714285715</v>
      </c>
      <c r="I54">
        <f t="shared" si="2"/>
        <v>23.428571428571427</v>
      </c>
      <c r="J54">
        <f t="shared" si="3"/>
        <v>26.857142857142858</v>
      </c>
      <c r="L54">
        <f t="shared" si="4"/>
        <v>25.142857142857142</v>
      </c>
    </row>
    <row r="55" spans="1:12" x14ac:dyDescent="0.35">
      <c r="A55" t="s">
        <v>202</v>
      </c>
      <c r="B55">
        <v>34</v>
      </c>
      <c r="C55">
        <v>29</v>
      </c>
      <c r="D55">
        <v>28</v>
      </c>
      <c r="F55">
        <f>AVERAGE(KocaeliTablo[[#This Row],[Vefat2019]:[Vefat2017]])</f>
        <v>28.5</v>
      </c>
      <c r="G55">
        <f>IF(AND(KocaeliTablo[[#This Row],[Vefat2020]]&gt;-1,KocaeliTablo[[#This Row],[Referans]]&gt;-1), KocaeliTablo[[#This Row],[Vefat2020]]-KocaeliTablo[[#This Row],[Referans]], 0)</f>
        <v>5.5</v>
      </c>
      <c r="H55">
        <f t="shared" si="1"/>
        <v>27.285714285714285</v>
      </c>
      <c r="I55">
        <f t="shared" si="2"/>
        <v>24.571428571428573</v>
      </c>
      <c r="J55">
        <f t="shared" si="3"/>
        <v>26.142857142857142</v>
      </c>
      <c r="L55">
        <f t="shared" si="4"/>
        <v>25.357142857142858</v>
      </c>
    </row>
    <row r="56" spans="1:12" x14ac:dyDescent="0.35">
      <c r="A56" t="s">
        <v>201</v>
      </c>
      <c r="B56">
        <v>20</v>
      </c>
      <c r="C56">
        <v>26</v>
      </c>
      <c r="D56">
        <v>18</v>
      </c>
      <c r="F56">
        <f>AVERAGE(KocaeliTablo[[#This Row],[Vefat2019]:[Vefat2017]])</f>
        <v>22</v>
      </c>
      <c r="G56">
        <f>IF(AND(KocaeliTablo[[#This Row],[Vefat2020]]&gt;-1,KocaeliTablo[[#This Row],[Referans]]&gt;-1), KocaeliTablo[[#This Row],[Vefat2020]]-KocaeliTablo[[#This Row],[Referans]], 0)</f>
        <v>-2</v>
      </c>
      <c r="H56">
        <f t="shared" si="1"/>
        <v>26.285714285714285</v>
      </c>
      <c r="I56">
        <f t="shared" si="2"/>
        <v>24.571428571428573</v>
      </c>
      <c r="J56">
        <f t="shared" si="3"/>
        <v>24.428571428571427</v>
      </c>
      <c r="L56">
        <f t="shared" si="4"/>
        <v>24.5</v>
      </c>
    </row>
    <row r="57" spans="1:12" x14ac:dyDescent="0.35">
      <c r="A57" t="s">
        <v>200</v>
      </c>
      <c r="B57">
        <v>34</v>
      </c>
      <c r="C57">
        <v>21</v>
      </c>
      <c r="D57">
        <v>16</v>
      </c>
      <c r="F57">
        <f>AVERAGE(KocaeliTablo[[#This Row],[Vefat2019]:[Vefat2017]])</f>
        <v>18.5</v>
      </c>
      <c r="G57">
        <f>IF(AND(KocaeliTablo[[#This Row],[Vefat2020]]&gt;-1,KocaeliTablo[[#This Row],[Referans]]&gt;-1), KocaeliTablo[[#This Row],[Vefat2020]]-KocaeliTablo[[#This Row],[Referans]], 0)</f>
        <v>15.5</v>
      </c>
      <c r="H57">
        <f t="shared" si="1"/>
        <v>27.428571428571427</v>
      </c>
      <c r="I57">
        <f t="shared" si="2"/>
        <v>24.857142857142858</v>
      </c>
      <c r="J57">
        <f t="shared" si="3"/>
        <v>24.142857142857142</v>
      </c>
      <c r="L57">
        <f t="shared" si="4"/>
        <v>24.5</v>
      </c>
    </row>
    <row r="58" spans="1:12" x14ac:dyDescent="0.35">
      <c r="A58" t="s">
        <v>199</v>
      </c>
      <c r="B58">
        <v>28</v>
      </c>
      <c r="C58">
        <v>35</v>
      </c>
      <c r="D58">
        <v>29</v>
      </c>
      <c r="F58">
        <f>AVERAGE(KocaeliTablo[[#This Row],[Vefat2019]:[Vefat2017]])</f>
        <v>32</v>
      </c>
      <c r="G58">
        <f>IF(AND(KocaeliTablo[[#This Row],[Vefat2020]]&gt;-1,KocaeliTablo[[#This Row],[Referans]]&gt;-1), KocaeliTablo[[#This Row],[Vefat2020]]-KocaeliTablo[[#This Row],[Referans]], 0)</f>
        <v>-4</v>
      </c>
      <c r="H58">
        <f t="shared" si="1"/>
        <v>27.857142857142858</v>
      </c>
      <c r="I58">
        <f t="shared" si="2"/>
        <v>26.714285714285715</v>
      </c>
      <c r="J58">
        <f t="shared" si="3"/>
        <v>25</v>
      </c>
      <c r="L58">
        <f t="shared" si="4"/>
        <v>25.857142857142858</v>
      </c>
    </row>
    <row r="59" spans="1:12" x14ac:dyDescent="0.35">
      <c r="A59" t="s">
        <v>198</v>
      </c>
      <c r="B59">
        <v>24</v>
      </c>
      <c r="C59">
        <v>38</v>
      </c>
      <c r="D59">
        <v>24</v>
      </c>
      <c r="F59">
        <f>AVERAGE(KocaeliTablo[[#This Row],[Vefat2019]:[Vefat2017]])</f>
        <v>31</v>
      </c>
      <c r="G59">
        <f>IF(AND(KocaeliTablo[[#This Row],[Vefat2020]]&gt;-1,KocaeliTablo[[#This Row],[Referans]]&gt;-1), KocaeliTablo[[#This Row],[Vefat2020]]-KocaeliTablo[[#This Row],[Referans]], 0)</f>
        <v>-7</v>
      </c>
      <c r="H59">
        <f t="shared" si="1"/>
        <v>26.857142857142858</v>
      </c>
      <c r="I59">
        <f t="shared" si="2"/>
        <v>28.857142857142858</v>
      </c>
      <c r="J59">
        <f t="shared" si="3"/>
        <v>23.857142857142858</v>
      </c>
      <c r="L59">
        <f t="shared" si="4"/>
        <v>26.357142857142858</v>
      </c>
    </row>
    <row r="60" spans="1:12" x14ac:dyDescent="0.35">
      <c r="A60" t="s">
        <v>197</v>
      </c>
      <c r="B60">
        <v>38</v>
      </c>
      <c r="C60">
        <v>26</v>
      </c>
      <c r="D60">
        <v>22</v>
      </c>
      <c r="F60">
        <f>AVERAGE(KocaeliTablo[[#This Row],[Vefat2019]:[Vefat2017]])</f>
        <v>24</v>
      </c>
      <c r="G60">
        <f>IF(AND(KocaeliTablo[[#This Row],[Vefat2020]]&gt;-1,KocaeliTablo[[#This Row],[Referans]]&gt;-1), KocaeliTablo[[#This Row],[Vefat2020]]-KocaeliTablo[[#This Row],[Referans]], 0)</f>
        <v>14</v>
      </c>
      <c r="H60">
        <f t="shared" si="1"/>
        <v>28.428571428571427</v>
      </c>
      <c r="I60">
        <f t="shared" si="2"/>
        <v>28.571428571428573</v>
      </c>
      <c r="J60">
        <f t="shared" si="3"/>
        <v>22.285714285714285</v>
      </c>
      <c r="L60">
        <f t="shared" si="4"/>
        <v>25.428571428571427</v>
      </c>
    </row>
    <row r="61" spans="1:12" x14ac:dyDescent="0.35">
      <c r="A61" t="s">
        <v>196</v>
      </c>
      <c r="B61">
        <v>22</v>
      </c>
      <c r="C61">
        <v>27</v>
      </c>
      <c r="D61">
        <v>32</v>
      </c>
      <c r="F61">
        <f>AVERAGE(KocaeliTablo[[#This Row],[Vefat2019]:[Vefat2017]])</f>
        <v>29.5</v>
      </c>
      <c r="G61">
        <f>IF(AND(KocaeliTablo[[#This Row],[Vefat2020]]&gt;-1,KocaeliTablo[[#This Row],[Referans]]&gt;-1), KocaeliTablo[[#This Row],[Vefat2020]]-KocaeliTablo[[#This Row],[Referans]], 0)</f>
        <v>-7.5</v>
      </c>
      <c r="H61">
        <f t="shared" si="1"/>
        <v>28.571428571428573</v>
      </c>
      <c r="I61">
        <f t="shared" si="2"/>
        <v>28.857142857142858</v>
      </c>
      <c r="J61">
        <f t="shared" si="3"/>
        <v>24.142857142857142</v>
      </c>
      <c r="L61">
        <f t="shared" si="4"/>
        <v>26.5</v>
      </c>
    </row>
    <row r="62" spans="1:12" x14ac:dyDescent="0.35">
      <c r="A62" t="s">
        <v>195</v>
      </c>
      <c r="B62">
        <v>29</v>
      </c>
      <c r="C62">
        <v>22</v>
      </c>
      <c r="D62">
        <v>26</v>
      </c>
      <c r="F62">
        <f>AVERAGE(KocaeliTablo[[#This Row],[Vefat2019]:[Vefat2017]])</f>
        <v>24</v>
      </c>
      <c r="G62">
        <f>IF(AND(KocaeliTablo[[#This Row],[Vefat2020]]&gt;-1,KocaeliTablo[[#This Row],[Referans]]&gt;-1), KocaeliTablo[[#This Row],[Vefat2020]]-KocaeliTablo[[#This Row],[Referans]], 0)</f>
        <v>5</v>
      </c>
      <c r="H62">
        <f t="shared" si="1"/>
        <v>27.857142857142858</v>
      </c>
      <c r="I62">
        <f t="shared" si="2"/>
        <v>27.857142857142858</v>
      </c>
      <c r="J62">
        <f t="shared" si="3"/>
        <v>23.857142857142858</v>
      </c>
      <c r="L62">
        <f t="shared" si="4"/>
        <v>25.857142857142858</v>
      </c>
    </row>
    <row r="63" spans="1:12" x14ac:dyDescent="0.35">
      <c r="A63" t="s">
        <v>194</v>
      </c>
      <c r="B63">
        <v>31</v>
      </c>
      <c r="C63">
        <v>31</v>
      </c>
      <c r="D63">
        <v>19</v>
      </c>
      <c r="F63">
        <f>AVERAGE(KocaeliTablo[[#This Row],[Vefat2019]:[Vefat2017]])</f>
        <v>25</v>
      </c>
      <c r="G63">
        <f>IF(AND(KocaeliTablo[[#This Row],[Vefat2020]]&gt;-1,KocaeliTablo[[#This Row],[Referans]]&gt;-1), KocaeliTablo[[#This Row],[Vefat2020]]-KocaeliTablo[[#This Row],[Referans]], 0)</f>
        <v>6</v>
      </c>
      <c r="H63">
        <f t="shared" si="1"/>
        <v>29.428571428571427</v>
      </c>
      <c r="I63">
        <f t="shared" si="2"/>
        <v>28.571428571428573</v>
      </c>
      <c r="J63">
        <f t="shared" si="3"/>
        <v>24</v>
      </c>
      <c r="L63">
        <f t="shared" si="4"/>
        <v>26.285714285714285</v>
      </c>
    </row>
    <row r="64" spans="1:12" x14ac:dyDescent="0.35">
      <c r="A64" t="s">
        <v>193</v>
      </c>
      <c r="B64">
        <v>33</v>
      </c>
      <c r="C64">
        <v>21</v>
      </c>
      <c r="D64">
        <v>24</v>
      </c>
      <c r="F64">
        <f>AVERAGE(KocaeliTablo[[#This Row],[Vefat2019]:[Vefat2017]])</f>
        <v>22.5</v>
      </c>
      <c r="G64">
        <f>IF(AND(KocaeliTablo[[#This Row],[Vefat2020]]&gt;-1,KocaeliTablo[[#This Row],[Referans]]&gt;-1), KocaeliTablo[[#This Row],[Vefat2020]]-KocaeliTablo[[#This Row],[Referans]], 0)</f>
        <v>10.5</v>
      </c>
      <c r="H64">
        <f t="shared" si="1"/>
        <v>29.285714285714285</v>
      </c>
      <c r="I64">
        <f t="shared" si="2"/>
        <v>28.571428571428573</v>
      </c>
      <c r="J64">
        <f t="shared" si="3"/>
        <v>25.142857142857142</v>
      </c>
      <c r="L64">
        <f t="shared" si="4"/>
        <v>26.857142857142858</v>
      </c>
    </row>
    <row r="65" spans="1:12" x14ac:dyDescent="0.35">
      <c r="A65" t="s">
        <v>192</v>
      </c>
      <c r="B65">
        <v>24</v>
      </c>
      <c r="C65">
        <v>32</v>
      </c>
      <c r="D65">
        <v>29</v>
      </c>
      <c r="F65">
        <f>AVERAGE(KocaeliTablo[[#This Row],[Vefat2019]:[Vefat2017]])</f>
        <v>30.5</v>
      </c>
      <c r="G65">
        <f>IF(AND(KocaeliTablo[[#This Row],[Vefat2020]]&gt;-1,KocaeliTablo[[#This Row],[Referans]]&gt;-1), KocaeliTablo[[#This Row],[Vefat2020]]-KocaeliTablo[[#This Row],[Referans]], 0)</f>
        <v>-6.5</v>
      </c>
      <c r="H65">
        <f t="shared" si="1"/>
        <v>28.714285714285715</v>
      </c>
      <c r="I65">
        <f t="shared" si="2"/>
        <v>28.142857142857142</v>
      </c>
      <c r="J65">
        <f t="shared" si="3"/>
        <v>25.142857142857142</v>
      </c>
      <c r="L65">
        <f t="shared" si="4"/>
        <v>26.642857142857142</v>
      </c>
    </row>
    <row r="66" spans="1:12" x14ac:dyDescent="0.35">
      <c r="A66" t="s">
        <v>191</v>
      </c>
      <c r="B66">
        <v>18</v>
      </c>
      <c r="C66">
        <v>34</v>
      </c>
      <c r="D66">
        <v>23</v>
      </c>
      <c r="F66">
        <f>AVERAGE(KocaeliTablo[[#This Row],[Vefat2019]:[Vefat2017]])</f>
        <v>28.5</v>
      </c>
      <c r="G66">
        <f>IF(AND(KocaeliTablo[[#This Row],[Vefat2020]]&gt;-1,KocaeliTablo[[#This Row],[Referans]]&gt;-1), KocaeliTablo[[#This Row],[Vefat2020]]-KocaeliTablo[[#This Row],[Referans]], 0)</f>
        <v>-10.5</v>
      </c>
      <c r="H66">
        <f t="shared" si="1"/>
        <v>27.857142857142858</v>
      </c>
      <c r="I66">
        <f t="shared" si="2"/>
        <v>27.571428571428573</v>
      </c>
      <c r="J66">
        <f t="shared" si="3"/>
        <v>25</v>
      </c>
      <c r="L66">
        <f t="shared" si="4"/>
        <v>26.285714285714285</v>
      </c>
    </row>
    <row r="67" spans="1:12" x14ac:dyDescent="0.35">
      <c r="A67" t="s">
        <v>190</v>
      </c>
      <c r="B67">
        <v>26</v>
      </c>
      <c r="C67">
        <v>28</v>
      </c>
      <c r="D67">
        <v>35</v>
      </c>
      <c r="F67">
        <f>AVERAGE(KocaeliTablo[[#This Row],[Vefat2019]:[Vefat2017]])</f>
        <v>31.5</v>
      </c>
      <c r="G67">
        <f>IF(AND(KocaeliTablo[[#This Row],[Vefat2020]]&gt;-1,KocaeliTablo[[#This Row],[Referans]]&gt;-1), KocaeliTablo[[#This Row],[Vefat2020]]-KocaeliTablo[[#This Row],[Referans]], 0)</f>
        <v>-5.5</v>
      </c>
      <c r="H67">
        <f t="shared" si="1"/>
        <v>26.142857142857142</v>
      </c>
      <c r="I67">
        <f t="shared" si="2"/>
        <v>27.857142857142858</v>
      </c>
      <c r="J67">
        <f t="shared" si="3"/>
        <v>26.857142857142858</v>
      </c>
      <c r="L67">
        <f t="shared" si="4"/>
        <v>27.357142857142858</v>
      </c>
    </row>
    <row r="68" spans="1:12" x14ac:dyDescent="0.35">
      <c r="A68" t="s">
        <v>189</v>
      </c>
      <c r="B68">
        <v>20</v>
      </c>
      <c r="C68">
        <v>38</v>
      </c>
      <c r="D68">
        <v>28</v>
      </c>
      <c r="F68">
        <f>AVERAGE(KocaeliTablo[[#This Row],[Vefat2019]:[Vefat2017]])</f>
        <v>33</v>
      </c>
      <c r="G68">
        <f>IF(AND(KocaeliTablo[[#This Row],[Vefat2020]]&gt;-1,KocaeliTablo[[#This Row],[Referans]]&gt;-1), KocaeliTablo[[#This Row],[Vefat2020]]-KocaeliTablo[[#This Row],[Referans]], 0)</f>
        <v>-13</v>
      </c>
      <c r="H68">
        <f t="shared" si="1"/>
        <v>25.857142857142858</v>
      </c>
      <c r="I68">
        <f t="shared" si="2"/>
        <v>29.428571428571427</v>
      </c>
      <c r="J68">
        <f t="shared" si="3"/>
        <v>26.285714285714285</v>
      </c>
      <c r="L68">
        <f t="shared" si="4"/>
        <v>27.857142857142858</v>
      </c>
    </row>
    <row r="69" spans="1:12" x14ac:dyDescent="0.35">
      <c r="A69" t="s">
        <v>188</v>
      </c>
      <c r="B69">
        <v>28</v>
      </c>
      <c r="C69">
        <v>30</v>
      </c>
      <c r="D69">
        <v>29</v>
      </c>
      <c r="F69">
        <f>AVERAGE(KocaeliTablo[[#This Row],[Vefat2019]:[Vefat2017]])</f>
        <v>29.5</v>
      </c>
      <c r="G69">
        <f>IF(AND(KocaeliTablo[[#This Row],[Vefat2020]]&gt;-1,KocaeliTablo[[#This Row],[Referans]]&gt;-1), KocaeliTablo[[#This Row],[Vefat2020]]-KocaeliTablo[[#This Row],[Referans]], 0)</f>
        <v>-1.5</v>
      </c>
      <c r="H69">
        <f t="shared" si="1"/>
        <v>25.714285714285715</v>
      </c>
      <c r="I69">
        <f t="shared" si="2"/>
        <v>30.571428571428573</v>
      </c>
      <c r="J69">
        <f t="shared" si="3"/>
        <v>26.714285714285715</v>
      </c>
      <c r="L69">
        <f t="shared" si="4"/>
        <v>28.642857142857142</v>
      </c>
    </row>
    <row r="70" spans="1:12" x14ac:dyDescent="0.35">
      <c r="A70" t="s">
        <v>187</v>
      </c>
      <c r="B70">
        <v>21</v>
      </c>
      <c r="C70">
        <v>25</v>
      </c>
      <c r="D70">
        <v>23</v>
      </c>
      <c r="F70">
        <f>AVERAGE(KocaeliTablo[[#This Row],[Vefat2019]:[Vefat2017]])</f>
        <v>24</v>
      </c>
      <c r="G70">
        <f>IF(AND(KocaeliTablo[[#This Row],[Vefat2020]]&gt;-1,KocaeliTablo[[#This Row],[Referans]]&gt;-1), KocaeliTablo[[#This Row],[Vefat2020]]-KocaeliTablo[[#This Row],[Referans]], 0)</f>
        <v>-3</v>
      </c>
      <c r="H70">
        <f t="shared" si="1"/>
        <v>24.285714285714285</v>
      </c>
      <c r="I70">
        <f t="shared" si="2"/>
        <v>29.714285714285715</v>
      </c>
      <c r="J70">
        <f t="shared" si="3"/>
        <v>27.285714285714285</v>
      </c>
      <c r="L70">
        <f t="shared" si="4"/>
        <v>28.5</v>
      </c>
    </row>
    <row r="71" spans="1:12" x14ac:dyDescent="0.35">
      <c r="A71" t="s">
        <v>186</v>
      </c>
      <c r="B71">
        <v>35</v>
      </c>
      <c r="C71">
        <v>17</v>
      </c>
      <c r="D71">
        <v>20</v>
      </c>
      <c r="F71">
        <f>AVERAGE(KocaeliTablo[[#This Row],[Vefat2019]:[Vefat2017]])</f>
        <v>18.5</v>
      </c>
      <c r="G71">
        <f>IF(AND(KocaeliTablo[[#This Row],[Vefat2020]]&gt;-1,KocaeliTablo[[#This Row],[Referans]]&gt;-1), KocaeliTablo[[#This Row],[Vefat2020]]-KocaeliTablo[[#This Row],[Referans]], 0)</f>
        <v>16.5</v>
      </c>
      <c r="H71">
        <f t="shared" si="1"/>
        <v>24.571428571428573</v>
      </c>
      <c r="I71">
        <f t="shared" si="2"/>
        <v>29.142857142857142</v>
      </c>
      <c r="J71">
        <f t="shared" si="3"/>
        <v>26.714285714285715</v>
      </c>
      <c r="L71">
        <f t="shared" si="4"/>
        <v>27.928571428571427</v>
      </c>
    </row>
    <row r="72" spans="1:12" x14ac:dyDescent="0.35">
      <c r="A72" t="s">
        <v>185</v>
      </c>
      <c r="B72">
        <v>24</v>
      </c>
      <c r="C72">
        <v>33</v>
      </c>
      <c r="D72">
        <v>21</v>
      </c>
      <c r="F72">
        <f>AVERAGE(KocaeliTablo[[#This Row],[Vefat2019]:[Vefat2017]])</f>
        <v>27</v>
      </c>
      <c r="G72">
        <f>IF(AND(KocaeliTablo[[#This Row],[Vefat2020]]&gt;-1,KocaeliTablo[[#This Row],[Referans]]&gt;-1), KocaeliTablo[[#This Row],[Vefat2020]]-KocaeliTablo[[#This Row],[Referans]], 0)</f>
        <v>-3</v>
      </c>
      <c r="H72">
        <f t="shared" si="1"/>
        <v>24.571428571428573</v>
      </c>
      <c r="I72">
        <f t="shared" si="2"/>
        <v>29.285714285714285</v>
      </c>
      <c r="J72">
        <f t="shared" si="3"/>
        <v>25.571428571428573</v>
      </c>
      <c r="L72">
        <f t="shared" si="4"/>
        <v>27.428571428571427</v>
      </c>
    </row>
    <row r="73" spans="1:12" x14ac:dyDescent="0.35">
      <c r="A73" t="s">
        <v>184</v>
      </c>
      <c r="B73">
        <v>35</v>
      </c>
      <c r="C73">
        <v>34</v>
      </c>
      <c r="D73">
        <v>27</v>
      </c>
      <c r="F73">
        <f>AVERAGE(KocaeliTablo[[#This Row],[Vefat2019]:[Vefat2017]])</f>
        <v>30.5</v>
      </c>
      <c r="G73">
        <f>IF(AND(KocaeliTablo[[#This Row],[Vefat2020]]&gt;-1,KocaeliTablo[[#This Row],[Referans]]&gt;-1), KocaeliTablo[[#This Row],[Vefat2020]]-KocaeliTablo[[#This Row],[Referans]], 0)</f>
        <v>4.5</v>
      </c>
      <c r="H73">
        <f t="shared" ref="H73:H136" si="5">AVERAGE(B67:B73)</f>
        <v>27</v>
      </c>
      <c r="I73">
        <f t="shared" ref="I73:I136" si="6">AVERAGE(C67:C73)</f>
        <v>29.285714285714285</v>
      </c>
      <c r="J73">
        <f t="shared" ref="J73:K136" si="7">AVERAGE(D67:D73)</f>
        <v>26.142857142857142</v>
      </c>
      <c r="L73">
        <f t="shared" ref="L73:L136" si="8">AVERAGE(F67:F73)</f>
        <v>27.714285714285715</v>
      </c>
    </row>
    <row r="74" spans="1:12" x14ac:dyDescent="0.35">
      <c r="A74" t="s">
        <v>183</v>
      </c>
      <c r="B74">
        <v>35</v>
      </c>
      <c r="C74">
        <v>32</v>
      </c>
      <c r="D74">
        <v>28</v>
      </c>
      <c r="F74">
        <f>AVERAGE(KocaeliTablo[[#This Row],[Vefat2019]:[Vefat2017]])</f>
        <v>30</v>
      </c>
      <c r="G74">
        <f>IF(AND(KocaeliTablo[[#This Row],[Vefat2020]]&gt;-1,KocaeliTablo[[#This Row],[Referans]]&gt;-1), KocaeliTablo[[#This Row],[Vefat2020]]-KocaeliTablo[[#This Row],[Referans]], 0)</f>
        <v>5</v>
      </c>
      <c r="H74">
        <f t="shared" si="5"/>
        <v>28.285714285714285</v>
      </c>
      <c r="I74">
        <f t="shared" si="6"/>
        <v>29.857142857142858</v>
      </c>
      <c r="J74">
        <f t="shared" si="7"/>
        <v>25.142857142857142</v>
      </c>
      <c r="L74">
        <f t="shared" si="8"/>
        <v>27.5</v>
      </c>
    </row>
    <row r="75" spans="1:12" x14ac:dyDescent="0.35">
      <c r="A75" t="s">
        <v>182</v>
      </c>
      <c r="B75">
        <v>26</v>
      </c>
      <c r="C75">
        <v>32</v>
      </c>
      <c r="D75">
        <v>30</v>
      </c>
      <c r="F75">
        <f>AVERAGE(KocaeliTablo[[#This Row],[Vefat2019]:[Vefat2017]])</f>
        <v>31</v>
      </c>
      <c r="G75">
        <f>IF(AND(KocaeliTablo[[#This Row],[Vefat2020]]&gt;-1,KocaeliTablo[[#This Row],[Referans]]&gt;-1), KocaeliTablo[[#This Row],[Vefat2020]]-KocaeliTablo[[#This Row],[Referans]], 0)</f>
        <v>-5</v>
      </c>
      <c r="H75">
        <f t="shared" si="5"/>
        <v>29.142857142857142</v>
      </c>
      <c r="I75">
        <f t="shared" si="6"/>
        <v>29</v>
      </c>
      <c r="J75">
        <f t="shared" si="7"/>
        <v>25.428571428571427</v>
      </c>
      <c r="L75">
        <f t="shared" si="8"/>
        <v>27.214285714285715</v>
      </c>
    </row>
    <row r="76" spans="1:12" x14ac:dyDescent="0.35">
      <c r="A76" t="s">
        <v>181</v>
      </c>
      <c r="B76">
        <v>16</v>
      </c>
      <c r="C76">
        <v>32</v>
      </c>
      <c r="D76">
        <v>25</v>
      </c>
      <c r="F76">
        <f>AVERAGE(KocaeliTablo[[#This Row],[Vefat2019]:[Vefat2017]])</f>
        <v>28.5</v>
      </c>
      <c r="G76">
        <f>IF(AND(KocaeliTablo[[#This Row],[Vefat2020]]&gt;-1,KocaeliTablo[[#This Row],[Referans]]&gt;-1), KocaeliTablo[[#This Row],[Vefat2020]]-KocaeliTablo[[#This Row],[Referans]], 0)</f>
        <v>-12.5</v>
      </c>
      <c r="H76">
        <f t="shared" si="5"/>
        <v>27.428571428571427</v>
      </c>
      <c r="I76">
        <f t="shared" si="6"/>
        <v>29.285714285714285</v>
      </c>
      <c r="J76">
        <f t="shared" si="7"/>
        <v>24.857142857142858</v>
      </c>
      <c r="L76">
        <f t="shared" si="8"/>
        <v>27.071428571428573</v>
      </c>
    </row>
    <row r="77" spans="1:12" x14ac:dyDescent="0.35">
      <c r="A77" t="s">
        <v>180</v>
      </c>
      <c r="B77">
        <v>27</v>
      </c>
      <c r="C77">
        <v>20</v>
      </c>
      <c r="D77">
        <v>29</v>
      </c>
      <c r="F77">
        <f>AVERAGE(KocaeliTablo[[#This Row],[Vefat2019]:[Vefat2017]])</f>
        <v>24.5</v>
      </c>
      <c r="G77">
        <f>IF(AND(KocaeliTablo[[#This Row],[Vefat2020]]&gt;-1,KocaeliTablo[[#This Row],[Referans]]&gt;-1), KocaeliTablo[[#This Row],[Vefat2020]]-KocaeliTablo[[#This Row],[Referans]], 0)</f>
        <v>2.5</v>
      </c>
      <c r="H77">
        <f t="shared" si="5"/>
        <v>28.285714285714285</v>
      </c>
      <c r="I77">
        <f t="shared" si="6"/>
        <v>28.571428571428573</v>
      </c>
      <c r="J77">
        <f t="shared" si="7"/>
        <v>25.714285714285715</v>
      </c>
      <c r="L77">
        <f t="shared" si="8"/>
        <v>27.142857142857142</v>
      </c>
    </row>
    <row r="78" spans="1:12" x14ac:dyDescent="0.35">
      <c r="A78" t="s">
        <v>179</v>
      </c>
      <c r="B78">
        <v>27</v>
      </c>
      <c r="C78">
        <v>27</v>
      </c>
      <c r="D78">
        <v>16</v>
      </c>
      <c r="F78">
        <f>AVERAGE(KocaeliTablo[[#This Row],[Vefat2019]:[Vefat2017]])</f>
        <v>21.5</v>
      </c>
      <c r="G78">
        <f>IF(AND(KocaeliTablo[[#This Row],[Vefat2020]]&gt;-1,KocaeliTablo[[#This Row],[Referans]]&gt;-1), KocaeliTablo[[#This Row],[Vefat2020]]-KocaeliTablo[[#This Row],[Referans]], 0)</f>
        <v>5.5</v>
      </c>
      <c r="H78">
        <f t="shared" si="5"/>
        <v>27.142857142857142</v>
      </c>
      <c r="I78">
        <f t="shared" si="6"/>
        <v>30</v>
      </c>
      <c r="J78">
        <f t="shared" si="7"/>
        <v>25.142857142857142</v>
      </c>
      <c r="L78">
        <f t="shared" si="8"/>
        <v>27.571428571428573</v>
      </c>
    </row>
    <row r="79" spans="1:12" x14ac:dyDescent="0.35">
      <c r="A79" t="s">
        <v>178</v>
      </c>
      <c r="B79">
        <v>21</v>
      </c>
      <c r="C79">
        <v>19</v>
      </c>
      <c r="D79">
        <v>27</v>
      </c>
      <c r="F79">
        <f>AVERAGE(KocaeliTablo[[#This Row],[Vefat2019]:[Vefat2017]])</f>
        <v>23</v>
      </c>
      <c r="G79">
        <f>IF(AND(KocaeliTablo[[#This Row],[Vefat2020]]&gt;-1,KocaeliTablo[[#This Row],[Referans]]&gt;-1), KocaeliTablo[[#This Row],[Vefat2020]]-KocaeliTablo[[#This Row],[Referans]], 0)</f>
        <v>-2</v>
      </c>
      <c r="H79">
        <f t="shared" si="5"/>
        <v>26.714285714285715</v>
      </c>
      <c r="I79">
        <f t="shared" si="6"/>
        <v>28</v>
      </c>
      <c r="J79">
        <f t="shared" si="7"/>
        <v>26</v>
      </c>
      <c r="L79">
        <f t="shared" si="8"/>
        <v>27</v>
      </c>
    </row>
    <row r="80" spans="1:12" x14ac:dyDescent="0.35">
      <c r="A80" t="s">
        <v>177</v>
      </c>
      <c r="B80">
        <v>26</v>
      </c>
      <c r="C80">
        <v>20</v>
      </c>
      <c r="D80">
        <v>26</v>
      </c>
      <c r="F80">
        <f>AVERAGE(KocaeliTablo[[#This Row],[Vefat2019]:[Vefat2017]])</f>
        <v>23</v>
      </c>
      <c r="G80">
        <f>IF(AND(KocaeliTablo[[#This Row],[Vefat2020]]&gt;-1,KocaeliTablo[[#This Row],[Referans]]&gt;-1), KocaeliTablo[[#This Row],[Vefat2020]]-KocaeliTablo[[#This Row],[Referans]], 0)</f>
        <v>3</v>
      </c>
      <c r="H80">
        <f t="shared" si="5"/>
        <v>25.428571428571427</v>
      </c>
      <c r="I80">
        <f t="shared" si="6"/>
        <v>26</v>
      </c>
      <c r="J80">
        <f t="shared" si="7"/>
        <v>25.857142857142858</v>
      </c>
      <c r="L80">
        <f t="shared" si="8"/>
        <v>25.928571428571427</v>
      </c>
    </row>
    <row r="81" spans="1:12" x14ac:dyDescent="0.35">
      <c r="A81" t="s">
        <v>176</v>
      </c>
      <c r="B81">
        <v>27</v>
      </c>
      <c r="C81">
        <v>25</v>
      </c>
      <c r="D81">
        <v>21</v>
      </c>
      <c r="F81">
        <f>AVERAGE(KocaeliTablo[[#This Row],[Vefat2019]:[Vefat2017]])</f>
        <v>23</v>
      </c>
      <c r="G81">
        <f>IF(AND(KocaeliTablo[[#This Row],[Vefat2020]]&gt;-1,KocaeliTablo[[#This Row],[Referans]]&gt;-1), KocaeliTablo[[#This Row],[Vefat2020]]-KocaeliTablo[[#This Row],[Referans]], 0)</f>
        <v>4</v>
      </c>
      <c r="H81">
        <f t="shared" si="5"/>
        <v>24.285714285714285</v>
      </c>
      <c r="I81">
        <f t="shared" si="6"/>
        <v>25</v>
      </c>
      <c r="J81">
        <f t="shared" si="7"/>
        <v>24.857142857142858</v>
      </c>
      <c r="L81">
        <f t="shared" si="8"/>
        <v>24.928571428571427</v>
      </c>
    </row>
    <row r="82" spans="1:12" x14ac:dyDescent="0.35">
      <c r="A82" t="s">
        <v>175</v>
      </c>
      <c r="B82">
        <v>26</v>
      </c>
      <c r="C82">
        <v>29</v>
      </c>
      <c r="D82">
        <v>25</v>
      </c>
      <c r="F82">
        <f>AVERAGE(KocaeliTablo[[#This Row],[Vefat2019]:[Vefat2017]])</f>
        <v>27</v>
      </c>
      <c r="G82">
        <f>IF(AND(KocaeliTablo[[#This Row],[Vefat2020]]&gt;-1,KocaeliTablo[[#This Row],[Referans]]&gt;-1), KocaeliTablo[[#This Row],[Vefat2020]]-KocaeliTablo[[#This Row],[Referans]], 0)</f>
        <v>-1</v>
      </c>
      <c r="H82">
        <f t="shared" si="5"/>
        <v>24.285714285714285</v>
      </c>
      <c r="I82">
        <f t="shared" si="6"/>
        <v>24.571428571428573</v>
      </c>
      <c r="J82">
        <f t="shared" si="7"/>
        <v>24.142857142857142</v>
      </c>
      <c r="L82">
        <f t="shared" si="8"/>
        <v>24.357142857142858</v>
      </c>
    </row>
    <row r="83" spans="1:12" x14ac:dyDescent="0.35">
      <c r="A83" t="s">
        <v>174</v>
      </c>
      <c r="B83">
        <v>25</v>
      </c>
      <c r="C83">
        <v>26</v>
      </c>
      <c r="D83">
        <v>16</v>
      </c>
      <c r="F83">
        <f>AVERAGE(KocaeliTablo[[#This Row],[Vefat2019]:[Vefat2017]])</f>
        <v>21</v>
      </c>
      <c r="G83">
        <f>IF(AND(KocaeliTablo[[#This Row],[Vefat2020]]&gt;-1,KocaeliTablo[[#This Row],[Referans]]&gt;-1), KocaeliTablo[[#This Row],[Vefat2020]]-KocaeliTablo[[#This Row],[Referans]], 0)</f>
        <v>4</v>
      </c>
      <c r="H83">
        <f t="shared" si="5"/>
        <v>25.571428571428573</v>
      </c>
      <c r="I83">
        <f t="shared" si="6"/>
        <v>23.714285714285715</v>
      </c>
      <c r="J83">
        <f t="shared" si="7"/>
        <v>22.857142857142858</v>
      </c>
      <c r="L83">
        <f t="shared" si="8"/>
        <v>23.285714285714285</v>
      </c>
    </row>
    <row r="84" spans="1:12" x14ac:dyDescent="0.35">
      <c r="A84" t="s">
        <v>173</v>
      </c>
      <c r="B84">
        <v>28</v>
      </c>
      <c r="C84">
        <v>29</v>
      </c>
      <c r="D84">
        <v>26</v>
      </c>
      <c r="F84">
        <f>AVERAGE(KocaeliTablo[[#This Row],[Vefat2019]:[Vefat2017]])</f>
        <v>27.5</v>
      </c>
      <c r="G84">
        <f>IF(AND(KocaeliTablo[[#This Row],[Vefat2020]]&gt;-1,KocaeliTablo[[#This Row],[Referans]]&gt;-1), KocaeliTablo[[#This Row],[Vefat2020]]-KocaeliTablo[[#This Row],[Referans]], 0)</f>
        <v>0.5</v>
      </c>
      <c r="H84">
        <f t="shared" si="5"/>
        <v>25.714285714285715</v>
      </c>
      <c r="I84">
        <f t="shared" si="6"/>
        <v>25</v>
      </c>
      <c r="J84">
        <f t="shared" si="7"/>
        <v>22.428571428571427</v>
      </c>
      <c r="L84">
        <f t="shared" si="8"/>
        <v>23.714285714285715</v>
      </c>
    </row>
    <row r="85" spans="1:12" x14ac:dyDescent="0.35">
      <c r="A85" t="s">
        <v>172</v>
      </c>
      <c r="B85">
        <v>30</v>
      </c>
      <c r="C85">
        <v>18</v>
      </c>
      <c r="D85">
        <v>20</v>
      </c>
      <c r="F85">
        <f>AVERAGE(KocaeliTablo[[#This Row],[Vefat2019]:[Vefat2017]])</f>
        <v>19</v>
      </c>
      <c r="G85">
        <f>IF(AND(KocaeliTablo[[#This Row],[Vefat2020]]&gt;-1,KocaeliTablo[[#This Row],[Referans]]&gt;-1), KocaeliTablo[[#This Row],[Vefat2020]]-KocaeliTablo[[#This Row],[Referans]], 0)</f>
        <v>11</v>
      </c>
      <c r="H85">
        <f t="shared" si="5"/>
        <v>26.142857142857142</v>
      </c>
      <c r="I85">
        <f t="shared" si="6"/>
        <v>23.714285714285715</v>
      </c>
      <c r="J85">
        <f t="shared" si="7"/>
        <v>23</v>
      </c>
      <c r="L85">
        <f t="shared" si="8"/>
        <v>23.357142857142858</v>
      </c>
    </row>
    <row r="86" spans="1:12" x14ac:dyDescent="0.35">
      <c r="A86" t="s">
        <v>171</v>
      </c>
      <c r="B86">
        <v>19</v>
      </c>
      <c r="C86">
        <v>29</v>
      </c>
      <c r="D86">
        <v>23</v>
      </c>
      <c r="F86">
        <f>AVERAGE(KocaeliTablo[[#This Row],[Vefat2019]:[Vefat2017]])</f>
        <v>26</v>
      </c>
      <c r="G86">
        <f>IF(AND(KocaeliTablo[[#This Row],[Vefat2020]]&gt;-1,KocaeliTablo[[#This Row],[Referans]]&gt;-1), KocaeliTablo[[#This Row],[Vefat2020]]-KocaeliTablo[[#This Row],[Referans]], 0)</f>
        <v>-7</v>
      </c>
      <c r="H86">
        <f t="shared" si="5"/>
        <v>25.857142857142858</v>
      </c>
      <c r="I86">
        <f t="shared" si="6"/>
        <v>25.142857142857142</v>
      </c>
      <c r="J86">
        <f t="shared" si="7"/>
        <v>22.428571428571427</v>
      </c>
      <c r="L86">
        <f t="shared" si="8"/>
        <v>23.785714285714285</v>
      </c>
    </row>
    <row r="87" spans="1:12" x14ac:dyDescent="0.35">
      <c r="A87" t="s">
        <v>170</v>
      </c>
      <c r="B87">
        <v>21</v>
      </c>
      <c r="C87">
        <v>22</v>
      </c>
      <c r="D87">
        <v>32</v>
      </c>
      <c r="F87">
        <f>AVERAGE(KocaeliTablo[[#This Row],[Vefat2019]:[Vefat2017]])</f>
        <v>27</v>
      </c>
      <c r="G87">
        <f>IF(AND(KocaeliTablo[[#This Row],[Vefat2020]]&gt;-1,KocaeliTablo[[#This Row],[Referans]]&gt;-1), KocaeliTablo[[#This Row],[Vefat2020]]-KocaeliTablo[[#This Row],[Referans]], 0)</f>
        <v>-6</v>
      </c>
      <c r="H87">
        <f t="shared" si="5"/>
        <v>25.142857142857142</v>
      </c>
      <c r="I87">
        <f t="shared" si="6"/>
        <v>25.428571428571427</v>
      </c>
      <c r="J87">
        <f t="shared" si="7"/>
        <v>23.285714285714285</v>
      </c>
      <c r="L87">
        <f t="shared" si="8"/>
        <v>24.357142857142858</v>
      </c>
    </row>
    <row r="88" spans="1:12" x14ac:dyDescent="0.35">
      <c r="A88" t="s">
        <v>169</v>
      </c>
      <c r="B88">
        <v>22</v>
      </c>
      <c r="C88">
        <v>28</v>
      </c>
      <c r="D88">
        <v>19</v>
      </c>
      <c r="F88">
        <f>AVERAGE(KocaeliTablo[[#This Row],[Vefat2019]:[Vefat2017]])</f>
        <v>23.5</v>
      </c>
      <c r="G88">
        <f>IF(AND(KocaeliTablo[[#This Row],[Vefat2020]]&gt;-1,KocaeliTablo[[#This Row],[Referans]]&gt;-1), KocaeliTablo[[#This Row],[Vefat2020]]-KocaeliTablo[[#This Row],[Referans]], 0)</f>
        <v>-1.5</v>
      </c>
      <c r="H88">
        <f t="shared" si="5"/>
        <v>24.428571428571427</v>
      </c>
      <c r="I88">
        <f t="shared" si="6"/>
        <v>25.857142857142858</v>
      </c>
      <c r="J88">
        <f t="shared" si="7"/>
        <v>23</v>
      </c>
      <c r="L88">
        <f t="shared" si="8"/>
        <v>24.428571428571427</v>
      </c>
    </row>
    <row r="89" spans="1:12" x14ac:dyDescent="0.35">
      <c r="A89" t="s">
        <v>168</v>
      </c>
      <c r="B89">
        <v>25</v>
      </c>
      <c r="C89">
        <v>25</v>
      </c>
      <c r="D89">
        <v>27</v>
      </c>
      <c r="F89">
        <f>AVERAGE(KocaeliTablo[[#This Row],[Vefat2019]:[Vefat2017]])</f>
        <v>26</v>
      </c>
      <c r="G89">
        <f>IF(AND(KocaeliTablo[[#This Row],[Vefat2020]]&gt;-1,KocaeliTablo[[#This Row],[Referans]]&gt;-1), KocaeliTablo[[#This Row],[Vefat2020]]-KocaeliTablo[[#This Row],[Referans]], 0)</f>
        <v>-1</v>
      </c>
      <c r="H89">
        <f t="shared" si="5"/>
        <v>24.285714285714285</v>
      </c>
      <c r="I89">
        <f t="shared" si="6"/>
        <v>25.285714285714285</v>
      </c>
      <c r="J89">
        <f t="shared" si="7"/>
        <v>23.285714285714285</v>
      </c>
      <c r="L89">
        <f t="shared" si="8"/>
        <v>24.285714285714285</v>
      </c>
    </row>
    <row r="90" spans="1:12" x14ac:dyDescent="0.35">
      <c r="A90" t="s">
        <v>167</v>
      </c>
      <c r="B90">
        <v>33</v>
      </c>
      <c r="C90">
        <v>28</v>
      </c>
      <c r="D90">
        <v>29</v>
      </c>
      <c r="F90">
        <f>AVERAGE(KocaeliTablo[[#This Row],[Vefat2019]:[Vefat2017]])</f>
        <v>28.5</v>
      </c>
      <c r="G90">
        <f>IF(AND(KocaeliTablo[[#This Row],[Vefat2020]]&gt;-1,KocaeliTablo[[#This Row],[Referans]]&gt;-1), KocaeliTablo[[#This Row],[Vefat2020]]-KocaeliTablo[[#This Row],[Referans]], 0)</f>
        <v>4.5</v>
      </c>
      <c r="H90">
        <f t="shared" si="5"/>
        <v>25.428571428571427</v>
      </c>
      <c r="I90">
        <f t="shared" si="6"/>
        <v>25.571428571428573</v>
      </c>
      <c r="J90">
        <f t="shared" si="7"/>
        <v>25.142857142857142</v>
      </c>
      <c r="L90">
        <f t="shared" si="8"/>
        <v>25.357142857142858</v>
      </c>
    </row>
    <row r="91" spans="1:12" x14ac:dyDescent="0.35">
      <c r="A91" t="s">
        <v>166</v>
      </c>
      <c r="B91">
        <v>21</v>
      </c>
      <c r="C91">
        <v>18</v>
      </c>
      <c r="D91">
        <v>30</v>
      </c>
      <c r="F91">
        <f>AVERAGE(KocaeliTablo[[#This Row],[Vefat2019]:[Vefat2017]])</f>
        <v>24</v>
      </c>
      <c r="G91">
        <f>IF(AND(KocaeliTablo[[#This Row],[Vefat2020]]&gt;-1,KocaeliTablo[[#This Row],[Referans]]&gt;-1), KocaeliTablo[[#This Row],[Vefat2020]]-KocaeliTablo[[#This Row],[Referans]], 0)</f>
        <v>-3</v>
      </c>
      <c r="H91">
        <f t="shared" si="5"/>
        <v>24.428571428571427</v>
      </c>
      <c r="I91">
        <f t="shared" si="6"/>
        <v>24</v>
      </c>
      <c r="J91">
        <f t="shared" si="7"/>
        <v>25.714285714285715</v>
      </c>
      <c r="L91">
        <f t="shared" si="8"/>
        <v>24.857142857142858</v>
      </c>
    </row>
    <row r="92" spans="1:12" x14ac:dyDescent="0.35">
      <c r="A92" t="s">
        <v>165</v>
      </c>
      <c r="B92">
        <v>39</v>
      </c>
      <c r="C92">
        <v>23</v>
      </c>
      <c r="D92">
        <v>22</v>
      </c>
      <c r="F92">
        <f>AVERAGE(KocaeliTablo[[#This Row],[Vefat2019]:[Vefat2017]])</f>
        <v>22.5</v>
      </c>
      <c r="G92">
        <f>IF(AND(KocaeliTablo[[#This Row],[Vefat2020]]&gt;-1,KocaeliTablo[[#This Row],[Referans]]&gt;-1), KocaeliTablo[[#This Row],[Vefat2020]]-KocaeliTablo[[#This Row],[Referans]], 0)</f>
        <v>16.5</v>
      </c>
      <c r="H92">
        <f t="shared" si="5"/>
        <v>25.714285714285715</v>
      </c>
      <c r="I92">
        <f t="shared" si="6"/>
        <v>24.714285714285715</v>
      </c>
      <c r="J92">
        <f t="shared" si="7"/>
        <v>26</v>
      </c>
      <c r="L92">
        <f t="shared" si="8"/>
        <v>25.357142857142858</v>
      </c>
    </row>
    <row r="93" spans="1:12" x14ac:dyDescent="0.35">
      <c r="A93" t="s">
        <v>164</v>
      </c>
      <c r="B93">
        <v>27</v>
      </c>
      <c r="C93">
        <v>25</v>
      </c>
      <c r="D93">
        <v>29</v>
      </c>
      <c r="F93">
        <f>AVERAGE(KocaeliTablo[[#This Row],[Vefat2019]:[Vefat2017]])</f>
        <v>27</v>
      </c>
      <c r="G93">
        <f>IF(AND(KocaeliTablo[[#This Row],[Vefat2020]]&gt;-1,KocaeliTablo[[#This Row],[Referans]]&gt;-1), KocaeliTablo[[#This Row],[Vefat2020]]-KocaeliTablo[[#This Row],[Referans]], 0)</f>
        <v>0</v>
      </c>
      <c r="H93">
        <f t="shared" si="5"/>
        <v>26.857142857142858</v>
      </c>
      <c r="I93">
        <f t="shared" si="6"/>
        <v>24.142857142857142</v>
      </c>
      <c r="J93">
        <f t="shared" si="7"/>
        <v>26.857142857142858</v>
      </c>
      <c r="L93">
        <f t="shared" si="8"/>
        <v>25.5</v>
      </c>
    </row>
    <row r="94" spans="1:12" x14ac:dyDescent="0.35">
      <c r="A94" t="s">
        <v>163</v>
      </c>
      <c r="B94">
        <v>21</v>
      </c>
      <c r="C94">
        <v>30</v>
      </c>
      <c r="D94">
        <v>30</v>
      </c>
      <c r="F94">
        <f>AVERAGE(KocaeliTablo[[#This Row],[Vefat2019]:[Vefat2017]])</f>
        <v>30</v>
      </c>
      <c r="G94">
        <f>IF(AND(KocaeliTablo[[#This Row],[Vefat2020]]&gt;-1,KocaeliTablo[[#This Row],[Referans]]&gt;-1), KocaeliTablo[[#This Row],[Vefat2020]]-KocaeliTablo[[#This Row],[Referans]], 0)</f>
        <v>-9</v>
      </c>
      <c r="H94">
        <f t="shared" si="5"/>
        <v>26.857142857142858</v>
      </c>
      <c r="I94">
        <f t="shared" si="6"/>
        <v>25.285714285714285</v>
      </c>
      <c r="J94">
        <f t="shared" si="7"/>
        <v>26.571428571428573</v>
      </c>
      <c r="L94">
        <f t="shared" si="8"/>
        <v>25.928571428571427</v>
      </c>
    </row>
    <row r="95" spans="1:12" x14ac:dyDescent="0.35">
      <c r="A95" t="s">
        <v>162</v>
      </c>
      <c r="B95">
        <v>21</v>
      </c>
      <c r="C95">
        <v>35</v>
      </c>
      <c r="D95">
        <v>35</v>
      </c>
      <c r="F95">
        <f>AVERAGE(KocaeliTablo[[#This Row],[Vefat2019]:[Vefat2017]])</f>
        <v>35</v>
      </c>
      <c r="G95">
        <f>IF(AND(KocaeliTablo[[#This Row],[Vefat2020]]&gt;-1,KocaeliTablo[[#This Row],[Referans]]&gt;-1), KocaeliTablo[[#This Row],[Vefat2020]]-KocaeliTablo[[#This Row],[Referans]], 0)</f>
        <v>-14</v>
      </c>
      <c r="H95">
        <f t="shared" si="5"/>
        <v>26.714285714285715</v>
      </c>
      <c r="I95">
        <f t="shared" si="6"/>
        <v>26.285714285714285</v>
      </c>
      <c r="J95">
        <f t="shared" si="7"/>
        <v>28.857142857142858</v>
      </c>
      <c r="L95">
        <f t="shared" si="8"/>
        <v>27.571428571428573</v>
      </c>
    </row>
    <row r="96" spans="1:12" x14ac:dyDescent="0.35">
      <c r="A96" t="s">
        <v>161</v>
      </c>
      <c r="B96">
        <v>24</v>
      </c>
      <c r="C96">
        <v>26</v>
      </c>
      <c r="D96">
        <v>23</v>
      </c>
      <c r="F96">
        <f>AVERAGE(KocaeliTablo[[#This Row],[Vefat2019]:[Vefat2017]])</f>
        <v>24.5</v>
      </c>
      <c r="G96">
        <f>IF(AND(KocaeliTablo[[#This Row],[Vefat2020]]&gt;-1,KocaeliTablo[[#This Row],[Referans]]&gt;-1), KocaeliTablo[[#This Row],[Vefat2020]]-KocaeliTablo[[#This Row],[Referans]], 0)</f>
        <v>-0.5</v>
      </c>
      <c r="H96">
        <f t="shared" si="5"/>
        <v>26.571428571428573</v>
      </c>
      <c r="I96">
        <f t="shared" si="6"/>
        <v>26.428571428571427</v>
      </c>
      <c r="J96">
        <f t="shared" si="7"/>
        <v>28.285714285714285</v>
      </c>
      <c r="L96">
        <f t="shared" si="8"/>
        <v>27.357142857142858</v>
      </c>
    </row>
    <row r="97" spans="1:12" x14ac:dyDescent="0.35">
      <c r="A97" t="s">
        <v>160</v>
      </c>
      <c r="B97">
        <v>31</v>
      </c>
      <c r="C97">
        <v>24</v>
      </c>
      <c r="D97">
        <v>28</v>
      </c>
      <c r="F97">
        <f>AVERAGE(KocaeliTablo[[#This Row],[Vefat2019]:[Vefat2017]])</f>
        <v>26</v>
      </c>
      <c r="G97">
        <f>IF(AND(KocaeliTablo[[#This Row],[Vefat2020]]&gt;-1,KocaeliTablo[[#This Row],[Referans]]&gt;-1), KocaeliTablo[[#This Row],[Vefat2020]]-KocaeliTablo[[#This Row],[Referans]], 0)</f>
        <v>5</v>
      </c>
      <c r="H97">
        <f t="shared" si="5"/>
        <v>26.285714285714285</v>
      </c>
      <c r="I97">
        <f t="shared" si="6"/>
        <v>25.857142857142858</v>
      </c>
      <c r="J97">
        <f t="shared" si="7"/>
        <v>28.142857142857142</v>
      </c>
      <c r="L97">
        <f t="shared" si="8"/>
        <v>27</v>
      </c>
    </row>
    <row r="98" spans="1:12" x14ac:dyDescent="0.35">
      <c r="A98" t="s">
        <v>159</v>
      </c>
      <c r="B98">
        <v>34</v>
      </c>
      <c r="C98">
        <v>19</v>
      </c>
      <c r="D98">
        <v>20</v>
      </c>
      <c r="F98">
        <f>AVERAGE(KocaeliTablo[[#This Row],[Vefat2019]:[Vefat2017]])</f>
        <v>19.5</v>
      </c>
      <c r="G98">
        <f>IF(AND(KocaeliTablo[[#This Row],[Vefat2020]]&gt;-1,KocaeliTablo[[#This Row],[Referans]]&gt;-1), KocaeliTablo[[#This Row],[Vefat2020]]-KocaeliTablo[[#This Row],[Referans]], 0)</f>
        <v>14.5</v>
      </c>
      <c r="H98">
        <f t="shared" si="5"/>
        <v>28.142857142857142</v>
      </c>
      <c r="I98">
        <f t="shared" si="6"/>
        <v>26</v>
      </c>
      <c r="J98">
        <f t="shared" si="7"/>
        <v>26.714285714285715</v>
      </c>
      <c r="L98">
        <f t="shared" si="8"/>
        <v>26.357142857142858</v>
      </c>
    </row>
    <row r="99" spans="1:12" x14ac:dyDescent="0.35">
      <c r="A99" t="s">
        <v>158</v>
      </c>
      <c r="B99">
        <v>37</v>
      </c>
      <c r="C99">
        <v>22</v>
      </c>
      <c r="D99">
        <v>20</v>
      </c>
      <c r="F99">
        <f>AVERAGE(KocaeliTablo[[#This Row],[Vefat2019]:[Vefat2017]])</f>
        <v>21</v>
      </c>
      <c r="G99">
        <f>IF(AND(KocaeliTablo[[#This Row],[Vefat2020]]&gt;-1,KocaeliTablo[[#This Row],[Referans]]&gt;-1), KocaeliTablo[[#This Row],[Vefat2020]]-KocaeliTablo[[#This Row],[Referans]], 0)</f>
        <v>16</v>
      </c>
      <c r="H99">
        <f t="shared" si="5"/>
        <v>27.857142857142858</v>
      </c>
      <c r="I99">
        <f t="shared" si="6"/>
        <v>25.857142857142858</v>
      </c>
      <c r="J99">
        <f t="shared" si="7"/>
        <v>26.428571428571427</v>
      </c>
      <c r="L99">
        <f t="shared" si="8"/>
        <v>26.142857142857142</v>
      </c>
    </row>
    <row r="100" spans="1:12" x14ac:dyDescent="0.35">
      <c r="A100" t="s">
        <v>157</v>
      </c>
      <c r="B100">
        <v>23</v>
      </c>
      <c r="C100">
        <v>27</v>
      </c>
      <c r="D100">
        <v>22</v>
      </c>
      <c r="F100">
        <f>AVERAGE(KocaeliTablo[[#This Row],[Vefat2019]:[Vefat2017]])</f>
        <v>24.5</v>
      </c>
      <c r="G100">
        <f>IF(AND(KocaeliTablo[[#This Row],[Vefat2020]]&gt;-1,KocaeliTablo[[#This Row],[Referans]]&gt;-1), KocaeliTablo[[#This Row],[Vefat2020]]-KocaeliTablo[[#This Row],[Referans]], 0)</f>
        <v>-1.5</v>
      </c>
      <c r="H100">
        <f t="shared" si="5"/>
        <v>27.285714285714285</v>
      </c>
      <c r="I100">
        <f t="shared" si="6"/>
        <v>26.142857142857142</v>
      </c>
      <c r="J100">
        <f t="shared" si="7"/>
        <v>25.428571428571427</v>
      </c>
      <c r="L100">
        <f t="shared" si="8"/>
        <v>25.785714285714285</v>
      </c>
    </row>
    <row r="101" spans="1:12" x14ac:dyDescent="0.35">
      <c r="A101" t="s">
        <v>156</v>
      </c>
      <c r="B101">
        <v>24</v>
      </c>
      <c r="C101">
        <v>28</v>
      </c>
      <c r="D101">
        <v>23</v>
      </c>
      <c r="F101">
        <f>AVERAGE(KocaeliTablo[[#This Row],[Vefat2019]:[Vefat2017]])</f>
        <v>25.5</v>
      </c>
      <c r="G101">
        <f>IF(AND(KocaeliTablo[[#This Row],[Vefat2020]]&gt;-1,KocaeliTablo[[#This Row],[Referans]]&gt;-1), KocaeliTablo[[#This Row],[Vefat2020]]-KocaeliTablo[[#This Row],[Referans]], 0)</f>
        <v>-1.5</v>
      </c>
      <c r="H101">
        <f t="shared" si="5"/>
        <v>27.714285714285715</v>
      </c>
      <c r="I101">
        <f t="shared" si="6"/>
        <v>25.857142857142858</v>
      </c>
      <c r="J101">
        <f t="shared" si="7"/>
        <v>24.428571428571427</v>
      </c>
      <c r="L101">
        <f t="shared" si="8"/>
        <v>25.142857142857142</v>
      </c>
    </row>
    <row r="102" spans="1:12" x14ac:dyDescent="0.35">
      <c r="A102" t="s">
        <v>155</v>
      </c>
      <c r="B102">
        <v>22</v>
      </c>
      <c r="C102">
        <v>22</v>
      </c>
      <c r="D102">
        <v>26</v>
      </c>
      <c r="F102">
        <f>AVERAGE(KocaeliTablo[[#This Row],[Vefat2019]:[Vefat2017]])</f>
        <v>24</v>
      </c>
      <c r="G102">
        <f>IF(AND(KocaeliTablo[[#This Row],[Vefat2020]]&gt;-1,KocaeliTablo[[#This Row],[Referans]]&gt;-1), KocaeliTablo[[#This Row],[Vefat2020]]-KocaeliTablo[[#This Row],[Referans]], 0)</f>
        <v>-2</v>
      </c>
      <c r="H102">
        <f t="shared" si="5"/>
        <v>27.857142857142858</v>
      </c>
      <c r="I102">
        <f t="shared" si="6"/>
        <v>24</v>
      </c>
      <c r="J102">
        <f t="shared" si="7"/>
        <v>23.142857142857142</v>
      </c>
      <c r="L102">
        <f t="shared" si="8"/>
        <v>23.571428571428573</v>
      </c>
    </row>
    <row r="103" spans="1:12" x14ac:dyDescent="0.35">
      <c r="A103" t="s">
        <v>154</v>
      </c>
      <c r="B103">
        <v>21</v>
      </c>
      <c r="C103">
        <v>24</v>
      </c>
      <c r="D103">
        <v>19</v>
      </c>
      <c r="F103">
        <f>AVERAGE(KocaeliTablo[[#This Row],[Vefat2019]:[Vefat2017]])</f>
        <v>21.5</v>
      </c>
      <c r="G103">
        <f>IF(AND(KocaeliTablo[[#This Row],[Vefat2020]]&gt;-1,KocaeliTablo[[#This Row],[Referans]]&gt;-1), KocaeliTablo[[#This Row],[Vefat2020]]-KocaeliTablo[[#This Row],[Referans]], 0)</f>
        <v>-0.5</v>
      </c>
      <c r="H103">
        <f t="shared" si="5"/>
        <v>27.428571428571427</v>
      </c>
      <c r="I103">
        <f t="shared" si="6"/>
        <v>23.714285714285715</v>
      </c>
      <c r="J103">
        <f t="shared" si="7"/>
        <v>22.571428571428573</v>
      </c>
      <c r="L103">
        <f t="shared" si="8"/>
        <v>23.142857142857142</v>
      </c>
    </row>
    <row r="104" spans="1:12" x14ac:dyDescent="0.35">
      <c r="A104" t="s">
        <v>153</v>
      </c>
      <c r="B104">
        <v>42</v>
      </c>
      <c r="C104">
        <v>17</v>
      </c>
      <c r="D104">
        <v>24</v>
      </c>
      <c r="F104">
        <f>AVERAGE(KocaeliTablo[[#This Row],[Vefat2019]:[Vefat2017]])</f>
        <v>20.5</v>
      </c>
      <c r="G104">
        <f>IF(AND(KocaeliTablo[[#This Row],[Vefat2020]]&gt;-1,KocaeliTablo[[#This Row],[Referans]]&gt;-1), KocaeliTablo[[#This Row],[Vefat2020]]-KocaeliTablo[[#This Row],[Referans]], 0)</f>
        <v>21.5</v>
      </c>
      <c r="H104">
        <f t="shared" si="5"/>
        <v>29</v>
      </c>
      <c r="I104">
        <f t="shared" si="6"/>
        <v>22.714285714285715</v>
      </c>
      <c r="J104">
        <f t="shared" si="7"/>
        <v>22</v>
      </c>
      <c r="L104">
        <f t="shared" si="8"/>
        <v>22.357142857142858</v>
      </c>
    </row>
    <row r="105" spans="1:12" x14ac:dyDescent="0.35">
      <c r="A105" t="s">
        <v>152</v>
      </c>
      <c r="B105">
        <v>27</v>
      </c>
      <c r="C105">
        <v>20</v>
      </c>
      <c r="D105">
        <v>23</v>
      </c>
      <c r="F105">
        <f>AVERAGE(KocaeliTablo[[#This Row],[Vefat2019]:[Vefat2017]])</f>
        <v>21.5</v>
      </c>
      <c r="G105">
        <f>IF(AND(KocaeliTablo[[#This Row],[Vefat2020]]&gt;-1,KocaeliTablo[[#This Row],[Referans]]&gt;-1), KocaeliTablo[[#This Row],[Vefat2020]]-KocaeliTablo[[#This Row],[Referans]], 0)</f>
        <v>5.5</v>
      </c>
      <c r="H105">
        <f t="shared" si="5"/>
        <v>28</v>
      </c>
      <c r="I105">
        <f t="shared" si="6"/>
        <v>22.857142857142858</v>
      </c>
      <c r="J105">
        <f t="shared" si="7"/>
        <v>22.428571428571427</v>
      </c>
      <c r="L105">
        <f t="shared" si="8"/>
        <v>22.642857142857142</v>
      </c>
    </row>
    <row r="106" spans="1:12" x14ac:dyDescent="0.35">
      <c r="A106" t="s">
        <v>151</v>
      </c>
      <c r="B106">
        <v>36</v>
      </c>
      <c r="C106">
        <v>22</v>
      </c>
      <c r="D106">
        <v>17</v>
      </c>
      <c r="F106">
        <f>AVERAGE(KocaeliTablo[[#This Row],[Vefat2019]:[Vefat2017]])</f>
        <v>19.5</v>
      </c>
      <c r="G106">
        <f>IF(AND(KocaeliTablo[[#This Row],[Vefat2020]]&gt;-1,KocaeliTablo[[#This Row],[Referans]]&gt;-1), KocaeliTablo[[#This Row],[Vefat2020]]-KocaeliTablo[[#This Row],[Referans]], 0)</f>
        <v>16.5</v>
      </c>
      <c r="H106">
        <f t="shared" si="5"/>
        <v>27.857142857142858</v>
      </c>
      <c r="I106">
        <f t="shared" si="6"/>
        <v>22.857142857142858</v>
      </c>
      <c r="J106">
        <f t="shared" si="7"/>
        <v>22</v>
      </c>
      <c r="L106">
        <f t="shared" si="8"/>
        <v>22.428571428571427</v>
      </c>
    </row>
    <row r="107" spans="1:12" x14ac:dyDescent="0.35">
      <c r="A107" t="s">
        <v>150</v>
      </c>
      <c r="B107">
        <v>36</v>
      </c>
      <c r="C107">
        <v>26</v>
      </c>
      <c r="D107">
        <v>19</v>
      </c>
      <c r="F107">
        <f>AVERAGE(KocaeliTablo[[#This Row],[Vefat2019]:[Vefat2017]])</f>
        <v>22.5</v>
      </c>
      <c r="G107">
        <f>IF(AND(KocaeliTablo[[#This Row],[Vefat2020]]&gt;-1,KocaeliTablo[[#This Row],[Referans]]&gt;-1), KocaeliTablo[[#This Row],[Vefat2020]]-KocaeliTablo[[#This Row],[Referans]], 0)</f>
        <v>13.5</v>
      </c>
      <c r="H107">
        <f t="shared" si="5"/>
        <v>29.714285714285715</v>
      </c>
      <c r="I107">
        <f t="shared" si="6"/>
        <v>22.714285714285715</v>
      </c>
      <c r="J107">
        <f t="shared" si="7"/>
        <v>21.571428571428573</v>
      </c>
      <c r="L107">
        <f t="shared" si="8"/>
        <v>22.142857142857142</v>
      </c>
    </row>
    <row r="108" spans="1:12" x14ac:dyDescent="0.35">
      <c r="A108" t="s">
        <v>149</v>
      </c>
      <c r="B108">
        <v>32</v>
      </c>
      <c r="C108">
        <v>29</v>
      </c>
      <c r="D108">
        <v>18</v>
      </c>
      <c r="F108">
        <f>AVERAGE(KocaeliTablo[[#This Row],[Vefat2019]:[Vefat2017]])</f>
        <v>23.5</v>
      </c>
      <c r="G108">
        <f>IF(AND(KocaeliTablo[[#This Row],[Vefat2020]]&gt;-1,KocaeliTablo[[#This Row],[Referans]]&gt;-1), KocaeliTablo[[#This Row],[Vefat2020]]-KocaeliTablo[[#This Row],[Referans]], 0)</f>
        <v>8.5</v>
      </c>
      <c r="H108">
        <f t="shared" si="5"/>
        <v>30.857142857142858</v>
      </c>
      <c r="I108">
        <f t="shared" si="6"/>
        <v>22.857142857142858</v>
      </c>
      <c r="J108">
        <f t="shared" si="7"/>
        <v>20.857142857142858</v>
      </c>
      <c r="L108">
        <f t="shared" si="8"/>
        <v>21.857142857142858</v>
      </c>
    </row>
    <row r="109" spans="1:12" x14ac:dyDescent="0.35">
      <c r="A109" t="s">
        <v>148</v>
      </c>
      <c r="B109">
        <v>27</v>
      </c>
      <c r="C109">
        <v>29</v>
      </c>
      <c r="D109">
        <v>24</v>
      </c>
      <c r="F109">
        <f>AVERAGE(KocaeliTablo[[#This Row],[Vefat2019]:[Vefat2017]])</f>
        <v>26.5</v>
      </c>
      <c r="G109">
        <f>IF(AND(KocaeliTablo[[#This Row],[Vefat2020]]&gt;-1,KocaeliTablo[[#This Row],[Referans]]&gt;-1), KocaeliTablo[[#This Row],[Vefat2020]]-KocaeliTablo[[#This Row],[Referans]], 0)</f>
        <v>0.5</v>
      </c>
      <c r="H109">
        <f t="shared" si="5"/>
        <v>31.571428571428573</v>
      </c>
      <c r="I109">
        <f t="shared" si="6"/>
        <v>23.857142857142858</v>
      </c>
      <c r="J109">
        <f t="shared" si="7"/>
        <v>20.571428571428573</v>
      </c>
      <c r="L109">
        <f t="shared" si="8"/>
        <v>22.214285714285715</v>
      </c>
    </row>
    <row r="110" spans="1:12" x14ac:dyDescent="0.35">
      <c r="A110" t="s">
        <v>147</v>
      </c>
      <c r="B110">
        <v>28</v>
      </c>
      <c r="C110">
        <v>23</v>
      </c>
      <c r="D110">
        <v>23</v>
      </c>
      <c r="F110">
        <f>AVERAGE(KocaeliTablo[[#This Row],[Vefat2019]:[Vefat2017]])</f>
        <v>23</v>
      </c>
      <c r="G110">
        <f>IF(AND(KocaeliTablo[[#This Row],[Vefat2020]]&gt;-1,KocaeliTablo[[#This Row],[Referans]]&gt;-1), KocaeliTablo[[#This Row],[Vefat2020]]-KocaeliTablo[[#This Row],[Referans]], 0)</f>
        <v>5</v>
      </c>
      <c r="H110">
        <f t="shared" si="5"/>
        <v>32.571428571428569</v>
      </c>
      <c r="I110">
        <f t="shared" si="6"/>
        <v>23.714285714285715</v>
      </c>
      <c r="J110">
        <f t="shared" si="7"/>
        <v>21.142857142857142</v>
      </c>
      <c r="L110">
        <f t="shared" si="8"/>
        <v>22.428571428571427</v>
      </c>
    </row>
    <row r="111" spans="1:12" x14ac:dyDescent="0.35">
      <c r="A111" t="s">
        <v>146</v>
      </c>
      <c r="B111">
        <v>43</v>
      </c>
      <c r="C111">
        <v>19</v>
      </c>
      <c r="D111">
        <v>23</v>
      </c>
      <c r="F111">
        <f>AVERAGE(KocaeliTablo[[#This Row],[Vefat2019]:[Vefat2017]])</f>
        <v>21</v>
      </c>
      <c r="G111">
        <f>IF(AND(KocaeliTablo[[#This Row],[Vefat2020]]&gt;-1,KocaeliTablo[[#This Row],[Referans]]&gt;-1), KocaeliTablo[[#This Row],[Vefat2020]]-KocaeliTablo[[#This Row],[Referans]], 0)</f>
        <v>22</v>
      </c>
      <c r="H111">
        <f t="shared" si="5"/>
        <v>32.714285714285715</v>
      </c>
      <c r="I111">
        <f t="shared" si="6"/>
        <v>24</v>
      </c>
      <c r="J111">
        <f t="shared" si="7"/>
        <v>21</v>
      </c>
      <c r="L111">
        <f t="shared" si="8"/>
        <v>22.5</v>
      </c>
    </row>
    <row r="112" spans="1:12" x14ac:dyDescent="0.35">
      <c r="A112" t="s">
        <v>145</v>
      </c>
      <c r="B112">
        <v>33</v>
      </c>
      <c r="C112">
        <v>12</v>
      </c>
      <c r="D112">
        <v>23</v>
      </c>
      <c r="F112">
        <f>AVERAGE(KocaeliTablo[[#This Row],[Vefat2019]:[Vefat2017]])</f>
        <v>17.5</v>
      </c>
      <c r="G112">
        <f>IF(AND(KocaeliTablo[[#This Row],[Vefat2020]]&gt;-1,KocaeliTablo[[#This Row],[Referans]]&gt;-1), KocaeliTablo[[#This Row],[Vefat2020]]-KocaeliTablo[[#This Row],[Referans]], 0)</f>
        <v>15.5</v>
      </c>
      <c r="H112">
        <f t="shared" si="5"/>
        <v>33.571428571428569</v>
      </c>
      <c r="I112">
        <f t="shared" si="6"/>
        <v>22.857142857142858</v>
      </c>
      <c r="J112">
        <f t="shared" si="7"/>
        <v>21</v>
      </c>
      <c r="L112">
        <f t="shared" si="8"/>
        <v>21.928571428571427</v>
      </c>
    </row>
    <row r="113" spans="1:12" x14ac:dyDescent="0.35">
      <c r="A113" t="s">
        <v>144</v>
      </c>
      <c r="B113">
        <v>39</v>
      </c>
      <c r="C113">
        <v>22</v>
      </c>
      <c r="D113">
        <v>21</v>
      </c>
      <c r="F113">
        <f>AVERAGE(KocaeliTablo[[#This Row],[Vefat2019]:[Vefat2017]])</f>
        <v>21.5</v>
      </c>
      <c r="G113">
        <f>IF(AND(KocaeliTablo[[#This Row],[Vefat2020]]&gt;-1,KocaeliTablo[[#This Row],[Referans]]&gt;-1), KocaeliTablo[[#This Row],[Vefat2020]]-KocaeliTablo[[#This Row],[Referans]], 0)</f>
        <v>17.5</v>
      </c>
      <c r="H113">
        <f t="shared" si="5"/>
        <v>34</v>
      </c>
      <c r="I113">
        <f t="shared" si="6"/>
        <v>22.857142857142858</v>
      </c>
      <c r="J113">
        <f t="shared" si="7"/>
        <v>21.571428571428573</v>
      </c>
      <c r="L113">
        <f t="shared" si="8"/>
        <v>22.214285714285715</v>
      </c>
    </row>
    <row r="114" spans="1:12" x14ac:dyDescent="0.35">
      <c r="A114" t="s">
        <v>143</v>
      </c>
      <c r="B114">
        <v>24</v>
      </c>
      <c r="C114">
        <v>21</v>
      </c>
      <c r="D114">
        <v>20</v>
      </c>
      <c r="F114">
        <f>AVERAGE(KocaeliTablo[[#This Row],[Vefat2019]:[Vefat2017]])</f>
        <v>20.5</v>
      </c>
      <c r="G114">
        <f>IF(AND(KocaeliTablo[[#This Row],[Vefat2020]]&gt;-1,KocaeliTablo[[#This Row],[Referans]]&gt;-1), KocaeliTablo[[#This Row],[Vefat2020]]-KocaeliTablo[[#This Row],[Referans]], 0)</f>
        <v>3.5</v>
      </c>
      <c r="H114">
        <f t="shared" si="5"/>
        <v>32.285714285714285</v>
      </c>
      <c r="I114">
        <f t="shared" si="6"/>
        <v>22.142857142857142</v>
      </c>
      <c r="J114">
        <f t="shared" si="7"/>
        <v>21.714285714285715</v>
      </c>
      <c r="L114">
        <f t="shared" si="8"/>
        <v>21.928571428571427</v>
      </c>
    </row>
    <row r="115" spans="1:12" x14ac:dyDescent="0.35">
      <c r="A115" t="s">
        <v>142</v>
      </c>
      <c r="B115">
        <v>23</v>
      </c>
      <c r="C115">
        <v>26</v>
      </c>
      <c r="D115">
        <v>17</v>
      </c>
      <c r="F115">
        <f>AVERAGE(KocaeliTablo[[#This Row],[Vefat2019]:[Vefat2017]])</f>
        <v>21.5</v>
      </c>
      <c r="G115">
        <f>IF(AND(KocaeliTablo[[#This Row],[Vefat2020]]&gt;-1,KocaeliTablo[[#This Row],[Referans]]&gt;-1), KocaeliTablo[[#This Row],[Vefat2020]]-KocaeliTablo[[#This Row],[Referans]], 0)</f>
        <v>1.5</v>
      </c>
      <c r="H115">
        <f t="shared" si="5"/>
        <v>31</v>
      </c>
      <c r="I115">
        <f t="shared" si="6"/>
        <v>21.714285714285715</v>
      </c>
      <c r="J115">
        <f t="shared" si="7"/>
        <v>21.571428571428573</v>
      </c>
      <c r="L115">
        <f t="shared" si="8"/>
        <v>21.642857142857142</v>
      </c>
    </row>
    <row r="116" spans="1:12" x14ac:dyDescent="0.35">
      <c r="A116" t="s">
        <v>141</v>
      </c>
      <c r="B116">
        <v>30</v>
      </c>
      <c r="C116">
        <v>21</v>
      </c>
      <c r="D116">
        <v>28</v>
      </c>
      <c r="F116">
        <f>AVERAGE(KocaeliTablo[[#This Row],[Vefat2019]:[Vefat2017]])</f>
        <v>24.5</v>
      </c>
      <c r="G116">
        <f>IF(AND(KocaeliTablo[[#This Row],[Vefat2020]]&gt;-1,KocaeliTablo[[#This Row],[Referans]]&gt;-1), KocaeliTablo[[#This Row],[Vefat2020]]-KocaeliTablo[[#This Row],[Referans]], 0)</f>
        <v>5.5</v>
      </c>
      <c r="H116">
        <f t="shared" si="5"/>
        <v>31.428571428571427</v>
      </c>
      <c r="I116">
        <f t="shared" si="6"/>
        <v>20.571428571428573</v>
      </c>
      <c r="J116">
        <f t="shared" si="7"/>
        <v>22.142857142857142</v>
      </c>
      <c r="L116">
        <f t="shared" si="8"/>
        <v>21.357142857142858</v>
      </c>
    </row>
    <row r="117" spans="1:12" x14ac:dyDescent="0.35">
      <c r="A117" t="s">
        <v>140</v>
      </c>
      <c r="B117">
        <v>25</v>
      </c>
      <c r="C117">
        <v>20</v>
      </c>
      <c r="D117">
        <v>19</v>
      </c>
      <c r="F117">
        <f>AVERAGE(KocaeliTablo[[#This Row],[Vefat2019]:[Vefat2017]])</f>
        <v>19.5</v>
      </c>
      <c r="G117">
        <f>IF(AND(KocaeliTablo[[#This Row],[Vefat2020]]&gt;-1,KocaeliTablo[[#This Row],[Referans]]&gt;-1), KocaeliTablo[[#This Row],[Vefat2020]]-KocaeliTablo[[#This Row],[Referans]], 0)</f>
        <v>5.5</v>
      </c>
      <c r="H117">
        <f t="shared" si="5"/>
        <v>31</v>
      </c>
      <c r="I117">
        <f t="shared" si="6"/>
        <v>20.142857142857142</v>
      </c>
      <c r="J117">
        <f t="shared" si="7"/>
        <v>21.571428571428573</v>
      </c>
      <c r="L117">
        <f t="shared" si="8"/>
        <v>20.857142857142858</v>
      </c>
    </row>
    <row r="118" spans="1:12" x14ac:dyDescent="0.35">
      <c r="A118" t="s">
        <v>139</v>
      </c>
      <c r="B118">
        <v>49</v>
      </c>
      <c r="C118">
        <v>27</v>
      </c>
      <c r="D118">
        <v>21</v>
      </c>
      <c r="F118">
        <f>AVERAGE(KocaeliTablo[[#This Row],[Vefat2019]:[Vefat2017]])</f>
        <v>24</v>
      </c>
      <c r="G118">
        <f>IF(AND(KocaeliTablo[[#This Row],[Vefat2020]]&gt;-1,KocaeliTablo[[#This Row],[Referans]]&gt;-1), KocaeliTablo[[#This Row],[Vefat2020]]-KocaeliTablo[[#This Row],[Referans]], 0)</f>
        <v>25</v>
      </c>
      <c r="H118">
        <f t="shared" si="5"/>
        <v>31.857142857142858</v>
      </c>
      <c r="I118">
        <f t="shared" si="6"/>
        <v>21.285714285714285</v>
      </c>
      <c r="J118">
        <f t="shared" si="7"/>
        <v>21.285714285714285</v>
      </c>
      <c r="L118">
        <f t="shared" si="8"/>
        <v>21.285714285714285</v>
      </c>
    </row>
    <row r="119" spans="1:12" x14ac:dyDescent="0.35">
      <c r="A119" t="s">
        <v>138</v>
      </c>
      <c r="B119">
        <v>27</v>
      </c>
      <c r="C119">
        <v>28</v>
      </c>
      <c r="D119">
        <v>20</v>
      </c>
      <c r="F119">
        <f>AVERAGE(KocaeliTablo[[#This Row],[Vefat2019]:[Vefat2017]])</f>
        <v>24</v>
      </c>
      <c r="G119">
        <f>IF(AND(KocaeliTablo[[#This Row],[Vefat2020]]&gt;-1,KocaeliTablo[[#This Row],[Referans]]&gt;-1), KocaeliTablo[[#This Row],[Vefat2020]]-KocaeliTablo[[#This Row],[Referans]], 0)</f>
        <v>3</v>
      </c>
      <c r="H119">
        <f t="shared" si="5"/>
        <v>31</v>
      </c>
      <c r="I119">
        <f t="shared" si="6"/>
        <v>23.571428571428573</v>
      </c>
      <c r="J119">
        <f t="shared" si="7"/>
        <v>20.857142857142858</v>
      </c>
      <c r="L119">
        <f t="shared" si="8"/>
        <v>22.214285714285715</v>
      </c>
    </row>
    <row r="120" spans="1:12" x14ac:dyDescent="0.35">
      <c r="A120" t="s">
        <v>137</v>
      </c>
      <c r="B120">
        <v>34</v>
      </c>
      <c r="C120">
        <v>33</v>
      </c>
      <c r="D120">
        <v>16</v>
      </c>
      <c r="F120">
        <f>AVERAGE(KocaeliTablo[[#This Row],[Vefat2019]:[Vefat2017]])</f>
        <v>24.5</v>
      </c>
      <c r="G120">
        <f>IF(AND(KocaeliTablo[[#This Row],[Vefat2020]]&gt;-1,KocaeliTablo[[#This Row],[Referans]]&gt;-1), KocaeliTablo[[#This Row],[Vefat2020]]-KocaeliTablo[[#This Row],[Referans]], 0)</f>
        <v>9.5</v>
      </c>
      <c r="H120">
        <f t="shared" si="5"/>
        <v>30.285714285714285</v>
      </c>
      <c r="I120">
        <f t="shared" si="6"/>
        <v>25.142857142857142</v>
      </c>
      <c r="J120">
        <f t="shared" si="7"/>
        <v>20.142857142857142</v>
      </c>
      <c r="L120">
        <f t="shared" si="8"/>
        <v>22.642857142857142</v>
      </c>
    </row>
    <row r="121" spans="1:12" x14ac:dyDescent="0.35">
      <c r="A121" t="s">
        <v>136</v>
      </c>
      <c r="B121">
        <v>26</v>
      </c>
      <c r="C121">
        <v>14</v>
      </c>
      <c r="D121">
        <v>21</v>
      </c>
      <c r="F121">
        <f>AVERAGE(KocaeliTablo[[#This Row],[Vefat2019]:[Vefat2017]])</f>
        <v>17.5</v>
      </c>
      <c r="G121">
        <f>IF(AND(KocaeliTablo[[#This Row],[Vefat2020]]&gt;-1,KocaeliTablo[[#This Row],[Referans]]&gt;-1), KocaeliTablo[[#This Row],[Vefat2020]]-KocaeliTablo[[#This Row],[Referans]], 0)</f>
        <v>8.5</v>
      </c>
      <c r="H121">
        <f t="shared" si="5"/>
        <v>30.571428571428573</v>
      </c>
      <c r="I121">
        <f t="shared" si="6"/>
        <v>24.142857142857142</v>
      </c>
      <c r="J121">
        <f t="shared" si="7"/>
        <v>20.285714285714285</v>
      </c>
      <c r="L121">
        <f t="shared" si="8"/>
        <v>22.214285714285715</v>
      </c>
    </row>
    <row r="122" spans="1:12" x14ac:dyDescent="0.35">
      <c r="A122" t="s">
        <v>135</v>
      </c>
      <c r="B122">
        <v>27</v>
      </c>
      <c r="C122">
        <v>23</v>
      </c>
      <c r="D122">
        <v>24</v>
      </c>
      <c r="E122">
        <v>23</v>
      </c>
      <c r="F122">
        <f>AVERAGE(KocaeliTablo[[#This Row],[Vefat2019]:[Vefat2017]])</f>
        <v>23.333333333333332</v>
      </c>
      <c r="G122">
        <f>IF(AND(KocaeliTablo[[#This Row],[Vefat2020]]&gt;-1,KocaeliTablo[[#This Row],[Referans]]&gt;-1), KocaeliTablo[[#This Row],[Vefat2020]]-KocaeliTablo[[#This Row],[Referans]], 0)</f>
        <v>3.6666666666666679</v>
      </c>
      <c r="H122">
        <f t="shared" si="5"/>
        <v>31.142857142857142</v>
      </c>
      <c r="I122">
        <f t="shared" si="6"/>
        <v>23.714285714285715</v>
      </c>
      <c r="J122">
        <f t="shared" si="7"/>
        <v>21.285714285714285</v>
      </c>
      <c r="K122">
        <f t="shared" si="7"/>
        <v>23</v>
      </c>
      <c r="L122">
        <f t="shared" si="8"/>
        <v>22.476190476190478</v>
      </c>
    </row>
    <row r="123" spans="1:12" x14ac:dyDescent="0.35">
      <c r="A123" t="s">
        <v>134</v>
      </c>
      <c r="B123">
        <v>18</v>
      </c>
      <c r="C123">
        <v>24</v>
      </c>
      <c r="D123">
        <v>12</v>
      </c>
      <c r="E123">
        <v>19</v>
      </c>
      <c r="F123">
        <f>AVERAGE(KocaeliTablo[[#This Row],[Vefat2019]:[Vefat2017]])</f>
        <v>18.333333333333332</v>
      </c>
      <c r="G123">
        <f>IF(AND(KocaeliTablo[[#This Row],[Vefat2020]]&gt;-1,KocaeliTablo[[#This Row],[Referans]]&gt;-1), KocaeliTablo[[#This Row],[Vefat2020]]-KocaeliTablo[[#This Row],[Referans]], 0)</f>
        <v>-0.33333333333333215</v>
      </c>
      <c r="H123">
        <f t="shared" si="5"/>
        <v>29.428571428571427</v>
      </c>
      <c r="I123">
        <f t="shared" si="6"/>
        <v>24.142857142857142</v>
      </c>
      <c r="J123">
        <f t="shared" si="7"/>
        <v>19</v>
      </c>
      <c r="K123">
        <f t="shared" si="7"/>
        <v>21</v>
      </c>
      <c r="L123">
        <f t="shared" si="8"/>
        <v>21.595238095238098</v>
      </c>
    </row>
    <row r="124" spans="1:12" x14ac:dyDescent="0.35">
      <c r="A124" t="s">
        <v>133</v>
      </c>
      <c r="B124">
        <v>19</v>
      </c>
      <c r="C124">
        <v>26</v>
      </c>
      <c r="D124">
        <v>19</v>
      </c>
      <c r="E124">
        <v>18</v>
      </c>
      <c r="F124">
        <f>AVERAGE(KocaeliTablo[[#This Row],[Vefat2019]:[Vefat2017]])</f>
        <v>21</v>
      </c>
      <c r="G124">
        <f>IF(AND(KocaeliTablo[[#This Row],[Vefat2020]]&gt;-1,KocaeliTablo[[#This Row],[Referans]]&gt;-1), KocaeliTablo[[#This Row],[Vefat2020]]-KocaeliTablo[[#This Row],[Referans]], 0)</f>
        <v>-2</v>
      </c>
      <c r="H124">
        <f t="shared" si="5"/>
        <v>28.571428571428573</v>
      </c>
      <c r="I124">
        <f t="shared" si="6"/>
        <v>25</v>
      </c>
      <c r="J124">
        <f t="shared" si="7"/>
        <v>19</v>
      </c>
      <c r="K124">
        <f t="shared" si="7"/>
        <v>20</v>
      </c>
      <c r="L124">
        <f t="shared" si="8"/>
        <v>21.809523809523807</v>
      </c>
    </row>
    <row r="125" spans="1:12" x14ac:dyDescent="0.35">
      <c r="A125" t="s">
        <v>132</v>
      </c>
      <c r="B125">
        <v>30</v>
      </c>
      <c r="C125">
        <v>21</v>
      </c>
      <c r="D125">
        <v>18</v>
      </c>
      <c r="E125">
        <v>25</v>
      </c>
      <c r="F125">
        <f>AVERAGE(KocaeliTablo[[#This Row],[Vefat2019]:[Vefat2017]])</f>
        <v>21.333333333333332</v>
      </c>
      <c r="G125">
        <f>IF(AND(KocaeliTablo[[#This Row],[Vefat2020]]&gt;-1,KocaeliTablo[[#This Row],[Referans]]&gt;-1), KocaeliTablo[[#This Row],[Vefat2020]]-KocaeliTablo[[#This Row],[Referans]], 0)</f>
        <v>8.6666666666666679</v>
      </c>
      <c r="H125">
        <f t="shared" si="5"/>
        <v>25.857142857142858</v>
      </c>
      <c r="I125">
        <f t="shared" si="6"/>
        <v>24.142857142857142</v>
      </c>
      <c r="J125">
        <f t="shared" si="7"/>
        <v>18.571428571428573</v>
      </c>
      <c r="K125">
        <f t="shared" si="7"/>
        <v>21.25</v>
      </c>
      <c r="L125">
        <f t="shared" si="8"/>
        <v>21.428571428571427</v>
      </c>
    </row>
    <row r="126" spans="1:12" x14ac:dyDescent="0.35">
      <c r="A126" t="s">
        <v>131</v>
      </c>
      <c r="B126">
        <v>20</v>
      </c>
      <c r="C126">
        <v>17</v>
      </c>
      <c r="D126">
        <v>23</v>
      </c>
      <c r="E126">
        <v>22</v>
      </c>
      <c r="F126">
        <f>AVERAGE(KocaeliTablo[[#This Row],[Vefat2019]:[Vefat2017]])</f>
        <v>20.666666666666668</v>
      </c>
      <c r="G126">
        <f>IF(AND(KocaeliTablo[[#This Row],[Vefat2020]]&gt;-1,KocaeliTablo[[#This Row],[Referans]]&gt;-1), KocaeliTablo[[#This Row],[Vefat2020]]-KocaeliTablo[[#This Row],[Referans]], 0)</f>
        <v>-0.66666666666666785</v>
      </c>
      <c r="H126">
        <f t="shared" si="5"/>
        <v>24.857142857142858</v>
      </c>
      <c r="I126">
        <f t="shared" si="6"/>
        <v>22.571428571428573</v>
      </c>
      <c r="J126">
        <f t="shared" si="7"/>
        <v>19</v>
      </c>
      <c r="K126">
        <f t="shared" si="7"/>
        <v>21.4</v>
      </c>
      <c r="L126">
        <f t="shared" si="8"/>
        <v>20.952380952380953</v>
      </c>
    </row>
    <row r="127" spans="1:12" x14ac:dyDescent="0.35">
      <c r="A127" t="s">
        <v>130</v>
      </c>
      <c r="B127">
        <v>32</v>
      </c>
      <c r="C127">
        <v>16</v>
      </c>
      <c r="D127">
        <v>24</v>
      </c>
      <c r="E127">
        <v>13</v>
      </c>
      <c r="F127">
        <f>AVERAGE(KocaeliTablo[[#This Row],[Vefat2019]:[Vefat2017]])</f>
        <v>17.666666666666668</v>
      </c>
      <c r="G127">
        <f>IF(AND(KocaeliTablo[[#This Row],[Vefat2020]]&gt;-1,KocaeliTablo[[#This Row],[Referans]]&gt;-1), KocaeliTablo[[#This Row],[Vefat2020]]-KocaeliTablo[[#This Row],[Referans]], 0)</f>
        <v>14.333333333333332</v>
      </c>
      <c r="H127">
        <f t="shared" si="5"/>
        <v>24.571428571428573</v>
      </c>
      <c r="I127">
        <f t="shared" si="6"/>
        <v>20.142857142857142</v>
      </c>
      <c r="J127">
        <f t="shared" si="7"/>
        <v>20.142857142857142</v>
      </c>
      <c r="K127">
        <f t="shared" si="7"/>
        <v>20</v>
      </c>
      <c r="L127">
        <f t="shared" si="8"/>
        <v>19.976190476190474</v>
      </c>
    </row>
    <row r="128" spans="1:12" x14ac:dyDescent="0.35">
      <c r="A128" t="s">
        <v>129</v>
      </c>
      <c r="B128">
        <v>24</v>
      </c>
      <c r="C128">
        <v>24</v>
      </c>
      <c r="D128">
        <v>21</v>
      </c>
      <c r="E128">
        <v>10</v>
      </c>
      <c r="F128">
        <f>AVERAGE(KocaeliTablo[[#This Row],[Vefat2019]:[Vefat2017]])</f>
        <v>18.333333333333332</v>
      </c>
      <c r="G128">
        <f>IF(AND(KocaeliTablo[[#This Row],[Vefat2020]]&gt;-1,KocaeliTablo[[#This Row],[Referans]]&gt;-1), KocaeliTablo[[#This Row],[Vefat2020]]-KocaeliTablo[[#This Row],[Referans]], 0)</f>
        <v>5.6666666666666679</v>
      </c>
      <c r="H128">
        <f t="shared" si="5"/>
        <v>24.285714285714285</v>
      </c>
      <c r="I128">
        <f t="shared" si="6"/>
        <v>21.571428571428573</v>
      </c>
      <c r="J128">
        <f t="shared" si="7"/>
        <v>20.142857142857142</v>
      </c>
      <c r="K128">
        <f t="shared" si="7"/>
        <v>18.571428571428573</v>
      </c>
      <c r="L128">
        <f t="shared" si="8"/>
        <v>20.095238095238098</v>
      </c>
    </row>
    <row r="129" spans="1:12" x14ac:dyDescent="0.35">
      <c r="A129" t="s">
        <v>128</v>
      </c>
      <c r="B129">
        <v>27</v>
      </c>
      <c r="C129">
        <v>22</v>
      </c>
      <c r="D129">
        <v>21</v>
      </c>
      <c r="E129">
        <v>24</v>
      </c>
      <c r="F129">
        <f>AVERAGE(KocaeliTablo[[#This Row],[Vefat2019]:[Vefat2017]])</f>
        <v>22.333333333333332</v>
      </c>
      <c r="G129">
        <f>IF(AND(KocaeliTablo[[#This Row],[Vefat2020]]&gt;-1,KocaeliTablo[[#This Row],[Referans]]&gt;-1), KocaeliTablo[[#This Row],[Vefat2020]]-KocaeliTablo[[#This Row],[Referans]], 0)</f>
        <v>4.6666666666666679</v>
      </c>
      <c r="H129">
        <f t="shared" si="5"/>
        <v>24.285714285714285</v>
      </c>
      <c r="I129">
        <f t="shared" si="6"/>
        <v>21.428571428571427</v>
      </c>
      <c r="J129">
        <f t="shared" si="7"/>
        <v>19.714285714285715</v>
      </c>
      <c r="K129">
        <f t="shared" si="7"/>
        <v>18.714285714285715</v>
      </c>
      <c r="L129">
        <f t="shared" si="8"/>
        <v>19.952380952380953</v>
      </c>
    </row>
    <row r="130" spans="1:12" x14ac:dyDescent="0.35">
      <c r="A130" t="s">
        <v>127</v>
      </c>
      <c r="B130">
        <v>27</v>
      </c>
      <c r="C130">
        <v>27</v>
      </c>
      <c r="D130">
        <v>25</v>
      </c>
      <c r="E130">
        <v>27</v>
      </c>
      <c r="F130">
        <f>AVERAGE(KocaeliTablo[[#This Row],[Vefat2019]:[Vefat2017]])</f>
        <v>26.333333333333332</v>
      </c>
      <c r="G130">
        <f>IF(AND(KocaeliTablo[[#This Row],[Vefat2020]]&gt;-1,KocaeliTablo[[#This Row],[Referans]]&gt;-1), KocaeliTablo[[#This Row],[Vefat2020]]-KocaeliTablo[[#This Row],[Referans]], 0)</f>
        <v>0.66666666666666785</v>
      </c>
      <c r="H130">
        <f t="shared" si="5"/>
        <v>25.571428571428573</v>
      </c>
      <c r="I130">
        <f t="shared" si="6"/>
        <v>21.857142857142858</v>
      </c>
      <c r="J130">
        <f t="shared" si="7"/>
        <v>21.571428571428573</v>
      </c>
      <c r="K130">
        <f t="shared" si="7"/>
        <v>19.857142857142858</v>
      </c>
      <c r="L130">
        <f t="shared" si="8"/>
        <v>21.095238095238095</v>
      </c>
    </row>
    <row r="131" spans="1:12" x14ac:dyDescent="0.35">
      <c r="A131" t="s">
        <v>126</v>
      </c>
      <c r="B131">
        <v>27</v>
      </c>
      <c r="C131">
        <v>23</v>
      </c>
      <c r="D131">
        <v>25</v>
      </c>
      <c r="E131">
        <v>28</v>
      </c>
      <c r="F131">
        <f>AVERAGE(KocaeliTablo[[#This Row],[Vefat2019]:[Vefat2017]])</f>
        <v>25.333333333333332</v>
      </c>
      <c r="G131">
        <f>IF(AND(KocaeliTablo[[#This Row],[Vefat2020]]&gt;-1,KocaeliTablo[[#This Row],[Referans]]&gt;-1), KocaeliTablo[[#This Row],[Vefat2020]]-KocaeliTablo[[#This Row],[Referans]], 0)</f>
        <v>1.6666666666666679</v>
      </c>
      <c r="H131">
        <f t="shared" si="5"/>
        <v>26.714285714285715</v>
      </c>
      <c r="I131">
        <f t="shared" si="6"/>
        <v>21.428571428571427</v>
      </c>
      <c r="J131">
        <f t="shared" si="7"/>
        <v>22.428571428571427</v>
      </c>
      <c r="K131">
        <f t="shared" si="7"/>
        <v>21.285714285714285</v>
      </c>
      <c r="L131">
        <f t="shared" si="8"/>
        <v>21.714285714285715</v>
      </c>
    </row>
    <row r="132" spans="1:12" x14ac:dyDescent="0.35">
      <c r="A132" t="s">
        <v>125</v>
      </c>
      <c r="B132">
        <v>29</v>
      </c>
      <c r="C132">
        <v>13</v>
      </c>
      <c r="D132">
        <v>28</v>
      </c>
      <c r="E132">
        <v>22</v>
      </c>
      <c r="F132">
        <f>AVERAGE(KocaeliTablo[[#This Row],[Vefat2019]:[Vefat2017]])</f>
        <v>21</v>
      </c>
      <c r="G132">
        <f>IF(AND(KocaeliTablo[[#This Row],[Vefat2020]]&gt;-1,KocaeliTablo[[#This Row],[Referans]]&gt;-1), KocaeliTablo[[#This Row],[Vefat2020]]-KocaeliTablo[[#This Row],[Referans]], 0)</f>
        <v>8</v>
      </c>
      <c r="H132">
        <f t="shared" si="5"/>
        <v>26.571428571428573</v>
      </c>
      <c r="I132">
        <f t="shared" si="6"/>
        <v>20.285714285714285</v>
      </c>
      <c r="J132">
        <f t="shared" si="7"/>
        <v>23.857142857142858</v>
      </c>
      <c r="K132">
        <f t="shared" si="7"/>
        <v>20.857142857142858</v>
      </c>
      <c r="L132">
        <f t="shared" si="8"/>
        <v>21.666666666666664</v>
      </c>
    </row>
    <row r="133" spans="1:12" x14ac:dyDescent="0.35">
      <c r="A133" t="s">
        <v>124</v>
      </c>
      <c r="B133">
        <v>29</v>
      </c>
      <c r="C133">
        <v>15</v>
      </c>
      <c r="D133">
        <v>22</v>
      </c>
      <c r="E133">
        <v>16</v>
      </c>
      <c r="F133">
        <f>AVERAGE(KocaeliTablo[[#This Row],[Vefat2019]:[Vefat2017]])</f>
        <v>17.666666666666668</v>
      </c>
      <c r="G133">
        <f>IF(AND(KocaeliTablo[[#This Row],[Vefat2020]]&gt;-1,KocaeliTablo[[#This Row],[Referans]]&gt;-1), KocaeliTablo[[#This Row],[Vefat2020]]-KocaeliTablo[[#This Row],[Referans]], 0)</f>
        <v>11.333333333333332</v>
      </c>
      <c r="H133">
        <f t="shared" si="5"/>
        <v>27.857142857142858</v>
      </c>
      <c r="I133">
        <f t="shared" si="6"/>
        <v>20</v>
      </c>
      <c r="J133">
        <f t="shared" si="7"/>
        <v>23.714285714285715</v>
      </c>
      <c r="K133">
        <f t="shared" si="7"/>
        <v>20</v>
      </c>
      <c r="L133">
        <f t="shared" si="8"/>
        <v>21.238095238095237</v>
      </c>
    </row>
    <row r="134" spans="1:12" x14ac:dyDescent="0.35">
      <c r="A134" t="s">
        <v>123</v>
      </c>
      <c r="B134">
        <v>22</v>
      </c>
      <c r="C134">
        <v>30</v>
      </c>
      <c r="D134">
        <v>23</v>
      </c>
      <c r="E134">
        <v>12</v>
      </c>
      <c r="F134">
        <f>AVERAGE(KocaeliTablo[[#This Row],[Vefat2019]:[Vefat2017]])</f>
        <v>21.666666666666668</v>
      </c>
      <c r="G134">
        <f>IF(AND(KocaeliTablo[[#This Row],[Vefat2020]]&gt;-1,KocaeliTablo[[#This Row],[Referans]]&gt;-1), KocaeliTablo[[#This Row],[Vefat2020]]-KocaeliTablo[[#This Row],[Referans]], 0)</f>
        <v>0.33333333333333215</v>
      </c>
      <c r="H134">
        <f t="shared" si="5"/>
        <v>26.428571428571427</v>
      </c>
      <c r="I134">
        <f t="shared" si="6"/>
        <v>22</v>
      </c>
      <c r="J134">
        <f t="shared" si="7"/>
        <v>23.571428571428573</v>
      </c>
      <c r="K134">
        <f t="shared" si="7"/>
        <v>19.857142857142858</v>
      </c>
      <c r="L134">
        <f t="shared" si="8"/>
        <v>21.809523809523807</v>
      </c>
    </row>
    <row r="135" spans="1:12" x14ac:dyDescent="0.35">
      <c r="A135" t="s">
        <v>122</v>
      </c>
      <c r="B135">
        <v>33</v>
      </c>
      <c r="C135">
        <v>21</v>
      </c>
      <c r="D135">
        <v>18</v>
      </c>
      <c r="E135">
        <v>29</v>
      </c>
      <c r="F135">
        <f>AVERAGE(KocaeliTablo[[#This Row],[Vefat2019]:[Vefat2017]])</f>
        <v>22.666666666666668</v>
      </c>
      <c r="G135">
        <f>IF(AND(KocaeliTablo[[#This Row],[Vefat2020]]&gt;-1,KocaeliTablo[[#This Row],[Referans]]&gt;-1), KocaeliTablo[[#This Row],[Vefat2020]]-KocaeliTablo[[#This Row],[Referans]], 0)</f>
        <v>10.333333333333332</v>
      </c>
      <c r="H135">
        <f t="shared" si="5"/>
        <v>27.714285714285715</v>
      </c>
      <c r="I135">
        <f t="shared" si="6"/>
        <v>21.571428571428573</v>
      </c>
      <c r="J135">
        <f t="shared" si="7"/>
        <v>23.142857142857142</v>
      </c>
      <c r="K135">
        <f t="shared" si="7"/>
        <v>22.571428571428573</v>
      </c>
      <c r="L135">
        <f t="shared" si="8"/>
        <v>22.428571428571427</v>
      </c>
    </row>
    <row r="136" spans="1:12" x14ac:dyDescent="0.35">
      <c r="A136" t="s">
        <v>121</v>
      </c>
      <c r="B136">
        <v>22</v>
      </c>
      <c r="C136">
        <v>20</v>
      </c>
      <c r="D136">
        <v>28</v>
      </c>
      <c r="E136">
        <v>24</v>
      </c>
      <c r="F136">
        <f>AVERAGE(KocaeliTablo[[#This Row],[Vefat2019]:[Vefat2017]])</f>
        <v>24</v>
      </c>
      <c r="G136">
        <f>IF(AND(KocaeliTablo[[#This Row],[Vefat2020]]&gt;-1,KocaeliTablo[[#This Row],[Referans]]&gt;-1), KocaeliTablo[[#This Row],[Vefat2020]]-KocaeliTablo[[#This Row],[Referans]], 0)</f>
        <v>-2</v>
      </c>
      <c r="H136">
        <f t="shared" si="5"/>
        <v>27</v>
      </c>
      <c r="I136">
        <f t="shared" si="6"/>
        <v>21.285714285714285</v>
      </c>
      <c r="J136">
        <f t="shared" si="7"/>
        <v>24.142857142857142</v>
      </c>
      <c r="K136">
        <f t="shared" si="7"/>
        <v>22.571428571428573</v>
      </c>
      <c r="L136">
        <f t="shared" si="8"/>
        <v>22.666666666666664</v>
      </c>
    </row>
    <row r="137" spans="1:12" x14ac:dyDescent="0.35">
      <c r="A137" t="s">
        <v>120</v>
      </c>
      <c r="B137">
        <v>18</v>
      </c>
      <c r="C137">
        <v>26</v>
      </c>
      <c r="D137">
        <v>23</v>
      </c>
      <c r="E137">
        <v>27</v>
      </c>
      <c r="F137">
        <f>AVERAGE(KocaeliTablo[[#This Row],[Vefat2019]:[Vefat2017]])</f>
        <v>25.333333333333332</v>
      </c>
      <c r="G137">
        <f>IF(AND(KocaeliTablo[[#This Row],[Vefat2020]]&gt;-1,KocaeliTablo[[#This Row],[Referans]]&gt;-1), KocaeliTablo[[#This Row],[Vefat2020]]-KocaeliTablo[[#This Row],[Referans]], 0)</f>
        <v>-7.3333333333333321</v>
      </c>
      <c r="H137">
        <f t="shared" ref="H137:H200" si="9">AVERAGE(B131:B137)</f>
        <v>25.714285714285715</v>
      </c>
      <c r="I137">
        <f t="shared" ref="I137:I200" si="10">AVERAGE(C131:C137)</f>
        <v>21.142857142857142</v>
      </c>
      <c r="J137">
        <f t="shared" ref="J137:K200" si="11">AVERAGE(D131:D137)</f>
        <v>23.857142857142858</v>
      </c>
      <c r="K137">
        <f t="shared" si="11"/>
        <v>22.571428571428573</v>
      </c>
      <c r="L137">
        <f t="shared" ref="L137:L200" si="12">AVERAGE(F131:F137)</f>
        <v>22.523809523809526</v>
      </c>
    </row>
    <row r="138" spans="1:12" x14ac:dyDescent="0.35">
      <c r="A138" t="s">
        <v>119</v>
      </c>
      <c r="B138">
        <v>16</v>
      </c>
      <c r="C138">
        <v>17</v>
      </c>
      <c r="D138">
        <v>20</v>
      </c>
      <c r="E138">
        <v>34</v>
      </c>
      <c r="F138">
        <f>AVERAGE(KocaeliTablo[[#This Row],[Vefat2019]:[Vefat2017]])</f>
        <v>23.666666666666668</v>
      </c>
      <c r="G138">
        <f>IF(AND(KocaeliTablo[[#This Row],[Vefat2020]]&gt;-1,KocaeliTablo[[#This Row],[Referans]]&gt;-1), KocaeliTablo[[#This Row],[Vefat2020]]-KocaeliTablo[[#This Row],[Referans]], 0)</f>
        <v>-7.6666666666666679</v>
      </c>
      <c r="H138">
        <f t="shared" si="9"/>
        <v>24.142857142857142</v>
      </c>
      <c r="I138">
        <f t="shared" si="10"/>
        <v>20.285714285714285</v>
      </c>
      <c r="J138">
        <f t="shared" si="11"/>
        <v>23.142857142857142</v>
      </c>
      <c r="K138">
        <f t="shared" si="11"/>
        <v>23.428571428571427</v>
      </c>
      <c r="L138">
        <f t="shared" si="12"/>
        <v>22.285714285714285</v>
      </c>
    </row>
    <row r="139" spans="1:12" x14ac:dyDescent="0.35">
      <c r="A139" t="s">
        <v>118</v>
      </c>
      <c r="B139">
        <v>16</v>
      </c>
      <c r="C139">
        <v>24</v>
      </c>
      <c r="D139">
        <v>28</v>
      </c>
      <c r="E139">
        <v>28</v>
      </c>
      <c r="F139">
        <f>AVERAGE(KocaeliTablo[[#This Row],[Vefat2019]:[Vefat2017]])</f>
        <v>26.666666666666668</v>
      </c>
      <c r="G139">
        <f>IF(AND(KocaeliTablo[[#This Row],[Vefat2020]]&gt;-1,KocaeliTablo[[#This Row],[Referans]]&gt;-1), KocaeliTablo[[#This Row],[Vefat2020]]-KocaeliTablo[[#This Row],[Referans]], 0)</f>
        <v>-10.666666666666668</v>
      </c>
      <c r="H139">
        <f t="shared" si="9"/>
        <v>22.285714285714285</v>
      </c>
      <c r="I139">
        <f t="shared" si="10"/>
        <v>21.857142857142858</v>
      </c>
      <c r="J139">
        <f t="shared" si="11"/>
        <v>23.142857142857142</v>
      </c>
      <c r="K139">
        <f t="shared" si="11"/>
        <v>24.285714285714285</v>
      </c>
      <c r="L139">
        <f t="shared" si="12"/>
        <v>23.095238095238095</v>
      </c>
    </row>
    <row r="140" spans="1:12" x14ac:dyDescent="0.35">
      <c r="A140" t="s">
        <v>117</v>
      </c>
      <c r="B140">
        <v>20</v>
      </c>
      <c r="C140">
        <v>27</v>
      </c>
      <c r="D140">
        <v>25</v>
      </c>
      <c r="E140">
        <v>17</v>
      </c>
      <c r="F140">
        <f>AVERAGE(KocaeliTablo[[#This Row],[Vefat2019]:[Vefat2017]])</f>
        <v>23</v>
      </c>
      <c r="G140">
        <f>IF(AND(KocaeliTablo[[#This Row],[Vefat2020]]&gt;-1,KocaeliTablo[[#This Row],[Referans]]&gt;-1), KocaeliTablo[[#This Row],[Vefat2020]]-KocaeliTablo[[#This Row],[Referans]], 0)</f>
        <v>-3</v>
      </c>
      <c r="H140">
        <f t="shared" si="9"/>
        <v>21</v>
      </c>
      <c r="I140">
        <f t="shared" si="10"/>
        <v>23.571428571428573</v>
      </c>
      <c r="J140">
        <f t="shared" si="11"/>
        <v>23.571428571428573</v>
      </c>
      <c r="K140">
        <f t="shared" si="11"/>
        <v>24.428571428571427</v>
      </c>
      <c r="L140">
        <f t="shared" si="12"/>
        <v>23.857142857142858</v>
      </c>
    </row>
    <row r="141" spans="1:12" x14ac:dyDescent="0.35">
      <c r="A141" t="s">
        <v>116</v>
      </c>
      <c r="B141">
        <v>28</v>
      </c>
      <c r="C141">
        <v>20</v>
      </c>
      <c r="D141">
        <v>23</v>
      </c>
      <c r="E141">
        <v>15</v>
      </c>
      <c r="F141">
        <f>AVERAGE(KocaeliTablo[[#This Row],[Vefat2019]:[Vefat2017]])</f>
        <v>19.333333333333332</v>
      </c>
      <c r="G141">
        <f>IF(AND(KocaeliTablo[[#This Row],[Vefat2020]]&gt;-1,KocaeliTablo[[#This Row],[Referans]]&gt;-1), KocaeliTablo[[#This Row],[Vefat2020]]-KocaeliTablo[[#This Row],[Referans]], 0)</f>
        <v>8.6666666666666679</v>
      </c>
      <c r="H141">
        <f t="shared" si="9"/>
        <v>21.857142857142858</v>
      </c>
      <c r="I141">
        <f t="shared" si="10"/>
        <v>22.142857142857142</v>
      </c>
      <c r="J141">
        <f t="shared" si="11"/>
        <v>23.571428571428573</v>
      </c>
      <c r="K141">
        <f t="shared" si="11"/>
        <v>24.857142857142858</v>
      </c>
      <c r="L141">
        <f t="shared" si="12"/>
        <v>23.523809523809526</v>
      </c>
    </row>
    <row r="142" spans="1:12" x14ac:dyDescent="0.35">
      <c r="A142" t="s">
        <v>115</v>
      </c>
      <c r="B142">
        <v>26</v>
      </c>
      <c r="C142">
        <v>20</v>
      </c>
      <c r="D142">
        <v>28</v>
      </c>
      <c r="E142">
        <v>16</v>
      </c>
      <c r="F142">
        <f>AVERAGE(KocaeliTablo[[#This Row],[Vefat2019]:[Vefat2017]])</f>
        <v>21.333333333333332</v>
      </c>
      <c r="G142">
        <f>IF(AND(KocaeliTablo[[#This Row],[Vefat2020]]&gt;-1,KocaeliTablo[[#This Row],[Referans]]&gt;-1), KocaeliTablo[[#This Row],[Vefat2020]]-KocaeliTablo[[#This Row],[Referans]], 0)</f>
        <v>4.6666666666666679</v>
      </c>
      <c r="H142">
        <f t="shared" si="9"/>
        <v>20.857142857142858</v>
      </c>
      <c r="I142">
        <f t="shared" si="10"/>
        <v>22</v>
      </c>
      <c r="J142">
        <f t="shared" si="11"/>
        <v>25</v>
      </c>
      <c r="K142">
        <f t="shared" si="11"/>
        <v>23</v>
      </c>
      <c r="L142">
        <f t="shared" si="12"/>
        <v>23.333333333333336</v>
      </c>
    </row>
    <row r="143" spans="1:12" x14ac:dyDescent="0.35">
      <c r="A143" t="s">
        <v>114</v>
      </c>
      <c r="B143">
        <v>21</v>
      </c>
      <c r="C143">
        <v>16</v>
      </c>
      <c r="D143">
        <v>33</v>
      </c>
      <c r="E143">
        <v>26</v>
      </c>
      <c r="F143">
        <f>AVERAGE(KocaeliTablo[[#This Row],[Vefat2019]:[Vefat2017]])</f>
        <v>25</v>
      </c>
      <c r="G143">
        <f>IF(AND(KocaeliTablo[[#This Row],[Vefat2020]]&gt;-1,KocaeliTablo[[#This Row],[Referans]]&gt;-1), KocaeliTablo[[#This Row],[Vefat2020]]-KocaeliTablo[[#This Row],[Referans]], 0)</f>
        <v>-4</v>
      </c>
      <c r="H143">
        <f t="shared" si="9"/>
        <v>20.714285714285715</v>
      </c>
      <c r="I143">
        <f t="shared" si="10"/>
        <v>21.428571428571427</v>
      </c>
      <c r="J143">
        <f t="shared" si="11"/>
        <v>25.714285714285715</v>
      </c>
      <c r="K143">
        <f t="shared" si="11"/>
        <v>23.285714285714285</v>
      </c>
      <c r="L143">
        <f t="shared" si="12"/>
        <v>23.476190476190478</v>
      </c>
    </row>
    <row r="144" spans="1:12" x14ac:dyDescent="0.35">
      <c r="A144" t="s">
        <v>113</v>
      </c>
      <c r="B144">
        <v>15</v>
      </c>
      <c r="C144">
        <v>25</v>
      </c>
      <c r="D144">
        <v>27</v>
      </c>
      <c r="E144">
        <v>20</v>
      </c>
      <c r="F144">
        <f>AVERAGE(KocaeliTablo[[#This Row],[Vefat2019]:[Vefat2017]])</f>
        <v>24</v>
      </c>
      <c r="G144">
        <f>IF(AND(KocaeliTablo[[#This Row],[Vefat2020]]&gt;-1,KocaeliTablo[[#This Row],[Referans]]&gt;-1), KocaeliTablo[[#This Row],[Vefat2020]]-KocaeliTablo[[#This Row],[Referans]], 0)</f>
        <v>-9</v>
      </c>
      <c r="H144">
        <f t="shared" si="9"/>
        <v>20.285714285714285</v>
      </c>
      <c r="I144">
        <f t="shared" si="10"/>
        <v>21.285714285714285</v>
      </c>
      <c r="J144">
        <f t="shared" si="11"/>
        <v>26.285714285714285</v>
      </c>
      <c r="K144">
        <f t="shared" si="11"/>
        <v>22.285714285714285</v>
      </c>
      <c r="L144">
        <f t="shared" si="12"/>
        <v>23.285714285714285</v>
      </c>
    </row>
    <row r="145" spans="1:12" x14ac:dyDescent="0.35">
      <c r="A145" t="s">
        <v>112</v>
      </c>
      <c r="B145">
        <v>20</v>
      </c>
      <c r="C145">
        <v>21</v>
      </c>
      <c r="D145">
        <v>20</v>
      </c>
      <c r="E145">
        <v>24</v>
      </c>
      <c r="F145">
        <f>AVERAGE(KocaeliTablo[[#This Row],[Vefat2019]:[Vefat2017]])</f>
        <v>21.666666666666668</v>
      </c>
      <c r="G145">
        <f>IF(AND(KocaeliTablo[[#This Row],[Vefat2020]]&gt;-1,KocaeliTablo[[#This Row],[Referans]]&gt;-1), KocaeliTablo[[#This Row],[Vefat2020]]-KocaeliTablo[[#This Row],[Referans]], 0)</f>
        <v>-1.6666666666666679</v>
      </c>
      <c r="H145">
        <f t="shared" si="9"/>
        <v>20.857142857142858</v>
      </c>
      <c r="I145">
        <f t="shared" si="10"/>
        <v>21.857142857142858</v>
      </c>
      <c r="J145">
        <f t="shared" si="11"/>
        <v>26.285714285714285</v>
      </c>
      <c r="K145">
        <f t="shared" si="11"/>
        <v>20.857142857142858</v>
      </c>
      <c r="L145">
        <f t="shared" si="12"/>
        <v>22.999999999999996</v>
      </c>
    </row>
    <row r="146" spans="1:12" x14ac:dyDescent="0.35">
      <c r="A146" t="s">
        <v>111</v>
      </c>
      <c r="B146">
        <v>17</v>
      </c>
      <c r="C146">
        <v>34</v>
      </c>
      <c r="D146">
        <v>22</v>
      </c>
      <c r="E146">
        <v>28</v>
      </c>
      <c r="F146">
        <f>AVERAGE(KocaeliTablo[[#This Row],[Vefat2019]:[Vefat2017]])</f>
        <v>28</v>
      </c>
      <c r="G146">
        <f>IF(AND(KocaeliTablo[[#This Row],[Vefat2020]]&gt;-1,KocaeliTablo[[#This Row],[Referans]]&gt;-1), KocaeliTablo[[#This Row],[Vefat2020]]-KocaeliTablo[[#This Row],[Referans]], 0)</f>
        <v>-11</v>
      </c>
      <c r="H146">
        <f t="shared" si="9"/>
        <v>21</v>
      </c>
      <c r="I146">
        <f t="shared" si="10"/>
        <v>23.285714285714285</v>
      </c>
      <c r="J146">
        <f t="shared" si="11"/>
        <v>25.428571428571427</v>
      </c>
      <c r="K146">
        <f t="shared" si="11"/>
        <v>20.857142857142858</v>
      </c>
      <c r="L146">
        <f t="shared" si="12"/>
        <v>23.190476190476186</v>
      </c>
    </row>
    <row r="147" spans="1:12" x14ac:dyDescent="0.35">
      <c r="A147" t="s">
        <v>110</v>
      </c>
      <c r="B147">
        <v>15</v>
      </c>
      <c r="C147">
        <v>30</v>
      </c>
      <c r="D147">
        <v>27</v>
      </c>
      <c r="E147">
        <v>24</v>
      </c>
      <c r="F147">
        <f>AVERAGE(KocaeliTablo[[#This Row],[Vefat2019]:[Vefat2017]])</f>
        <v>27</v>
      </c>
      <c r="G147">
        <f>IF(AND(KocaeliTablo[[#This Row],[Vefat2020]]&gt;-1,KocaeliTablo[[#This Row],[Referans]]&gt;-1), KocaeliTablo[[#This Row],[Vefat2020]]-KocaeliTablo[[#This Row],[Referans]], 0)</f>
        <v>-12</v>
      </c>
      <c r="H147">
        <f t="shared" si="9"/>
        <v>20.285714285714285</v>
      </c>
      <c r="I147">
        <f t="shared" si="10"/>
        <v>23.714285714285715</v>
      </c>
      <c r="J147">
        <f t="shared" si="11"/>
        <v>25.714285714285715</v>
      </c>
      <c r="K147">
        <f t="shared" si="11"/>
        <v>21.857142857142858</v>
      </c>
      <c r="L147">
        <f t="shared" si="12"/>
        <v>23.761904761904759</v>
      </c>
    </row>
    <row r="148" spans="1:12" x14ac:dyDescent="0.35">
      <c r="A148" t="s">
        <v>109</v>
      </c>
      <c r="B148">
        <v>19</v>
      </c>
      <c r="C148">
        <v>26</v>
      </c>
      <c r="D148">
        <v>21</v>
      </c>
      <c r="E148">
        <v>27</v>
      </c>
      <c r="F148">
        <f>AVERAGE(KocaeliTablo[[#This Row],[Vefat2019]:[Vefat2017]])</f>
        <v>24.666666666666668</v>
      </c>
      <c r="G148">
        <f>IF(AND(KocaeliTablo[[#This Row],[Vefat2020]]&gt;-1,KocaeliTablo[[#This Row],[Referans]]&gt;-1), KocaeliTablo[[#This Row],[Vefat2020]]-KocaeliTablo[[#This Row],[Referans]], 0)</f>
        <v>-5.6666666666666679</v>
      </c>
      <c r="H148">
        <f t="shared" si="9"/>
        <v>19</v>
      </c>
      <c r="I148">
        <f t="shared" si="10"/>
        <v>24.571428571428573</v>
      </c>
      <c r="J148">
        <f t="shared" si="11"/>
        <v>25.428571428571427</v>
      </c>
      <c r="K148">
        <f t="shared" si="11"/>
        <v>23.571428571428573</v>
      </c>
      <c r="L148">
        <f t="shared" si="12"/>
        <v>24.523809523809522</v>
      </c>
    </row>
    <row r="149" spans="1:12" x14ac:dyDescent="0.35">
      <c r="A149" t="s">
        <v>108</v>
      </c>
      <c r="B149">
        <v>32</v>
      </c>
      <c r="C149">
        <v>21</v>
      </c>
      <c r="D149">
        <v>23</v>
      </c>
      <c r="E149">
        <v>26</v>
      </c>
      <c r="F149">
        <f>AVERAGE(KocaeliTablo[[#This Row],[Vefat2019]:[Vefat2017]])</f>
        <v>23.333333333333332</v>
      </c>
      <c r="G149">
        <f>IF(AND(KocaeliTablo[[#This Row],[Vefat2020]]&gt;-1,KocaeliTablo[[#This Row],[Referans]]&gt;-1), KocaeliTablo[[#This Row],[Vefat2020]]-KocaeliTablo[[#This Row],[Referans]], 0)</f>
        <v>8.6666666666666679</v>
      </c>
      <c r="H149">
        <f t="shared" si="9"/>
        <v>19.857142857142858</v>
      </c>
      <c r="I149">
        <f t="shared" si="10"/>
        <v>24.714285714285715</v>
      </c>
      <c r="J149">
        <f t="shared" si="11"/>
        <v>24.714285714285715</v>
      </c>
      <c r="K149">
        <f t="shared" si="11"/>
        <v>25</v>
      </c>
      <c r="L149">
        <f t="shared" si="12"/>
        <v>24.809523809523814</v>
      </c>
    </row>
    <row r="150" spans="1:12" x14ac:dyDescent="0.35">
      <c r="A150" t="s">
        <v>107</v>
      </c>
      <c r="B150">
        <v>20</v>
      </c>
      <c r="C150">
        <v>26</v>
      </c>
      <c r="D150">
        <v>30</v>
      </c>
      <c r="E150">
        <v>25</v>
      </c>
      <c r="F150">
        <f>AVERAGE(KocaeliTablo[[#This Row],[Vefat2019]:[Vefat2017]])</f>
        <v>27</v>
      </c>
      <c r="G150">
        <f>IF(AND(KocaeliTablo[[#This Row],[Vefat2020]]&gt;-1,KocaeliTablo[[#This Row],[Referans]]&gt;-1), KocaeliTablo[[#This Row],[Vefat2020]]-KocaeliTablo[[#This Row],[Referans]], 0)</f>
        <v>-7</v>
      </c>
      <c r="H150">
        <f t="shared" si="9"/>
        <v>19.714285714285715</v>
      </c>
      <c r="I150">
        <f t="shared" si="10"/>
        <v>26.142857142857142</v>
      </c>
      <c r="J150">
        <f t="shared" si="11"/>
        <v>24.285714285714285</v>
      </c>
      <c r="K150">
        <f t="shared" si="11"/>
        <v>24.857142857142858</v>
      </c>
      <c r="L150">
        <f t="shared" si="12"/>
        <v>25.095238095238098</v>
      </c>
    </row>
    <row r="151" spans="1:12" x14ac:dyDescent="0.35">
      <c r="A151" t="s">
        <v>106</v>
      </c>
      <c r="B151">
        <v>22</v>
      </c>
      <c r="C151">
        <v>25</v>
      </c>
      <c r="D151">
        <v>17</v>
      </c>
      <c r="E151">
        <v>15</v>
      </c>
      <c r="F151">
        <f>AVERAGE(KocaeliTablo[[#This Row],[Vefat2019]:[Vefat2017]])</f>
        <v>19</v>
      </c>
      <c r="G151">
        <f>IF(AND(KocaeliTablo[[#This Row],[Vefat2020]]&gt;-1,KocaeliTablo[[#This Row],[Referans]]&gt;-1), KocaeliTablo[[#This Row],[Vefat2020]]-KocaeliTablo[[#This Row],[Referans]], 0)</f>
        <v>3</v>
      </c>
      <c r="H151">
        <f t="shared" si="9"/>
        <v>20.714285714285715</v>
      </c>
      <c r="I151">
        <f t="shared" si="10"/>
        <v>26.142857142857142</v>
      </c>
      <c r="J151">
        <f t="shared" si="11"/>
        <v>22.857142857142858</v>
      </c>
      <c r="K151">
        <f t="shared" si="11"/>
        <v>24.142857142857142</v>
      </c>
      <c r="L151">
        <f t="shared" si="12"/>
        <v>24.380952380952383</v>
      </c>
    </row>
    <row r="152" spans="1:12" x14ac:dyDescent="0.35">
      <c r="A152" t="s">
        <v>105</v>
      </c>
      <c r="B152">
        <v>16</v>
      </c>
      <c r="C152">
        <v>21</v>
      </c>
      <c r="D152">
        <v>20</v>
      </c>
      <c r="E152">
        <v>17</v>
      </c>
      <c r="F152">
        <f>AVERAGE(KocaeliTablo[[#This Row],[Vefat2019]:[Vefat2017]])</f>
        <v>19.333333333333332</v>
      </c>
      <c r="G152">
        <f>IF(AND(KocaeliTablo[[#This Row],[Vefat2020]]&gt;-1,KocaeliTablo[[#This Row],[Referans]]&gt;-1), KocaeliTablo[[#This Row],[Vefat2020]]-KocaeliTablo[[#This Row],[Referans]], 0)</f>
        <v>-3.3333333333333321</v>
      </c>
      <c r="H152">
        <f t="shared" si="9"/>
        <v>20.142857142857142</v>
      </c>
      <c r="I152">
        <f t="shared" si="10"/>
        <v>26.142857142857142</v>
      </c>
      <c r="J152">
        <f t="shared" si="11"/>
        <v>22.857142857142858</v>
      </c>
      <c r="K152">
        <f t="shared" si="11"/>
        <v>23.142857142857142</v>
      </c>
      <c r="L152">
        <f t="shared" si="12"/>
        <v>24.047619047619047</v>
      </c>
    </row>
    <row r="153" spans="1:12" x14ac:dyDescent="0.35">
      <c r="A153" t="s">
        <v>104</v>
      </c>
      <c r="B153">
        <v>21</v>
      </c>
      <c r="C153">
        <v>28</v>
      </c>
      <c r="D153">
        <v>18</v>
      </c>
      <c r="E153">
        <v>21</v>
      </c>
      <c r="F153">
        <f>AVERAGE(KocaeliTablo[[#This Row],[Vefat2019]:[Vefat2017]])</f>
        <v>22.333333333333332</v>
      </c>
      <c r="G153">
        <f>IF(AND(KocaeliTablo[[#This Row],[Vefat2020]]&gt;-1,KocaeliTablo[[#This Row],[Referans]]&gt;-1), KocaeliTablo[[#This Row],[Vefat2020]]-KocaeliTablo[[#This Row],[Referans]], 0)</f>
        <v>-1.3333333333333321</v>
      </c>
      <c r="H153">
        <f t="shared" si="9"/>
        <v>20.714285714285715</v>
      </c>
      <c r="I153">
        <f t="shared" si="10"/>
        <v>25.285714285714285</v>
      </c>
      <c r="J153">
        <f t="shared" si="11"/>
        <v>22.285714285714285</v>
      </c>
      <c r="K153">
        <f t="shared" si="11"/>
        <v>22.142857142857142</v>
      </c>
      <c r="L153">
        <f t="shared" si="12"/>
        <v>23.238095238095241</v>
      </c>
    </row>
    <row r="154" spans="1:12" x14ac:dyDescent="0.35">
      <c r="A154" t="s">
        <v>103</v>
      </c>
      <c r="B154">
        <v>17</v>
      </c>
      <c r="C154">
        <v>16</v>
      </c>
      <c r="D154">
        <v>23</v>
      </c>
      <c r="E154">
        <v>31</v>
      </c>
      <c r="F154">
        <f>AVERAGE(KocaeliTablo[[#This Row],[Vefat2019]:[Vefat2017]])</f>
        <v>23.333333333333332</v>
      </c>
      <c r="G154">
        <f>IF(AND(KocaeliTablo[[#This Row],[Vefat2020]]&gt;-1,KocaeliTablo[[#This Row],[Referans]]&gt;-1), KocaeliTablo[[#This Row],[Vefat2020]]-KocaeliTablo[[#This Row],[Referans]], 0)</f>
        <v>-6.3333333333333321</v>
      </c>
      <c r="H154">
        <f t="shared" si="9"/>
        <v>21</v>
      </c>
      <c r="I154">
        <f t="shared" si="10"/>
        <v>23.285714285714285</v>
      </c>
      <c r="J154">
        <f t="shared" si="11"/>
        <v>21.714285714285715</v>
      </c>
      <c r="K154">
        <f t="shared" si="11"/>
        <v>23.142857142857142</v>
      </c>
      <c r="L154">
        <f t="shared" si="12"/>
        <v>22.714285714285715</v>
      </c>
    </row>
    <row r="155" spans="1:12" x14ac:dyDescent="0.35">
      <c r="A155" t="s">
        <v>102</v>
      </c>
      <c r="B155">
        <v>22</v>
      </c>
      <c r="C155">
        <v>21</v>
      </c>
      <c r="D155">
        <v>19</v>
      </c>
      <c r="E155">
        <v>18</v>
      </c>
      <c r="F155">
        <f>AVERAGE(KocaeliTablo[[#This Row],[Vefat2019]:[Vefat2017]])</f>
        <v>19.333333333333332</v>
      </c>
      <c r="G155">
        <f>IF(AND(KocaeliTablo[[#This Row],[Vefat2020]]&gt;-1,KocaeliTablo[[#This Row],[Referans]]&gt;-1), KocaeliTablo[[#This Row],[Vefat2020]]-KocaeliTablo[[#This Row],[Referans]], 0)</f>
        <v>2.6666666666666679</v>
      </c>
      <c r="H155">
        <f t="shared" si="9"/>
        <v>21.428571428571427</v>
      </c>
      <c r="I155">
        <f t="shared" si="10"/>
        <v>22.571428571428573</v>
      </c>
      <c r="J155">
        <f t="shared" si="11"/>
        <v>21.428571428571427</v>
      </c>
      <c r="K155">
        <f t="shared" si="11"/>
        <v>21.857142857142858</v>
      </c>
      <c r="L155">
        <f t="shared" si="12"/>
        <v>21.952380952380953</v>
      </c>
    </row>
    <row r="156" spans="1:12" x14ac:dyDescent="0.35">
      <c r="A156" t="s">
        <v>101</v>
      </c>
      <c r="B156">
        <v>24</v>
      </c>
      <c r="C156">
        <v>18</v>
      </c>
      <c r="D156">
        <v>19</v>
      </c>
      <c r="E156">
        <v>11</v>
      </c>
      <c r="F156">
        <f>AVERAGE(KocaeliTablo[[#This Row],[Vefat2019]:[Vefat2017]])</f>
        <v>16</v>
      </c>
      <c r="G156">
        <f>IF(AND(KocaeliTablo[[#This Row],[Vefat2020]]&gt;-1,KocaeliTablo[[#This Row],[Referans]]&gt;-1), KocaeliTablo[[#This Row],[Vefat2020]]-KocaeliTablo[[#This Row],[Referans]], 0)</f>
        <v>8</v>
      </c>
      <c r="H156">
        <f t="shared" si="9"/>
        <v>20.285714285714285</v>
      </c>
      <c r="I156">
        <f t="shared" si="10"/>
        <v>22.142857142857142</v>
      </c>
      <c r="J156">
        <f t="shared" si="11"/>
        <v>20.857142857142858</v>
      </c>
      <c r="K156">
        <f t="shared" si="11"/>
        <v>19.714285714285715</v>
      </c>
      <c r="L156">
        <f t="shared" si="12"/>
        <v>20.904761904761902</v>
      </c>
    </row>
    <row r="157" spans="1:12" x14ac:dyDescent="0.35">
      <c r="A157" t="s">
        <v>100</v>
      </c>
      <c r="B157">
        <v>21</v>
      </c>
      <c r="C157">
        <v>26</v>
      </c>
      <c r="D157">
        <v>23</v>
      </c>
      <c r="E157">
        <v>23</v>
      </c>
      <c r="F157">
        <f>AVERAGE(KocaeliTablo[[#This Row],[Vefat2019]:[Vefat2017]])</f>
        <v>24</v>
      </c>
      <c r="G157">
        <f>IF(AND(KocaeliTablo[[#This Row],[Vefat2020]]&gt;-1,KocaeliTablo[[#This Row],[Referans]]&gt;-1), KocaeliTablo[[#This Row],[Vefat2020]]-KocaeliTablo[[#This Row],[Referans]], 0)</f>
        <v>-3</v>
      </c>
      <c r="H157">
        <f t="shared" si="9"/>
        <v>20.428571428571427</v>
      </c>
      <c r="I157">
        <f t="shared" si="10"/>
        <v>22.142857142857142</v>
      </c>
      <c r="J157">
        <f t="shared" si="11"/>
        <v>19.857142857142858</v>
      </c>
      <c r="K157">
        <f t="shared" si="11"/>
        <v>19.428571428571427</v>
      </c>
      <c r="L157">
        <f t="shared" si="12"/>
        <v>20.476190476190474</v>
      </c>
    </row>
    <row r="158" spans="1:12" x14ac:dyDescent="0.35">
      <c r="A158" t="s">
        <v>99</v>
      </c>
      <c r="B158">
        <v>18</v>
      </c>
      <c r="C158">
        <v>17</v>
      </c>
      <c r="D158">
        <v>19</v>
      </c>
      <c r="E158">
        <v>24</v>
      </c>
      <c r="F158">
        <f>AVERAGE(KocaeliTablo[[#This Row],[Vefat2019]:[Vefat2017]])</f>
        <v>20</v>
      </c>
      <c r="G158">
        <f>IF(AND(KocaeliTablo[[#This Row],[Vefat2020]]&gt;-1,KocaeliTablo[[#This Row],[Referans]]&gt;-1), KocaeliTablo[[#This Row],[Vefat2020]]-KocaeliTablo[[#This Row],[Referans]], 0)</f>
        <v>-2</v>
      </c>
      <c r="H158">
        <f t="shared" si="9"/>
        <v>19.857142857142858</v>
      </c>
      <c r="I158">
        <f t="shared" si="10"/>
        <v>21</v>
      </c>
      <c r="J158">
        <f t="shared" si="11"/>
        <v>20.142857142857142</v>
      </c>
      <c r="K158">
        <f t="shared" si="11"/>
        <v>20.714285714285715</v>
      </c>
      <c r="L158">
        <f t="shared" si="12"/>
        <v>20.619047619047617</v>
      </c>
    </row>
    <row r="159" spans="1:12" x14ac:dyDescent="0.35">
      <c r="A159" t="s">
        <v>98</v>
      </c>
      <c r="B159">
        <v>14</v>
      </c>
      <c r="C159">
        <v>23</v>
      </c>
      <c r="D159">
        <v>26</v>
      </c>
      <c r="E159">
        <v>21</v>
      </c>
      <c r="F159">
        <f>AVERAGE(KocaeliTablo[[#This Row],[Vefat2019]:[Vefat2017]])</f>
        <v>23.333333333333332</v>
      </c>
      <c r="G159">
        <f>IF(AND(KocaeliTablo[[#This Row],[Vefat2020]]&gt;-1,KocaeliTablo[[#This Row],[Referans]]&gt;-1), KocaeliTablo[[#This Row],[Vefat2020]]-KocaeliTablo[[#This Row],[Referans]], 0)</f>
        <v>-9.3333333333333321</v>
      </c>
      <c r="H159">
        <f t="shared" si="9"/>
        <v>19.571428571428573</v>
      </c>
      <c r="I159">
        <f t="shared" si="10"/>
        <v>21.285714285714285</v>
      </c>
      <c r="J159">
        <f t="shared" si="11"/>
        <v>21</v>
      </c>
      <c r="K159">
        <f t="shared" si="11"/>
        <v>21.285714285714285</v>
      </c>
      <c r="L159">
        <f t="shared" si="12"/>
        <v>21.190476190476193</v>
      </c>
    </row>
    <row r="160" spans="1:12" x14ac:dyDescent="0.35">
      <c r="A160" t="s">
        <v>97</v>
      </c>
      <c r="B160">
        <v>29</v>
      </c>
      <c r="C160">
        <v>22</v>
      </c>
      <c r="D160">
        <v>20</v>
      </c>
      <c r="E160">
        <v>18</v>
      </c>
      <c r="F160">
        <f>AVERAGE(KocaeliTablo[[#This Row],[Vefat2019]:[Vefat2017]])</f>
        <v>20</v>
      </c>
      <c r="G160">
        <f>IF(AND(KocaeliTablo[[#This Row],[Vefat2020]]&gt;-1,KocaeliTablo[[#This Row],[Referans]]&gt;-1), KocaeliTablo[[#This Row],[Vefat2020]]-KocaeliTablo[[#This Row],[Referans]], 0)</f>
        <v>9</v>
      </c>
      <c r="H160">
        <f t="shared" si="9"/>
        <v>20.714285714285715</v>
      </c>
      <c r="I160">
        <f t="shared" si="10"/>
        <v>20.428571428571427</v>
      </c>
      <c r="J160">
        <f t="shared" si="11"/>
        <v>21.285714285714285</v>
      </c>
      <c r="K160">
        <f t="shared" si="11"/>
        <v>20.857142857142858</v>
      </c>
      <c r="L160">
        <f t="shared" si="12"/>
        <v>20.857142857142858</v>
      </c>
    </row>
    <row r="161" spans="1:12" x14ac:dyDescent="0.35">
      <c r="A161" t="s">
        <v>96</v>
      </c>
      <c r="B161">
        <v>18</v>
      </c>
      <c r="C161">
        <v>23</v>
      </c>
      <c r="D161">
        <v>30</v>
      </c>
      <c r="E161">
        <v>29</v>
      </c>
      <c r="F161">
        <f>AVERAGE(KocaeliTablo[[#This Row],[Vefat2019]:[Vefat2017]])</f>
        <v>27.333333333333332</v>
      </c>
      <c r="G161">
        <f>IF(AND(KocaeliTablo[[#This Row],[Vefat2020]]&gt;-1,KocaeliTablo[[#This Row],[Referans]]&gt;-1), KocaeliTablo[[#This Row],[Vefat2020]]-KocaeliTablo[[#This Row],[Referans]], 0)</f>
        <v>-9.3333333333333321</v>
      </c>
      <c r="H161">
        <f t="shared" si="9"/>
        <v>20.857142857142858</v>
      </c>
      <c r="I161">
        <f t="shared" si="10"/>
        <v>21.428571428571427</v>
      </c>
      <c r="J161">
        <f t="shared" si="11"/>
        <v>22.285714285714285</v>
      </c>
      <c r="K161">
        <f t="shared" si="11"/>
        <v>20.571428571428573</v>
      </c>
      <c r="L161">
        <f t="shared" si="12"/>
        <v>21.428571428571427</v>
      </c>
    </row>
    <row r="162" spans="1:12" x14ac:dyDescent="0.35">
      <c r="A162" t="s">
        <v>95</v>
      </c>
      <c r="B162">
        <v>29</v>
      </c>
      <c r="C162">
        <v>23</v>
      </c>
      <c r="D162">
        <v>30</v>
      </c>
      <c r="E162">
        <v>11</v>
      </c>
      <c r="F162">
        <f>AVERAGE(KocaeliTablo[[#This Row],[Vefat2019]:[Vefat2017]])</f>
        <v>21.333333333333332</v>
      </c>
      <c r="G162">
        <f>IF(AND(KocaeliTablo[[#This Row],[Vefat2020]]&gt;-1,KocaeliTablo[[#This Row],[Referans]]&gt;-1), KocaeliTablo[[#This Row],[Vefat2020]]-KocaeliTablo[[#This Row],[Referans]], 0)</f>
        <v>7.6666666666666679</v>
      </c>
      <c r="H162">
        <f t="shared" si="9"/>
        <v>21.857142857142858</v>
      </c>
      <c r="I162">
        <f t="shared" si="10"/>
        <v>21.714285714285715</v>
      </c>
      <c r="J162">
        <f t="shared" si="11"/>
        <v>23.857142857142858</v>
      </c>
      <c r="K162">
        <f t="shared" si="11"/>
        <v>19.571428571428573</v>
      </c>
      <c r="L162">
        <f t="shared" si="12"/>
        <v>21.714285714285715</v>
      </c>
    </row>
    <row r="163" spans="1:12" x14ac:dyDescent="0.35">
      <c r="A163" t="s">
        <v>94</v>
      </c>
      <c r="B163">
        <v>29</v>
      </c>
      <c r="C163">
        <v>24</v>
      </c>
      <c r="D163">
        <v>25</v>
      </c>
      <c r="E163">
        <v>14</v>
      </c>
      <c r="F163">
        <f>AVERAGE(KocaeliTablo[[#This Row],[Vefat2019]:[Vefat2017]])</f>
        <v>21</v>
      </c>
      <c r="G163">
        <f>IF(AND(KocaeliTablo[[#This Row],[Vefat2020]]&gt;-1,KocaeliTablo[[#This Row],[Referans]]&gt;-1), KocaeliTablo[[#This Row],[Vefat2020]]-KocaeliTablo[[#This Row],[Referans]], 0)</f>
        <v>8</v>
      </c>
      <c r="H163">
        <f t="shared" si="9"/>
        <v>22.571428571428573</v>
      </c>
      <c r="I163">
        <f t="shared" si="10"/>
        <v>22.571428571428573</v>
      </c>
      <c r="J163">
        <f t="shared" si="11"/>
        <v>24.714285714285715</v>
      </c>
      <c r="K163">
        <f t="shared" si="11"/>
        <v>20</v>
      </c>
      <c r="L163">
        <f t="shared" si="12"/>
        <v>22.428571428571427</v>
      </c>
    </row>
    <row r="164" spans="1:12" x14ac:dyDescent="0.35">
      <c r="A164" t="s">
        <v>93</v>
      </c>
      <c r="B164">
        <v>19</v>
      </c>
      <c r="C164">
        <v>23</v>
      </c>
      <c r="D164">
        <v>20</v>
      </c>
      <c r="E164">
        <v>32</v>
      </c>
      <c r="F164">
        <f>AVERAGE(KocaeliTablo[[#This Row],[Vefat2019]:[Vefat2017]])</f>
        <v>25</v>
      </c>
      <c r="G164">
        <f>IF(AND(KocaeliTablo[[#This Row],[Vefat2020]]&gt;-1,KocaeliTablo[[#This Row],[Referans]]&gt;-1), KocaeliTablo[[#This Row],[Vefat2020]]-KocaeliTablo[[#This Row],[Referans]], 0)</f>
        <v>-6</v>
      </c>
      <c r="H164">
        <f t="shared" si="9"/>
        <v>22.285714285714285</v>
      </c>
      <c r="I164">
        <f t="shared" si="10"/>
        <v>22.142857142857142</v>
      </c>
      <c r="J164">
        <f t="shared" si="11"/>
        <v>24.285714285714285</v>
      </c>
      <c r="K164">
        <f t="shared" si="11"/>
        <v>21.285714285714285</v>
      </c>
      <c r="L164">
        <f t="shared" si="12"/>
        <v>22.571428571428573</v>
      </c>
    </row>
    <row r="165" spans="1:12" x14ac:dyDescent="0.35">
      <c r="A165" t="s">
        <v>92</v>
      </c>
      <c r="B165">
        <v>24</v>
      </c>
      <c r="C165">
        <v>27</v>
      </c>
      <c r="D165">
        <v>17</v>
      </c>
      <c r="E165">
        <v>17</v>
      </c>
      <c r="F165">
        <f>AVERAGE(KocaeliTablo[[#This Row],[Vefat2019]:[Vefat2017]])</f>
        <v>20.333333333333332</v>
      </c>
      <c r="G165">
        <f>IF(AND(KocaeliTablo[[#This Row],[Vefat2020]]&gt;-1,KocaeliTablo[[#This Row],[Referans]]&gt;-1), KocaeliTablo[[#This Row],[Vefat2020]]-KocaeliTablo[[#This Row],[Referans]], 0)</f>
        <v>3.6666666666666679</v>
      </c>
      <c r="H165">
        <f t="shared" si="9"/>
        <v>23.142857142857142</v>
      </c>
      <c r="I165">
        <f t="shared" si="10"/>
        <v>23.571428571428573</v>
      </c>
      <c r="J165">
        <f t="shared" si="11"/>
        <v>24</v>
      </c>
      <c r="K165">
        <f t="shared" si="11"/>
        <v>20.285714285714285</v>
      </c>
      <c r="L165">
        <f t="shared" si="12"/>
        <v>22.61904761904762</v>
      </c>
    </row>
    <row r="166" spans="1:12" x14ac:dyDescent="0.35">
      <c r="A166" t="s">
        <v>91</v>
      </c>
      <c r="B166">
        <v>26</v>
      </c>
      <c r="C166">
        <v>26</v>
      </c>
      <c r="D166">
        <v>25</v>
      </c>
      <c r="E166">
        <v>19</v>
      </c>
      <c r="F166">
        <f>AVERAGE(KocaeliTablo[[#This Row],[Vefat2019]:[Vefat2017]])</f>
        <v>23.333333333333332</v>
      </c>
      <c r="G166">
        <f>IF(AND(KocaeliTablo[[#This Row],[Vefat2020]]&gt;-1,KocaeliTablo[[#This Row],[Referans]]&gt;-1), KocaeliTablo[[#This Row],[Vefat2020]]-KocaeliTablo[[#This Row],[Referans]], 0)</f>
        <v>2.6666666666666679</v>
      </c>
      <c r="H166">
        <f t="shared" si="9"/>
        <v>24.857142857142858</v>
      </c>
      <c r="I166">
        <f t="shared" si="10"/>
        <v>24</v>
      </c>
      <c r="J166">
        <f t="shared" si="11"/>
        <v>23.857142857142858</v>
      </c>
      <c r="K166">
        <f t="shared" si="11"/>
        <v>20</v>
      </c>
      <c r="L166">
        <f t="shared" si="12"/>
        <v>22.61904761904762</v>
      </c>
    </row>
    <row r="167" spans="1:12" x14ac:dyDescent="0.35">
      <c r="A167" t="s">
        <v>90</v>
      </c>
      <c r="B167">
        <v>24</v>
      </c>
      <c r="C167">
        <v>21</v>
      </c>
      <c r="D167">
        <v>15</v>
      </c>
      <c r="E167">
        <v>22</v>
      </c>
      <c r="F167">
        <f>AVERAGE(KocaeliTablo[[#This Row],[Vefat2019]:[Vefat2017]])</f>
        <v>19.333333333333332</v>
      </c>
      <c r="G167">
        <f>IF(AND(KocaeliTablo[[#This Row],[Vefat2020]]&gt;-1,KocaeliTablo[[#This Row],[Referans]]&gt;-1), KocaeliTablo[[#This Row],[Vefat2020]]-KocaeliTablo[[#This Row],[Referans]], 0)</f>
        <v>4.6666666666666679</v>
      </c>
      <c r="H167">
        <f t="shared" si="9"/>
        <v>24.142857142857142</v>
      </c>
      <c r="I167">
        <f t="shared" si="10"/>
        <v>23.857142857142858</v>
      </c>
      <c r="J167">
        <f t="shared" si="11"/>
        <v>23.142857142857142</v>
      </c>
      <c r="K167">
        <f t="shared" si="11"/>
        <v>20.571428571428573</v>
      </c>
      <c r="L167">
        <f t="shared" si="12"/>
        <v>22.523809523809522</v>
      </c>
    </row>
    <row r="168" spans="1:12" x14ac:dyDescent="0.35">
      <c r="A168" t="s">
        <v>89</v>
      </c>
      <c r="B168">
        <v>16</v>
      </c>
      <c r="C168">
        <v>24</v>
      </c>
      <c r="D168">
        <v>27</v>
      </c>
      <c r="E168">
        <v>13</v>
      </c>
      <c r="F168">
        <f>AVERAGE(KocaeliTablo[[#This Row],[Vefat2019]:[Vefat2017]])</f>
        <v>21.333333333333332</v>
      </c>
      <c r="G168">
        <f>IF(AND(KocaeliTablo[[#This Row],[Vefat2020]]&gt;-1,KocaeliTablo[[#This Row],[Referans]]&gt;-1), KocaeliTablo[[#This Row],[Vefat2020]]-KocaeliTablo[[#This Row],[Referans]], 0)</f>
        <v>-5.3333333333333321</v>
      </c>
      <c r="H168">
        <f t="shared" si="9"/>
        <v>23.857142857142858</v>
      </c>
      <c r="I168">
        <f t="shared" si="10"/>
        <v>24</v>
      </c>
      <c r="J168">
        <f t="shared" si="11"/>
        <v>22.714285714285715</v>
      </c>
      <c r="K168">
        <f t="shared" si="11"/>
        <v>18.285714285714285</v>
      </c>
      <c r="L168">
        <f t="shared" si="12"/>
        <v>21.666666666666664</v>
      </c>
    </row>
    <row r="169" spans="1:12" x14ac:dyDescent="0.35">
      <c r="A169" t="s">
        <v>88</v>
      </c>
      <c r="B169">
        <v>28</v>
      </c>
      <c r="C169">
        <v>16</v>
      </c>
      <c r="D169">
        <v>29</v>
      </c>
      <c r="E169">
        <v>11</v>
      </c>
      <c r="F169">
        <f>AVERAGE(KocaeliTablo[[#This Row],[Vefat2019]:[Vefat2017]])</f>
        <v>18.666666666666668</v>
      </c>
      <c r="G169">
        <f>IF(AND(KocaeliTablo[[#This Row],[Vefat2020]]&gt;-1,KocaeliTablo[[#This Row],[Referans]]&gt;-1), KocaeliTablo[[#This Row],[Vefat2020]]-KocaeliTablo[[#This Row],[Referans]], 0)</f>
        <v>9.3333333333333321</v>
      </c>
      <c r="H169">
        <f t="shared" si="9"/>
        <v>23.714285714285715</v>
      </c>
      <c r="I169">
        <f t="shared" si="10"/>
        <v>23</v>
      </c>
      <c r="J169">
        <f t="shared" si="11"/>
        <v>22.571428571428573</v>
      </c>
      <c r="K169">
        <f t="shared" si="11"/>
        <v>18.285714285714285</v>
      </c>
      <c r="L169">
        <f t="shared" si="12"/>
        <v>21.285714285714281</v>
      </c>
    </row>
    <row r="170" spans="1:12" x14ac:dyDescent="0.35">
      <c r="A170" t="s">
        <v>87</v>
      </c>
      <c r="B170">
        <v>17</v>
      </c>
      <c r="C170">
        <v>19</v>
      </c>
      <c r="D170">
        <v>23</v>
      </c>
      <c r="E170">
        <v>17</v>
      </c>
      <c r="F170">
        <f>AVERAGE(KocaeliTablo[[#This Row],[Vefat2019]:[Vefat2017]])</f>
        <v>19.666666666666668</v>
      </c>
      <c r="G170">
        <f>IF(AND(KocaeliTablo[[#This Row],[Vefat2020]]&gt;-1,KocaeliTablo[[#This Row],[Referans]]&gt;-1), KocaeliTablo[[#This Row],[Vefat2020]]-KocaeliTablo[[#This Row],[Referans]], 0)</f>
        <v>-2.6666666666666679</v>
      </c>
      <c r="H170">
        <f t="shared" si="9"/>
        <v>22</v>
      </c>
      <c r="I170">
        <f t="shared" si="10"/>
        <v>22.285714285714285</v>
      </c>
      <c r="J170">
        <f t="shared" si="11"/>
        <v>22.285714285714285</v>
      </c>
      <c r="K170">
        <f t="shared" si="11"/>
        <v>18.714285714285715</v>
      </c>
      <c r="L170">
        <f t="shared" si="12"/>
        <v>21.095238095238095</v>
      </c>
    </row>
    <row r="171" spans="1:12" x14ac:dyDescent="0.35">
      <c r="A171" t="s">
        <v>86</v>
      </c>
      <c r="B171">
        <v>21</v>
      </c>
      <c r="C171">
        <v>27</v>
      </c>
      <c r="D171">
        <v>18</v>
      </c>
      <c r="E171">
        <v>20</v>
      </c>
      <c r="F171">
        <f>AVERAGE(KocaeliTablo[[#This Row],[Vefat2019]:[Vefat2017]])</f>
        <v>21.666666666666668</v>
      </c>
      <c r="G171">
        <f>IF(AND(KocaeliTablo[[#This Row],[Vefat2020]]&gt;-1,KocaeliTablo[[#This Row],[Referans]]&gt;-1), KocaeliTablo[[#This Row],[Vefat2020]]-KocaeliTablo[[#This Row],[Referans]], 0)</f>
        <v>-0.66666666666666785</v>
      </c>
      <c r="H171">
        <f t="shared" si="9"/>
        <v>22.285714285714285</v>
      </c>
      <c r="I171">
        <f t="shared" si="10"/>
        <v>22.857142857142858</v>
      </c>
      <c r="J171">
        <f t="shared" si="11"/>
        <v>22</v>
      </c>
      <c r="K171">
        <f t="shared" si="11"/>
        <v>17</v>
      </c>
      <c r="L171">
        <f t="shared" si="12"/>
        <v>20.61904761904762</v>
      </c>
    </row>
    <row r="172" spans="1:12" x14ac:dyDescent="0.35">
      <c r="A172" t="s">
        <v>85</v>
      </c>
      <c r="B172">
        <v>25</v>
      </c>
      <c r="C172">
        <v>21</v>
      </c>
      <c r="D172">
        <v>29</v>
      </c>
      <c r="E172">
        <v>29</v>
      </c>
      <c r="F172">
        <f>AVERAGE(KocaeliTablo[[#This Row],[Vefat2019]:[Vefat2017]])</f>
        <v>26.333333333333332</v>
      </c>
      <c r="G172">
        <f>IF(AND(KocaeliTablo[[#This Row],[Vefat2020]]&gt;-1,KocaeliTablo[[#This Row],[Referans]]&gt;-1), KocaeliTablo[[#This Row],[Vefat2020]]-KocaeliTablo[[#This Row],[Referans]], 0)</f>
        <v>-1.3333333333333321</v>
      </c>
      <c r="H172">
        <f t="shared" si="9"/>
        <v>22.428571428571427</v>
      </c>
      <c r="I172">
        <f t="shared" si="10"/>
        <v>22</v>
      </c>
      <c r="J172">
        <f t="shared" si="11"/>
        <v>23.714285714285715</v>
      </c>
      <c r="K172">
        <f t="shared" si="11"/>
        <v>18.714285714285715</v>
      </c>
      <c r="L172">
        <f t="shared" si="12"/>
        <v>21.476190476190478</v>
      </c>
    </row>
    <row r="173" spans="1:12" x14ac:dyDescent="0.35">
      <c r="A173" t="s">
        <v>84</v>
      </c>
      <c r="B173">
        <v>19</v>
      </c>
      <c r="C173">
        <v>26</v>
      </c>
      <c r="D173">
        <v>16</v>
      </c>
      <c r="E173">
        <v>24</v>
      </c>
      <c r="F173">
        <f>AVERAGE(KocaeliTablo[[#This Row],[Vefat2019]:[Vefat2017]])</f>
        <v>22</v>
      </c>
      <c r="G173">
        <f>IF(AND(KocaeliTablo[[#This Row],[Vefat2020]]&gt;-1,KocaeliTablo[[#This Row],[Referans]]&gt;-1), KocaeliTablo[[#This Row],[Vefat2020]]-KocaeliTablo[[#This Row],[Referans]], 0)</f>
        <v>-3</v>
      </c>
      <c r="H173">
        <f t="shared" si="9"/>
        <v>21.428571428571427</v>
      </c>
      <c r="I173">
        <f t="shared" si="10"/>
        <v>22</v>
      </c>
      <c r="J173">
        <f t="shared" si="11"/>
        <v>22.428571428571427</v>
      </c>
      <c r="K173">
        <f t="shared" si="11"/>
        <v>19.428571428571427</v>
      </c>
      <c r="L173">
        <f t="shared" si="12"/>
        <v>21.285714285714285</v>
      </c>
    </row>
    <row r="174" spans="1:12" x14ac:dyDescent="0.35">
      <c r="A174" t="s">
        <v>83</v>
      </c>
      <c r="B174">
        <v>30</v>
      </c>
      <c r="C174">
        <v>23</v>
      </c>
      <c r="D174">
        <v>13</v>
      </c>
      <c r="E174">
        <v>19</v>
      </c>
      <c r="F174">
        <f>AVERAGE(KocaeliTablo[[#This Row],[Vefat2019]:[Vefat2017]])</f>
        <v>18.333333333333332</v>
      </c>
      <c r="G174">
        <f>IF(AND(KocaeliTablo[[#This Row],[Vefat2020]]&gt;-1,KocaeliTablo[[#This Row],[Referans]]&gt;-1), KocaeliTablo[[#This Row],[Vefat2020]]-KocaeliTablo[[#This Row],[Referans]], 0)</f>
        <v>11.666666666666668</v>
      </c>
      <c r="H174">
        <f t="shared" si="9"/>
        <v>22.285714285714285</v>
      </c>
      <c r="I174">
        <f t="shared" si="10"/>
        <v>22.285714285714285</v>
      </c>
      <c r="J174">
        <f t="shared" si="11"/>
        <v>22.142857142857142</v>
      </c>
      <c r="K174">
        <f t="shared" si="11"/>
        <v>19</v>
      </c>
      <c r="L174">
        <f t="shared" si="12"/>
        <v>21.142857142857146</v>
      </c>
    </row>
    <row r="175" spans="1:12" x14ac:dyDescent="0.35">
      <c r="A175" t="s">
        <v>82</v>
      </c>
      <c r="B175">
        <v>23</v>
      </c>
      <c r="C175">
        <v>16</v>
      </c>
      <c r="D175">
        <v>25</v>
      </c>
      <c r="E175">
        <v>23</v>
      </c>
      <c r="F175">
        <f>AVERAGE(KocaeliTablo[[#This Row],[Vefat2019]:[Vefat2017]])</f>
        <v>21.333333333333332</v>
      </c>
      <c r="G175">
        <f>IF(AND(KocaeliTablo[[#This Row],[Vefat2020]]&gt;-1,KocaeliTablo[[#This Row],[Referans]]&gt;-1), KocaeliTablo[[#This Row],[Vefat2020]]-KocaeliTablo[[#This Row],[Referans]], 0)</f>
        <v>1.6666666666666679</v>
      </c>
      <c r="H175">
        <f t="shared" si="9"/>
        <v>23.285714285714285</v>
      </c>
      <c r="I175">
        <f t="shared" si="10"/>
        <v>21.142857142857142</v>
      </c>
      <c r="J175">
        <f t="shared" si="11"/>
        <v>21.857142857142858</v>
      </c>
      <c r="K175">
        <f t="shared" si="11"/>
        <v>20.428571428571427</v>
      </c>
      <c r="L175">
        <f t="shared" si="12"/>
        <v>21.142857142857142</v>
      </c>
    </row>
    <row r="176" spans="1:12" x14ac:dyDescent="0.35">
      <c r="A176" t="s">
        <v>81</v>
      </c>
      <c r="B176">
        <v>23</v>
      </c>
      <c r="C176">
        <v>29</v>
      </c>
      <c r="D176">
        <v>19</v>
      </c>
      <c r="E176">
        <v>11</v>
      </c>
      <c r="F176">
        <f>AVERAGE(KocaeliTablo[[#This Row],[Vefat2019]:[Vefat2017]])</f>
        <v>19.666666666666668</v>
      </c>
      <c r="G176">
        <f>IF(AND(KocaeliTablo[[#This Row],[Vefat2020]]&gt;-1,KocaeliTablo[[#This Row],[Referans]]&gt;-1), KocaeliTablo[[#This Row],[Vefat2020]]-KocaeliTablo[[#This Row],[Referans]], 0)</f>
        <v>3.3333333333333321</v>
      </c>
      <c r="H176">
        <f t="shared" si="9"/>
        <v>22.571428571428573</v>
      </c>
      <c r="I176">
        <f t="shared" si="10"/>
        <v>23</v>
      </c>
      <c r="J176">
        <f t="shared" si="11"/>
        <v>20.428571428571427</v>
      </c>
      <c r="K176">
        <f t="shared" si="11"/>
        <v>20.428571428571427</v>
      </c>
      <c r="L176">
        <f t="shared" si="12"/>
        <v>21.285714285714285</v>
      </c>
    </row>
    <row r="177" spans="1:12" x14ac:dyDescent="0.35">
      <c r="A177" t="s">
        <v>80</v>
      </c>
      <c r="B177">
        <v>22</v>
      </c>
      <c r="C177">
        <v>30</v>
      </c>
      <c r="D177">
        <v>24</v>
      </c>
      <c r="E177">
        <v>14</v>
      </c>
      <c r="F177">
        <f>AVERAGE(KocaeliTablo[[#This Row],[Vefat2019]:[Vefat2017]])</f>
        <v>22.666666666666668</v>
      </c>
      <c r="G177">
        <f>IF(AND(KocaeliTablo[[#This Row],[Vefat2020]]&gt;-1,KocaeliTablo[[#This Row],[Referans]]&gt;-1), KocaeliTablo[[#This Row],[Vefat2020]]-KocaeliTablo[[#This Row],[Referans]], 0)</f>
        <v>-0.66666666666666785</v>
      </c>
      <c r="H177">
        <f t="shared" si="9"/>
        <v>23.285714285714285</v>
      </c>
      <c r="I177">
        <f t="shared" si="10"/>
        <v>24.571428571428573</v>
      </c>
      <c r="J177">
        <f t="shared" si="11"/>
        <v>20.571428571428573</v>
      </c>
      <c r="K177">
        <f t="shared" si="11"/>
        <v>20</v>
      </c>
      <c r="L177">
        <f t="shared" si="12"/>
        <v>21.714285714285712</v>
      </c>
    </row>
    <row r="178" spans="1:12" x14ac:dyDescent="0.35">
      <c r="A178" t="s">
        <v>79</v>
      </c>
      <c r="B178">
        <v>36</v>
      </c>
      <c r="C178">
        <v>25</v>
      </c>
      <c r="D178">
        <v>16</v>
      </c>
      <c r="E178">
        <v>19</v>
      </c>
      <c r="F178">
        <f>AVERAGE(KocaeliTablo[[#This Row],[Vefat2019]:[Vefat2017]])</f>
        <v>20</v>
      </c>
      <c r="G178">
        <f>IF(AND(KocaeliTablo[[#This Row],[Vefat2020]]&gt;-1,KocaeliTablo[[#This Row],[Referans]]&gt;-1), KocaeliTablo[[#This Row],[Vefat2020]]-KocaeliTablo[[#This Row],[Referans]], 0)</f>
        <v>16</v>
      </c>
      <c r="H178">
        <f t="shared" si="9"/>
        <v>25.428571428571427</v>
      </c>
      <c r="I178">
        <f t="shared" si="10"/>
        <v>24.285714285714285</v>
      </c>
      <c r="J178">
        <f t="shared" si="11"/>
        <v>20.285714285714285</v>
      </c>
      <c r="K178">
        <f t="shared" si="11"/>
        <v>19.857142857142858</v>
      </c>
      <c r="L178">
        <f t="shared" si="12"/>
        <v>21.476190476190474</v>
      </c>
    </row>
    <row r="179" spans="1:12" x14ac:dyDescent="0.35">
      <c r="A179" t="s">
        <v>78</v>
      </c>
      <c r="B179">
        <v>23</v>
      </c>
      <c r="C179">
        <v>29</v>
      </c>
      <c r="D179">
        <v>25</v>
      </c>
      <c r="E179">
        <v>20</v>
      </c>
      <c r="F179">
        <f>AVERAGE(KocaeliTablo[[#This Row],[Vefat2019]:[Vefat2017]])</f>
        <v>24.666666666666668</v>
      </c>
      <c r="G179">
        <f>IF(AND(KocaeliTablo[[#This Row],[Vefat2020]]&gt;-1,KocaeliTablo[[#This Row],[Referans]]&gt;-1), KocaeliTablo[[#This Row],[Vefat2020]]-KocaeliTablo[[#This Row],[Referans]], 0)</f>
        <v>-1.6666666666666679</v>
      </c>
      <c r="H179">
        <f t="shared" si="9"/>
        <v>25.142857142857142</v>
      </c>
      <c r="I179">
        <f t="shared" si="10"/>
        <v>25.428571428571427</v>
      </c>
      <c r="J179">
        <f t="shared" si="11"/>
        <v>19.714285714285715</v>
      </c>
      <c r="K179">
        <f t="shared" si="11"/>
        <v>18.571428571428573</v>
      </c>
      <c r="L179">
        <f t="shared" si="12"/>
        <v>21.238095238095237</v>
      </c>
    </row>
    <row r="180" spans="1:12" x14ac:dyDescent="0.35">
      <c r="A180" t="s">
        <v>77</v>
      </c>
      <c r="B180">
        <v>18</v>
      </c>
      <c r="C180">
        <v>23</v>
      </c>
      <c r="D180">
        <v>18</v>
      </c>
      <c r="E180">
        <v>18</v>
      </c>
      <c r="F180">
        <f>AVERAGE(KocaeliTablo[[#This Row],[Vefat2019]:[Vefat2017]])</f>
        <v>19.666666666666668</v>
      </c>
      <c r="G180">
        <f>IF(AND(KocaeliTablo[[#This Row],[Vefat2020]]&gt;-1,KocaeliTablo[[#This Row],[Referans]]&gt;-1), KocaeliTablo[[#This Row],[Vefat2020]]-KocaeliTablo[[#This Row],[Referans]], 0)</f>
        <v>-1.6666666666666679</v>
      </c>
      <c r="H180">
        <f t="shared" si="9"/>
        <v>25</v>
      </c>
      <c r="I180">
        <f t="shared" si="10"/>
        <v>25</v>
      </c>
      <c r="J180">
        <f t="shared" si="11"/>
        <v>20</v>
      </c>
      <c r="K180">
        <f t="shared" si="11"/>
        <v>17.714285714285715</v>
      </c>
      <c r="L180">
        <f t="shared" si="12"/>
        <v>20.904761904761905</v>
      </c>
    </row>
    <row r="181" spans="1:12" x14ac:dyDescent="0.35">
      <c r="A181" t="s">
        <v>76</v>
      </c>
      <c r="B181">
        <v>21</v>
      </c>
      <c r="C181">
        <v>20</v>
      </c>
      <c r="D181">
        <v>30</v>
      </c>
      <c r="E181">
        <v>32</v>
      </c>
      <c r="F181">
        <f>AVERAGE(KocaeliTablo[[#This Row],[Vefat2019]:[Vefat2017]])</f>
        <v>27.333333333333332</v>
      </c>
      <c r="G181">
        <f>IF(AND(KocaeliTablo[[#This Row],[Vefat2020]]&gt;-1,KocaeliTablo[[#This Row],[Referans]]&gt;-1), KocaeliTablo[[#This Row],[Vefat2020]]-KocaeliTablo[[#This Row],[Referans]], 0)</f>
        <v>-6.3333333333333321</v>
      </c>
      <c r="H181">
        <f t="shared" si="9"/>
        <v>23.714285714285715</v>
      </c>
      <c r="I181">
        <f t="shared" si="10"/>
        <v>24.571428571428573</v>
      </c>
      <c r="J181">
        <f t="shared" si="11"/>
        <v>22.428571428571427</v>
      </c>
      <c r="K181">
        <f t="shared" si="11"/>
        <v>19.571428571428573</v>
      </c>
      <c r="L181">
        <f t="shared" si="12"/>
        <v>22.190476190476193</v>
      </c>
    </row>
    <row r="182" spans="1:12" x14ac:dyDescent="0.35">
      <c r="A182" t="s">
        <v>75</v>
      </c>
      <c r="B182">
        <v>28</v>
      </c>
      <c r="C182">
        <v>13</v>
      </c>
      <c r="D182">
        <v>20</v>
      </c>
      <c r="E182">
        <v>16</v>
      </c>
      <c r="F182">
        <f>AVERAGE(KocaeliTablo[[#This Row],[Vefat2019]:[Vefat2017]])</f>
        <v>16.333333333333332</v>
      </c>
      <c r="G182">
        <f>IF(AND(KocaeliTablo[[#This Row],[Vefat2020]]&gt;-1,KocaeliTablo[[#This Row],[Referans]]&gt;-1), KocaeliTablo[[#This Row],[Vefat2020]]-KocaeliTablo[[#This Row],[Referans]], 0)</f>
        <v>11.666666666666668</v>
      </c>
      <c r="H182">
        <f t="shared" si="9"/>
        <v>24.428571428571427</v>
      </c>
      <c r="I182">
        <f t="shared" si="10"/>
        <v>24.142857142857142</v>
      </c>
      <c r="J182">
        <f t="shared" si="11"/>
        <v>21.714285714285715</v>
      </c>
      <c r="K182">
        <f t="shared" si="11"/>
        <v>18.571428571428573</v>
      </c>
      <c r="L182">
        <f t="shared" si="12"/>
        <v>21.476190476190478</v>
      </c>
    </row>
    <row r="183" spans="1:12" x14ac:dyDescent="0.35">
      <c r="A183" t="s">
        <v>74</v>
      </c>
      <c r="B183">
        <v>19</v>
      </c>
      <c r="C183">
        <v>19</v>
      </c>
      <c r="D183">
        <v>21</v>
      </c>
      <c r="E183">
        <v>12</v>
      </c>
      <c r="F183">
        <f>AVERAGE(KocaeliTablo[[#This Row],[Vefat2019]:[Vefat2017]])</f>
        <v>17.333333333333332</v>
      </c>
      <c r="G183">
        <f>IF(AND(KocaeliTablo[[#This Row],[Vefat2020]]&gt;-1,KocaeliTablo[[#This Row],[Referans]]&gt;-1), KocaeliTablo[[#This Row],[Vefat2020]]-KocaeliTablo[[#This Row],[Referans]], 0)</f>
        <v>1.6666666666666679</v>
      </c>
      <c r="H183">
        <f t="shared" si="9"/>
        <v>23.857142857142858</v>
      </c>
      <c r="I183">
        <f t="shared" si="10"/>
        <v>22.714285714285715</v>
      </c>
      <c r="J183">
        <f t="shared" si="11"/>
        <v>22</v>
      </c>
      <c r="K183">
        <f t="shared" si="11"/>
        <v>18.714285714285715</v>
      </c>
      <c r="L183">
        <f t="shared" si="12"/>
        <v>21.142857142857146</v>
      </c>
    </row>
    <row r="184" spans="1:12" x14ac:dyDescent="0.35">
      <c r="A184" t="s">
        <v>73</v>
      </c>
      <c r="B184">
        <v>25</v>
      </c>
      <c r="C184">
        <v>27</v>
      </c>
      <c r="D184">
        <v>22</v>
      </c>
      <c r="E184">
        <v>14</v>
      </c>
      <c r="F184">
        <f>AVERAGE(KocaeliTablo[[#This Row],[Vefat2019]:[Vefat2017]])</f>
        <v>21</v>
      </c>
      <c r="G184">
        <f>IF(AND(KocaeliTablo[[#This Row],[Vefat2020]]&gt;-1,KocaeliTablo[[#This Row],[Referans]]&gt;-1), KocaeliTablo[[#This Row],[Vefat2020]]-KocaeliTablo[[#This Row],[Referans]], 0)</f>
        <v>4</v>
      </c>
      <c r="H184">
        <f t="shared" si="9"/>
        <v>24.285714285714285</v>
      </c>
      <c r="I184">
        <f t="shared" si="10"/>
        <v>22.285714285714285</v>
      </c>
      <c r="J184">
        <f t="shared" si="11"/>
        <v>21.714285714285715</v>
      </c>
      <c r="K184">
        <f t="shared" si="11"/>
        <v>18.714285714285715</v>
      </c>
      <c r="L184">
        <f t="shared" si="12"/>
        <v>20.904761904761902</v>
      </c>
    </row>
    <row r="185" spans="1:12" x14ac:dyDescent="0.35">
      <c r="A185" t="s">
        <v>72</v>
      </c>
      <c r="B185">
        <v>37</v>
      </c>
      <c r="C185">
        <v>33</v>
      </c>
      <c r="D185">
        <v>28</v>
      </c>
      <c r="E185">
        <v>45</v>
      </c>
      <c r="F185">
        <f>AVERAGE(KocaeliTablo[[#This Row],[Vefat2019]:[Vefat2017]])</f>
        <v>35.333333333333336</v>
      </c>
      <c r="G185">
        <f>IF(AND(KocaeliTablo[[#This Row],[Vefat2020]]&gt;-1,KocaeliTablo[[#This Row],[Referans]]&gt;-1), KocaeliTablo[[#This Row],[Vefat2020]]-KocaeliTablo[[#This Row],[Referans]], 0)</f>
        <v>1.6666666666666643</v>
      </c>
      <c r="H185">
        <f t="shared" si="9"/>
        <v>24.428571428571427</v>
      </c>
      <c r="I185">
        <f t="shared" si="10"/>
        <v>23.428571428571427</v>
      </c>
      <c r="J185">
        <f t="shared" si="11"/>
        <v>23.428571428571427</v>
      </c>
      <c r="K185">
        <f t="shared" si="11"/>
        <v>22.428571428571427</v>
      </c>
      <c r="L185">
        <f t="shared" si="12"/>
        <v>23.095238095238095</v>
      </c>
    </row>
    <row r="186" spans="1:12" x14ac:dyDescent="0.35">
      <c r="A186" t="s">
        <v>71</v>
      </c>
      <c r="B186">
        <v>18</v>
      </c>
      <c r="C186">
        <v>28</v>
      </c>
      <c r="D186">
        <v>24</v>
      </c>
      <c r="E186">
        <v>24</v>
      </c>
      <c r="F186">
        <f>AVERAGE(KocaeliTablo[[#This Row],[Vefat2019]:[Vefat2017]])</f>
        <v>25.333333333333332</v>
      </c>
      <c r="G186">
        <f>IF(AND(KocaeliTablo[[#This Row],[Vefat2020]]&gt;-1,KocaeliTablo[[#This Row],[Referans]]&gt;-1), KocaeliTablo[[#This Row],[Vefat2020]]-KocaeliTablo[[#This Row],[Referans]], 0)</f>
        <v>-7.3333333333333321</v>
      </c>
      <c r="H186">
        <f t="shared" si="9"/>
        <v>23.714285714285715</v>
      </c>
      <c r="I186">
        <f t="shared" si="10"/>
        <v>23.285714285714285</v>
      </c>
      <c r="J186">
        <f t="shared" si="11"/>
        <v>23.285714285714285</v>
      </c>
      <c r="K186">
        <f t="shared" si="11"/>
        <v>23</v>
      </c>
      <c r="L186">
        <f t="shared" si="12"/>
        <v>23.190476190476193</v>
      </c>
    </row>
    <row r="187" spans="1:12" x14ac:dyDescent="0.35">
      <c r="A187" t="s">
        <v>70</v>
      </c>
      <c r="B187">
        <v>23</v>
      </c>
      <c r="C187">
        <v>23</v>
      </c>
      <c r="D187">
        <v>26</v>
      </c>
      <c r="E187">
        <v>18</v>
      </c>
      <c r="F187">
        <f>AVERAGE(KocaeliTablo[[#This Row],[Vefat2019]:[Vefat2017]])</f>
        <v>22.333333333333332</v>
      </c>
      <c r="G187">
        <f>IF(AND(KocaeliTablo[[#This Row],[Vefat2020]]&gt;-1,KocaeliTablo[[#This Row],[Referans]]&gt;-1), KocaeliTablo[[#This Row],[Vefat2020]]-KocaeliTablo[[#This Row],[Referans]], 0)</f>
        <v>0.66666666666666785</v>
      </c>
      <c r="H187">
        <f t="shared" si="9"/>
        <v>24.428571428571427</v>
      </c>
      <c r="I187">
        <f t="shared" si="10"/>
        <v>23.285714285714285</v>
      </c>
      <c r="J187">
        <f t="shared" si="11"/>
        <v>24.428571428571427</v>
      </c>
      <c r="K187">
        <f t="shared" si="11"/>
        <v>23</v>
      </c>
      <c r="L187">
        <f t="shared" si="12"/>
        <v>23.571428571428577</v>
      </c>
    </row>
    <row r="188" spans="1:12" x14ac:dyDescent="0.35">
      <c r="A188" t="s">
        <v>69</v>
      </c>
      <c r="B188">
        <v>26</v>
      </c>
      <c r="C188">
        <v>18</v>
      </c>
      <c r="D188">
        <v>21</v>
      </c>
      <c r="E188">
        <v>22</v>
      </c>
      <c r="F188">
        <f>AVERAGE(KocaeliTablo[[#This Row],[Vefat2019]:[Vefat2017]])</f>
        <v>20.333333333333332</v>
      </c>
      <c r="G188">
        <f>IF(AND(KocaeliTablo[[#This Row],[Vefat2020]]&gt;-1,KocaeliTablo[[#This Row],[Referans]]&gt;-1), KocaeliTablo[[#This Row],[Vefat2020]]-KocaeliTablo[[#This Row],[Referans]], 0)</f>
        <v>5.6666666666666679</v>
      </c>
      <c r="H188">
        <f t="shared" si="9"/>
        <v>25.142857142857142</v>
      </c>
      <c r="I188">
        <f t="shared" si="10"/>
        <v>23</v>
      </c>
      <c r="J188">
        <f t="shared" si="11"/>
        <v>23.142857142857142</v>
      </c>
      <c r="K188">
        <f t="shared" si="11"/>
        <v>21.571428571428573</v>
      </c>
      <c r="L188">
        <f t="shared" si="12"/>
        <v>22.571428571428573</v>
      </c>
    </row>
    <row r="189" spans="1:12" x14ac:dyDescent="0.35">
      <c r="A189" t="s">
        <v>68</v>
      </c>
      <c r="B189">
        <v>30</v>
      </c>
      <c r="C189">
        <v>24</v>
      </c>
      <c r="D189">
        <v>28</v>
      </c>
      <c r="E189">
        <v>23</v>
      </c>
      <c r="F189">
        <f>AVERAGE(KocaeliTablo[[#This Row],[Vefat2019]:[Vefat2017]])</f>
        <v>25</v>
      </c>
      <c r="G189">
        <f>IF(AND(KocaeliTablo[[#This Row],[Vefat2020]]&gt;-1,KocaeliTablo[[#This Row],[Referans]]&gt;-1), KocaeliTablo[[#This Row],[Vefat2020]]-KocaeliTablo[[#This Row],[Referans]], 0)</f>
        <v>5</v>
      </c>
      <c r="H189">
        <f t="shared" si="9"/>
        <v>25.428571428571427</v>
      </c>
      <c r="I189">
        <f t="shared" si="10"/>
        <v>24.571428571428573</v>
      </c>
      <c r="J189">
        <f t="shared" si="11"/>
        <v>24.285714285714285</v>
      </c>
      <c r="K189">
        <f t="shared" si="11"/>
        <v>22.571428571428573</v>
      </c>
      <c r="L189">
        <f t="shared" si="12"/>
        <v>23.809523809523807</v>
      </c>
    </row>
    <row r="190" spans="1:12" x14ac:dyDescent="0.35">
      <c r="A190" t="s">
        <v>67</v>
      </c>
      <c r="B190">
        <v>37</v>
      </c>
      <c r="C190">
        <v>26</v>
      </c>
      <c r="D190">
        <v>18</v>
      </c>
      <c r="E190">
        <v>22</v>
      </c>
      <c r="F190">
        <f>AVERAGE(KocaeliTablo[[#This Row],[Vefat2019]:[Vefat2017]])</f>
        <v>22</v>
      </c>
      <c r="G190">
        <f>IF(AND(KocaeliTablo[[#This Row],[Vefat2020]]&gt;-1,KocaeliTablo[[#This Row],[Referans]]&gt;-1), KocaeliTablo[[#This Row],[Vefat2020]]-KocaeliTablo[[#This Row],[Referans]], 0)</f>
        <v>15</v>
      </c>
      <c r="H190">
        <f t="shared" si="9"/>
        <v>28</v>
      </c>
      <c r="I190">
        <f t="shared" si="10"/>
        <v>25.571428571428573</v>
      </c>
      <c r="J190">
        <f t="shared" si="11"/>
        <v>23.857142857142858</v>
      </c>
      <c r="K190">
        <f t="shared" si="11"/>
        <v>24</v>
      </c>
      <c r="L190">
        <f t="shared" si="12"/>
        <v>24.476190476190474</v>
      </c>
    </row>
    <row r="191" spans="1:12" x14ac:dyDescent="0.35">
      <c r="A191" t="s">
        <v>66</v>
      </c>
      <c r="B191">
        <v>32</v>
      </c>
      <c r="C191">
        <v>23</v>
      </c>
      <c r="D191">
        <v>38</v>
      </c>
      <c r="E191">
        <v>27</v>
      </c>
      <c r="F191">
        <f>AVERAGE(KocaeliTablo[[#This Row],[Vefat2019]:[Vefat2017]])</f>
        <v>29.333333333333332</v>
      </c>
      <c r="G191">
        <f>IF(AND(KocaeliTablo[[#This Row],[Vefat2020]]&gt;-1,KocaeliTablo[[#This Row],[Referans]]&gt;-1), KocaeliTablo[[#This Row],[Vefat2020]]-KocaeliTablo[[#This Row],[Referans]], 0)</f>
        <v>2.6666666666666679</v>
      </c>
      <c r="H191">
        <f t="shared" si="9"/>
        <v>29</v>
      </c>
      <c r="I191">
        <f t="shared" si="10"/>
        <v>25</v>
      </c>
      <c r="J191">
        <f t="shared" si="11"/>
        <v>26.142857142857142</v>
      </c>
      <c r="K191">
        <f t="shared" si="11"/>
        <v>25.857142857142858</v>
      </c>
      <c r="L191">
        <f t="shared" si="12"/>
        <v>25.666666666666664</v>
      </c>
    </row>
    <row r="192" spans="1:12" x14ac:dyDescent="0.35">
      <c r="A192" t="s">
        <v>65</v>
      </c>
      <c r="B192">
        <v>28</v>
      </c>
      <c r="C192">
        <v>17</v>
      </c>
      <c r="D192">
        <v>23</v>
      </c>
      <c r="E192">
        <v>24</v>
      </c>
      <c r="F192">
        <f>AVERAGE(KocaeliTablo[[#This Row],[Vefat2019]:[Vefat2017]])</f>
        <v>21.333333333333332</v>
      </c>
      <c r="G192">
        <f>IF(AND(KocaeliTablo[[#This Row],[Vefat2020]]&gt;-1,KocaeliTablo[[#This Row],[Referans]]&gt;-1), KocaeliTablo[[#This Row],[Vefat2020]]-KocaeliTablo[[#This Row],[Referans]], 0)</f>
        <v>6.6666666666666679</v>
      </c>
      <c r="H192">
        <f t="shared" si="9"/>
        <v>27.714285714285715</v>
      </c>
      <c r="I192">
        <f t="shared" si="10"/>
        <v>22.714285714285715</v>
      </c>
      <c r="J192">
        <f t="shared" si="11"/>
        <v>25.428571428571427</v>
      </c>
      <c r="K192">
        <f t="shared" si="11"/>
        <v>22.857142857142858</v>
      </c>
      <c r="L192">
        <f t="shared" si="12"/>
        <v>23.666666666666668</v>
      </c>
    </row>
    <row r="193" spans="1:12" x14ac:dyDescent="0.35">
      <c r="A193" t="s">
        <v>64</v>
      </c>
      <c r="B193">
        <v>14</v>
      </c>
      <c r="C193">
        <v>20</v>
      </c>
      <c r="D193">
        <v>25</v>
      </c>
      <c r="E193">
        <v>29</v>
      </c>
      <c r="F193">
        <f>AVERAGE(KocaeliTablo[[#This Row],[Vefat2019]:[Vefat2017]])</f>
        <v>24.666666666666668</v>
      </c>
      <c r="G193">
        <f>IF(AND(KocaeliTablo[[#This Row],[Vefat2020]]&gt;-1,KocaeliTablo[[#This Row],[Referans]]&gt;-1), KocaeliTablo[[#This Row],[Vefat2020]]-KocaeliTablo[[#This Row],[Referans]], 0)</f>
        <v>-10.666666666666668</v>
      </c>
      <c r="H193">
        <f t="shared" si="9"/>
        <v>27.142857142857142</v>
      </c>
      <c r="I193">
        <f t="shared" si="10"/>
        <v>21.571428571428573</v>
      </c>
      <c r="J193">
        <f t="shared" si="11"/>
        <v>25.571428571428573</v>
      </c>
      <c r="K193">
        <f t="shared" si="11"/>
        <v>23.571428571428573</v>
      </c>
      <c r="L193">
        <f t="shared" si="12"/>
        <v>23.571428571428566</v>
      </c>
    </row>
    <row r="194" spans="1:12" x14ac:dyDescent="0.35">
      <c r="A194" t="s">
        <v>63</v>
      </c>
      <c r="B194">
        <v>28</v>
      </c>
      <c r="C194">
        <v>28</v>
      </c>
      <c r="D194">
        <v>25</v>
      </c>
      <c r="E194">
        <v>32</v>
      </c>
      <c r="F194">
        <f>AVERAGE(KocaeliTablo[[#This Row],[Vefat2019]:[Vefat2017]])</f>
        <v>28.333333333333332</v>
      </c>
      <c r="G194">
        <f>IF(AND(KocaeliTablo[[#This Row],[Vefat2020]]&gt;-1,KocaeliTablo[[#This Row],[Referans]]&gt;-1), KocaeliTablo[[#This Row],[Vefat2020]]-KocaeliTablo[[#This Row],[Referans]], 0)</f>
        <v>-0.33333333333333215</v>
      </c>
      <c r="H194">
        <f t="shared" si="9"/>
        <v>27.857142857142858</v>
      </c>
      <c r="I194">
        <f t="shared" si="10"/>
        <v>22.285714285714285</v>
      </c>
      <c r="J194">
        <f t="shared" si="11"/>
        <v>25.428571428571427</v>
      </c>
      <c r="K194">
        <f t="shared" si="11"/>
        <v>25.571428571428573</v>
      </c>
      <c r="L194">
        <f t="shared" si="12"/>
        <v>24.428571428571427</v>
      </c>
    </row>
    <row r="195" spans="1:12" x14ac:dyDescent="0.35">
      <c r="A195" t="s">
        <v>62</v>
      </c>
      <c r="B195">
        <v>16</v>
      </c>
      <c r="C195">
        <v>24</v>
      </c>
      <c r="D195">
        <v>26</v>
      </c>
      <c r="E195">
        <v>24</v>
      </c>
      <c r="F195">
        <f>AVERAGE(KocaeliTablo[[#This Row],[Vefat2019]:[Vefat2017]])</f>
        <v>24.666666666666668</v>
      </c>
      <c r="G195">
        <f>IF(AND(KocaeliTablo[[#This Row],[Vefat2020]]&gt;-1,KocaeliTablo[[#This Row],[Referans]]&gt;-1), KocaeliTablo[[#This Row],[Vefat2020]]-KocaeliTablo[[#This Row],[Referans]], 0)</f>
        <v>-8.6666666666666679</v>
      </c>
      <c r="H195">
        <f t="shared" si="9"/>
        <v>26.428571428571427</v>
      </c>
      <c r="I195">
        <f t="shared" si="10"/>
        <v>23.142857142857142</v>
      </c>
      <c r="J195">
        <f t="shared" si="11"/>
        <v>26.142857142857142</v>
      </c>
      <c r="K195">
        <f t="shared" si="11"/>
        <v>25.857142857142858</v>
      </c>
      <c r="L195">
        <f t="shared" si="12"/>
        <v>25.047619047619044</v>
      </c>
    </row>
    <row r="196" spans="1:12" x14ac:dyDescent="0.35">
      <c r="A196" t="s">
        <v>61</v>
      </c>
      <c r="B196">
        <v>26</v>
      </c>
      <c r="C196">
        <v>13</v>
      </c>
      <c r="D196">
        <v>20</v>
      </c>
      <c r="E196">
        <v>30</v>
      </c>
      <c r="F196">
        <f>AVERAGE(KocaeliTablo[[#This Row],[Vefat2019]:[Vefat2017]])</f>
        <v>21</v>
      </c>
      <c r="G196">
        <f>IF(AND(KocaeliTablo[[#This Row],[Vefat2020]]&gt;-1,KocaeliTablo[[#This Row],[Referans]]&gt;-1), KocaeliTablo[[#This Row],[Vefat2020]]-KocaeliTablo[[#This Row],[Referans]], 0)</f>
        <v>5</v>
      </c>
      <c r="H196">
        <f t="shared" si="9"/>
        <v>25.857142857142858</v>
      </c>
      <c r="I196">
        <f t="shared" si="10"/>
        <v>21.571428571428573</v>
      </c>
      <c r="J196">
        <f t="shared" si="11"/>
        <v>25</v>
      </c>
      <c r="K196">
        <f t="shared" si="11"/>
        <v>26.857142857142858</v>
      </c>
      <c r="L196">
        <f t="shared" si="12"/>
        <v>24.476190476190474</v>
      </c>
    </row>
    <row r="197" spans="1:12" x14ac:dyDescent="0.35">
      <c r="A197" t="s">
        <v>60</v>
      </c>
      <c r="B197">
        <v>23</v>
      </c>
      <c r="C197">
        <v>15</v>
      </c>
      <c r="D197">
        <v>19</v>
      </c>
      <c r="E197">
        <v>29</v>
      </c>
      <c r="F197">
        <f>AVERAGE(KocaeliTablo[[#This Row],[Vefat2019]:[Vefat2017]])</f>
        <v>21</v>
      </c>
      <c r="G197">
        <f>IF(AND(KocaeliTablo[[#This Row],[Vefat2020]]&gt;-1,KocaeliTablo[[#This Row],[Referans]]&gt;-1), KocaeliTablo[[#This Row],[Vefat2020]]-KocaeliTablo[[#This Row],[Referans]], 0)</f>
        <v>2</v>
      </c>
      <c r="H197">
        <f t="shared" si="9"/>
        <v>23.857142857142858</v>
      </c>
      <c r="I197">
        <f t="shared" si="10"/>
        <v>20</v>
      </c>
      <c r="J197">
        <f t="shared" si="11"/>
        <v>25.142857142857142</v>
      </c>
      <c r="K197">
        <f t="shared" si="11"/>
        <v>27.857142857142858</v>
      </c>
      <c r="L197">
        <f t="shared" si="12"/>
        <v>24.333333333333332</v>
      </c>
    </row>
    <row r="198" spans="1:12" x14ac:dyDescent="0.35">
      <c r="A198" t="s">
        <v>59</v>
      </c>
      <c r="B198">
        <v>19</v>
      </c>
      <c r="C198">
        <v>15</v>
      </c>
      <c r="D198">
        <v>19</v>
      </c>
      <c r="E198">
        <v>21</v>
      </c>
      <c r="F198">
        <f>AVERAGE(KocaeliTablo[[#This Row],[Vefat2019]:[Vefat2017]])</f>
        <v>18.333333333333332</v>
      </c>
      <c r="G198">
        <f>IF(AND(KocaeliTablo[[#This Row],[Vefat2020]]&gt;-1,KocaeliTablo[[#This Row],[Referans]]&gt;-1), KocaeliTablo[[#This Row],[Vefat2020]]-KocaeliTablo[[#This Row],[Referans]], 0)</f>
        <v>0.66666666666666785</v>
      </c>
      <c r="H198">
        <f t="shared" si="9"/>
        <v>22</v>
      </c>
      <c r="I198">
        <f t="shared" si="10"/>
        <v>18.857142857142858</v>
      </c>
      <c r="J198">
        <f t="shared" si="11"/>
        <v>22.428571428571427</v>
      </c>
      <c r="K198">
        <f t="shared" si="11"/>
        <v>27</v>
      </c>
      <c r="L198">
        <f t="shared" si="12"/>
        <v>22.761904761904763</v>
      </c>
    </row>
    <row r="199" spans="1:12" x14ac:dyDescent="0.35">
      <c r="A199" t="s">
        <v>58</v>
      </c>
      <c r="B199">
        <v>20</v>
      </c>
      <c r="C199">
        <v>19</v>
      </c>
      <c r="D199">
        <v>25</v>
      </c>
      <c r="E199">
        <v>36</v>
      </c>
      <c r="F199">
        <f>AVERAGE(KocaeliTablo[[#This Row],[Vefat2019]:[Vefat2017]])</f>
        <v>26.666666666666668</v>
      </c>
      <c r="G199">
        <f>IF(AND(KocaeliTablo[[#This Row],[Vefat2020]]&gt;-1,KocaeliTablo[[#This Row],[Referans]]&gt;-1), KocaeliTablo[[#This Row],[Vefat2020]]-KocaeliTablo[[#This Row],[Referans]], 0)</f>
        <v>-6.6666666666666679</v>
      </c>
      <c r="H199">
        <f t="shared" si="9"/>
        <v>20.857142857142858</v>
      </c>
      <c r="I199">
        <f t="shared" si="10"/>
        <v>19.142857142857142</v>
      </c>
      <c r="J199">
        <f t="shared" si="11"/>
        <v>22.714285714285715</v>
      </c>
      <c r="K199">
        <f t="shared" si="11"/>
        <v>28.714285714285715</v>
      </c>
      <c r="L199">
        <f t="shared" si="12"/>
        <v>23.523809523809522</v>
      </c>
    </row>
    <row r="200" spans="1:12" x14ac:dyDescent="0.35">
      <c r="A200" t="s">
        <v>57</v>
      </c>
      <c r="B200">
        <v>17</v>
      </c>
      <c r="C200">
        <v>18</v>
      </c>
      <c r="D200">
        <v>21</v>
      </c>
      <c r="E200">
        <v>24</v>
      </c>
      <c r="F200">
        <f>AVERAGE(KocaeliTablo[[#This Row],[Vefat2019]:[Vefat2017]])</f>
        <v>21</v>
      </c>
      <c r="G200">
        <f>IF(AND(KocaeliTablo[[#This Row],[Vefat2020]]&gt;-1,KocaeliTablo[[#This Row],[Referans]]&gt;-1), KocaeliTablo[[#This Row],[Vefat2020]]-KocaeliTablo[[#This Row],[Referans]], 0)</f>
        <v>-4</v>
      </c>
      <c r="H200">
        <f t="shared" si="9"/>
        <v>21.285714285714285</v>
      </c>
      <c r="I200">
        <f t="shared" si="10"/>
        <v>18.857142857142858</v>
      </c>
      <c r="J200">
        <f t="shared" si="11"/>
        <v>22.142857142857142</v>
      </c>
      <c r="K200">
        <f t="shared" si="11"/>
        <v>28</v>
      </c>
      <c r="L200">
        <f t="shared" si="12"/>
        <v>23</v>
      </c>
    </row>
    <row r="201" spans="1:12" x14ac:dyDescent="0.35">
      <c r="A201" t="s">
        <v>56</v>
      </c>
      <c r="B201">
        <v>23</v>
      </c>
      <c r="C201">
        <v>19</v>
      </c>
      <c r="D201">
        <v>15</v>
      </c>
      <c r="E201">
        <v>26</v>
      </c>
      <c r="F201">
        <f>AVERAGE(KocaeliTablo[[#This Row],[Vefat2019]:[Vefat2017]])</f>
        <v>20</v>
      </c>
      <c r="G201">
        <f>IF(AND(KocaeliTablo[[#This Row],[Vefat2020]]&gt;-1,KocaeliTablo[[#This Row],[Referans]]&gt;-1), KocaeliTablo[[#This Row],[Vefat2020]]-KocaeliTablo[[#This Row],[Referans]], 0)</f>
        <v>3</v>
      </c>
      <c r="H201">
        <f t="shared" ref="H201:H254" si="13">AVERAGE(B195:B201)</f>
        <v>20.571428571428573</v>
      </c>
      <c r="I201">
        <f t="shared" ref="I201:I254" si="14">AVERAGE(C195:C201)</f>
        <v>17.571428571428573</v>
      </c>
      <c r="J201">
        <f t="shared" ref="J201:K254" si="15">AVERAGE(D195:D201)</f>
        <v>20.714285714285715</v>
      </c>
      <c r="K201">
        <f t="shared" si="15"/>
        <v>27.142857142857142</v>
      </c>
      <c r="L201">
        <f t="shared" ref="L201:L254" si="16">AVERAGE(F195:F201)</f>
        <v>21.809523809523814</v>
      </c>
    </row>
    <row r="202" spans="1:12" x14ac:dyDescent="0.35">
      <c r="A202" t="s">
        <v>55</v>
      </c>
      <c r="B202">
        <v>18</v>
      </c>
      <c r="C202">
        <v>27</v>
      </c>
      <c r="D202">
        <v>22</v>
      </c>
      <c r="E202">
        <v>24</v>
      </c>
      <c r="F202">
        <f>AVERAGE(KocaeliTablo[[#This Row],[Vefat2019]:[Vefat2017]])</f>
        <v>24.333333333333332</v>
      </c>
      <c r="G202">
        <f>IF(AND(KocaeliTablo[[#This Row],[Vefat2020]]&gt;-1,KocaeliTablo[[#This Row],[Referans]]&gt;-1), KocaeliTablo[[#This Row],[Vefat2020]]-KocaeliTablo[[#This Row],[Referans]], 0)</f>
        <v>-6.3333333333333321</v>
      </c>
      <c r="H202">
        <f t="shared" si="13"/>
        <v>20.857142857142858</v>
      </c>
      <c r="I202">
        <f t="shared" si="14"/>
        <v>18</v>
      </c>
      <c r="J202">
        <f t="shared" si="15"/>
        <v>20.142857142857142</v>
      </c>
      <c r="K202">
        <f t="shared" si="15"/>
        <v>27.142857142857142</v>
      </c>
      <c r="L202">
        <f t="shared" si="16"/>
        <v>21.761904761904763</v>
      </c>
    </row>
    <row r="203" spans="1:12" x14ac:dyDescent="0.35">
      <c r="A203" t="s">
        <v>54</v>
      </c>
      <c r="B203">
        <v>23</v>
      </c>
      <c r="C203">
        <v>27</v>
      </c>
      <c r="D203">
        <v>22</v>
      </c>
      <c r="E203">
        <v>29</v>
      </c>
      <c r="F203">
        <f>AVERAGE(KocaeliTablo[[#This Row],[Vefat2019]:[Vefat2017]])</f>
        <v>26</v>
      </c>
      <c r="G203">
        <f>IF(AND(KocaeliTablo[[#This Row],[Vefat2020]]&gt;-1,KocaeliTablo[[#This Row],[Referans]]&gt;-1), KocaeliTablo[[#This Row],[Vefat2020]]-KocaeliTablo[[#This Row],[Referans]], 0)</f>
        <v>-3</v>
      </c>
      <c r="H203">
        <f t="shared" si="13"/>
        <v>20.428571428571427</v>
      </c>
      <c r="I203">
        <f t="shared" si="14"/>
        <v>20</v>
      </c>
      <c r="J203">
        <f t="shared" si="15"/>
        <v>20.428571428571427</v>
      </c>
      <c r="K203">
        <f t="shared" si="15"/>
        <v>27</v>
      </c>
      <c r="L203">
        <f t="shared" si="16"/>
        <v>22.476190476190478</v>
      </c>
    </row>
    <row r="204" spans="1:12" x14ac:dyDescent="0.35">
      <c r="A204" t="s">
        <v>53</v>
      </c>
      <c r="B204">
        <v>18</v>
      </c>
      <c r="C204">
        <v>23</v>
      </c>
      <c r="D204">
        <v>20</v>
      </c>
      <c r="E204">
        <v>15</v>
      </c>
      <c r="F204">
        <f>AVERAGE(KocaeliTablo[[#This Row],[Vefat2019]:[Vefat2017]])</f>
        <v>19.333333333333332</v>
      </c>
      <c r="G204">
        <f>IF(AND(KocaeliTablo[[#This Row],[Vefat2020]]&gt;-1,KocaeliTablo[[#This Row],[Referans]]&gt;-1), KocaeliTablo[[#This Row],[Vefat2020]]-KocaeliTablo[[#This Row],[Referans]], 0)</f>
        <v>-1.3333333333333321</v>
      </c>
      <c r="H204">
        <f t="shared" si="13"/>
        <v>19.714285714285715</v>
      </c>
      <c r="I204">
        <f t="shared" si="14"/>
        <v>21.142857142857142</v>
      </c>
      <c r="J204">
        <f t="shared" si="15"/>
        <v>20.571428571428573</v>
      </c>
      <c r="K204">
        <f t="shared" si="15"/>
        <v>25</v>
      </c>
      <c r="L204">
        <f t="shared" si="16"/>
        <v>22.238095238095237</v>
      </c>
    </row>
    <row r="205" spans="1:12" x14ac:dyDescent="0.35">
      <c r="A205" t="s">
        <v>52</v>
      </c>
      <c r="B205">
        <v>33</v>
      </c>
      <c r="C205">
        <v>26</v>
      </c>
      <c r="D205">
        <v>21</v>
      </c>
      <c r="E205">
        <v>20</v>
      </c>
      <c r="F205">
        <f>AVERAGE(KocaeliTablo[[#This Row],[Vefat2019]:[Vefat2017]])</f>
        <v>22.333333333333332</v>
      </c>
      <c r="G205">
        <f>IF(AND(KocaeliTablo[[#This Row],[Vefat2020]]&gt;-1,KocaeliTablo[[#This Row],[Referans]]&gt;-1), KocaeliTablo[[#This Row],[Vefat2020]]-KocaeliTablo[[#This Row],[Referans]], 0)</f>
        <v>10.666666666666668</v>
      </c>
      <c r="H205">
        <f t="shared" si="13"/>
        <v>21.714285714285715</v>
      </c>
      <c r="I205">
        <f t="shared" si="14"/>
        <v>22.714285714285715</v>
      </c>
      <c r="J205">
        <f t="shared" si="15"/>
        <v>20.857142857142858</v>
      </c>
      <c r="K205">
        <f t="shared" si="15"/>
        <v>24.857142857142858</v>
      </c>
      <c r="L205">
        <f t="shared" si="16"/>
        <v>22.809523809523814</v>
      </c>
    </row>
    <row r="206" spans="1:12" x14ac:dyDescent="0.35">
      <c r="A206" t="s">
        <v>51</v>
      </c>
      <c r="B206">
        <v>17</v>
      </c>
      <c r="C206">
        <v>16</v>
      </c>
      <c r="D206">
        <v>23</v>
      </c>
      <c r="E206">
        <v>23</v>
      </c>
      <c r="F206">
        <f>AVERAGE(KocaeliTablo[[#This Row],[Vefat2019]:[Vefat2017]])</f>
        <v>20.666666666666668</v>
      </c>
      <c r="G206">
        <f>IF(AND(KocaeliTablo[[#This Row],[Vefat2020]]&gt;-1,KocaeliTablo[[#This Row],[Referans]]&gt;-1), KocaeliTablo[[#This Row],[Vefat2020]]-KocaeliTablo[[#This Row],[Referans]], 0)</f>
        <v>-3.6666666666666679</v>
      </c>
      <c r="H206">
        <f t="shared" si="13"/>
        <v>21.285714285714285</v>
      </c>
      <c r="I206">
        <f t="shared" si="14"/>
        <v>22.285714285714285</v>
      </c>
      <c r="J206">
        <f t="shared" si="15"/>
        <v>20.571428571428573</v>
      </c>
      <c r="K206">
        <f t="shared" si="15"/>
        <v>23</v>
      </c>
      <c r="L206">
        <f t="shared" si="16"/>
        <v>21.952380952380953</v>
      </c>
    </row>
    <row r="207" spans="1:12" x14ac:dyDescent="0.35">
      <c r="A207" t="s">
        <v>50</v>
      </c>
      <c r="B207">
        <v>19</v>
      </c>
      <c r="C207">
        <v>21</v>
      </c>
      <c r="D207">
        <v>21</v>
      </c>
      <c r="E207">
        <v>24</v>
      </c>
      <c r="F207">
        <f>AVERAGE(KocaeliTablo[[#This Row],[Vefat2019]:[Vefat2017]])</f>
        <v>22</v>
      </c>
      <c r="G207">
        <f>IF(AND(KocaeliTablo[[#This Row],[Vefat2020]]&gt;-1,KocaeliTablo[[#This Row],[Referans]]&gt;-1), KocaeliTablo[[#This Row],[Vefat2020]]-KocaeliTablo[[#This Row],[Referans]], 0)</f>
        <v>-3</v>
      </c>
      <c r="H207">
        <f t="shared" si="13"/>
        <v>21.571428571428573</v>
      </c>
      <c r="I207">
        <f t="shared" si="14"/>
        <v>22.714285714285715</v>
      </c>
      <c r="J207">
        <f t="shared" si="15"/>
        <v>20.571428571428573</v>
      </c>
      <c r="K207">
        <f t="shared" si="15"/>
        <v>23</v>
      </c>
      <c r="L207">
        <f t="shared" si="16"/>
        <v>22.095238095238095</v>
      </c>
    </row>
    <row r="208" spans="1:12" x14ac:dyDescent="0.35">
      <c r="A208" t="s">
        <v>49</v>
      </c>
      <c r="B208">
        <v>20</v>
      </c>
      <c r="C208">
        <v>29</v>
      </c>
      <c r="D208">
        <v>20</v>
      </c>
      <c r="E208">
        <v>20</v>
      </c>
      <c r="F208">
        <f>AVERAGE(KocaeliTablo[[#This Row],[Vefat2019]:[Vefat2017]])</f>
        <v>23</v>
      </c>
      <c r="G208">
        <f>IF(AND(KocaeliTablo[[#This Row],[Vefat2020]]&gt;-1,KocaeliTablo[[#This Row],[Referans]]&gt;-1), KocaeliTablo[[#This Row],[Vefat2020]]-KocaeliTablo[[#This Row],[Referans]], 0)</f>
        <v>-3</v>
      </c>
      <c r="H208">
        <f t="shared" si="13"/>
        <v>21.142857142857142</v>
      </c>
      <c r="I208">
        <f t="shared" si="14"/>
        <v>24.142857142857142</v>
      </c>
      <c r="J208">
        <f t="shared" si="15"/>
        <v>21.285714285714285</v>
      </c>
      <c r="K208">
        <f t="shared" si="15"/>
        <v>22.142857142857142</v>
      </c>
      <c r="L208">
        <f t="shared" si="16"/>
        <v>22.523809523809522</v>
      </c>
    </row>
    <row r="209" spans="1:12" x14ac:dyDescent="0.35">
      <c r="A209" t="s">
        <v>48</v>
      </c>
      <c r="B209">
        <v>19</v>
      </c>
      <c r="C209">
        <v>20</v>
      </c>
      <c r="D209">
        <v>24</v>
      </c>
      <c r="E209">
        <v>24</v>
      </c>
      <c r="F209">
        <f>AVERAGE(KocaeliTablo[[#This Row],[Vefat2019]:[Vefat2017]])</f>
        <v>22.666666666666668</v>
      </c>
      <c r="G209">
        <f>IF(AND(KocaeliTablo[[#This Row],[Vefat2020]]&gt;-1,KocaeliTablo[[#This Row],[Referans]]&gt;-1), KocaeliTablo[[#This Row],[Vefat2020]]-KocaeliTablo[[#This Row],[Referans]], 0)</f>
        <v>-3.6666666666666679</v>
      </c>
      <c r="H209">
        <f t="shared" si="13"/>
        <v>21.285714285714285</v>
      </c>
      <c r="I209">
        <f t="shared" si="14"/>
        <v>23.142857142857142</v>
      </c>
      <c r="J209">
        <f t="shared" si="15"/>
        <v>21.571428571428573</v>
      </c>
      <c r="K209">
        <f t="shared" si="15"/>
        <v>22.142857142857142</v>
      </c>
      <c r="L209">
        <f t="shared" si="16"/>
        <v>22.285714285714281</v>
      </c>
    </row>
    <row r="210" spans="1:12" x14ac:dyDescent="0.35">
      <c r="A210" t="s">
        <v>47</v>
      </c>
      <c r="B210">
        <v>17</v>
      </c>
      <c r="C210">
        <v>18</v>
      </c>
      <c r="D210">
        <v>17</v>
      </c>
      <c r="E210">
        <v>12</v>
      </c>
      <c r="F210">
        <f>AVERAGE(KocaeliTablo[[#This Row],[Vefat2019]:[Vefat2017]])</f>
        <v>15.666666666666666</v>
      </c>
      <c r="G210">
        <f>IF(AND(KocaeliTablo[[#This Row],[Vefat2020]]&gt;-1,KocaeliTablo[[#This Row],[Referans]]&gt;-1), KocaeliTablo[[#This Row],[Vefat2020]]-KocaeliTablo[[#This Row],[Referans]], 0)</f>
        <v>1.3333333333333339</v>
      </c>
      <c r="H210">
        <f t="shared" si="13"/>
        <v>20.428571428571427</v>
      </c>
      <c r="I210">
        <f t="shared" si="14"/>
        <v>21.857142857142858</v>
      </c>
      <c r="J210">
        <f t="shared" si="15"/>
        <v>20.857142857142858</v>
      </c>
      <c r="K210">
        <f t="shared" si="15"/>
        <v>19.714285714285715</v>
      </c>
      <c r="L210">
        <f t="shared" si="16"/>
        <v>20.809523809523807</v>
      </c>
    </row>
    <row r="211" spans="1:12" x14ac:dyDescent="0.35">
      <c r="A211" t="s">
        <v>46</v>
      </c>
      <c r="B211">
        <v>18</v>
      </c>
      <c r="C211">
        <v>31</v>
      </c>
      <c r="D211">
        <v>19</v>
      </c>
      <c r="E211">
        <v>13</v>
      </c>
      <c r="F211">
        <f>AVERAGE(KocaeliTablo[[#This Row],[Vefat2019]:[Vefat2017]])</f>
        <v>21</v>
      </c>
      <c r="G211">
        <f>IF(AND(KocaeliTablo[[#This Row],[Vefat2020]]&gt;-1,KocaeliTablo[[#This Row],[Referans]]&gt;-1), KocaeliTablo[[#This Row],[Vefat2020]]-KocaeliTablo[[#This Row],[Referans]], 0)</f>
        <v>-3</v>
      </c>
      <c r="H211">
        <f t="shared" si="13"/>
        <v>20.428571428571427</v>
      </c>
      <c r="I211">
        <f t="shared" si="14"/>
        <v>23</v>
      </c>
      <c r="J211">
        <f t="shared" si="15"/>
        <v>20.714285714285715</v>
      </c>
      <c r="K211">
        <f t="shared" si="15"/>
        <v>19.428571428571427</v>
      </c>
      <c r="L211">
        <f t="shared" si="16"/>
        <v>21.047619047619047</v>
      </c>
    </row>
    <row r="212" spans="1:12" x14ac:dyDescent="0.35">
      <c r="A212" t="s">
        <v>45</v>
      </c>
      <c r="B212">
        <v>26</v>
      </c>
      <c r="C212">
        <v>23</v>
      </c>
      <c r="D212">
        <v>14</v>
      </c>
      <c r="E212">
        <v>20</v>
      </c>
      <c r="F212">
        <f>AVERAGE(KocaeliTablo[[#This Row],[Vefat2019]:[Vefat2017]])</f>
        <v>19</v>
      </c>
      <c r="G212">
        <f>IF(AND(KocaeliTablo[[#This Row],[Vefat2020]]&gt;-1,KocaeliTablo[[#This Row],[Referans]]&gt;-1), KocaeliTablo[[#This Row],[Vefat2020]]-KocaeliTablo[[#This Row],[Referans]], 0)</f>
        <v>7</v>
      </c>
      <c r="H212">
        <f t="shared" si="13"/>
        <v>19.428571428571427</v>
      </c>
      <c r="I212">
        <f t="shared" si="14"/>
        <v>22.571428571428573</v>
      </c>
      <c r="J212">
        <f t="shared" si="15"/>
        <v>19.714285714285715</v>
      </c>
      <c r="K212">
        <f t="shared" si="15"/>
        <v>19.428571428571427</v>
      </c>
      <c r="L212">
        <f t="shared" si="16"/>
        <v>20.571428571428573</v>
      </c>
    </row>
    <row r="213" spans="1:12" x14ac:dyDescent="0.35">
      <c r="A213" t="s">
        <v>44</v>
      </c>
      <c r="B213">
        <v>15</v>
      </c>
      <c r="C213">
        <v>20</v>
      </c>
      <c r="D213">
        <v>31</v>
      </c>
      <c r="E213">
        <v>32</v>
      </c>
      <c r="F213">
        <f>AVERAGE(KocaeliTablo[[#This Row],[Vefat2019]:[Vefat2017]])</f>
        <v>27.666666666666668</v>
      </c>
      <c r="G213">
        <f>IF(AND(KocaeliTablo[[#This Row],[Vefat2020]]&gt;-1,KocaeliTablo[[#This Row],[Referans]]&gt;-1), KocaeliTablo[[#This Row],[Vefat2020]]-KocaeliTablo[[#This Row],[Referans]], 0)</f>
        <v>-12.666666666666668</v>
      </c>
      <c r="H213">
        <f t="shared" si="13"/>
        <v>19.142857142857142</v>
      </c>
      <c r="I213">
        <f t="shared" si="14"/>
        <v>23.142857142857142</v>
      </c>
      <c r="J213">
        <f t="shared" si="15"/>
        <v>20.857142857142858</v>
      </c>
      <c r="K213">
        <f t="shared" si="15"/>
        <v>20.714285714285715</v>
      </c>
      <c r="L213">
        <f t="shared" si="16"/>
        <v>21.571428571428573</v>
      </c>
    </row>
    <row r="214" spans="1:12" x14ac:dyDescent="0.35">
      <c r="A214" t="s">
        <v>43</v>
      </c>
      <c r="B214">
        <v>29</v>
      </c>
      <c r="C214">
        <v>24</v>
      </c>
      <c r="D214">
        <v>22</v>
      </c>
      <c r="E214">
        <v>26</v>
      </c>
      <c r="F214">
        <f>AVERAGE(KocaeliTablo[[#This Row],[Vefat2019]:[Vefat2017]])</f>
        <v>24</v>
      </c>
      <c r="G214">
        <f>IF(AND(KocaeliTablo[[#This Row],[Vefat2020]]&gt;-1,KocaeliTablo[[#This Row],[Referans]]&gt;-1), KocaeliTablo[[#This Row],[Vefat2020]]-KocaeliTablo[[#This Row],[Referans]], 0)</f>
        <v>5</v>
      </c>
      <c r="H214">
        <f t="shared" si="13"/>
        <v>20.571428571428573</v>
      </c>
      <c r="I214">
        <f t="shared" si="14"/>
        <v>23.571428571428573</v>
      </c>
      <c r="J214">
        <f t="shared" si="15"/>
        <v>21</v>
      </c>
      <c r="K214">
        <f t="shared" si="15"/>
        <v>21</v>
      </c>
      <c r="L214">
        <f t="shared" si="16"/>
        <v>21.857142857142858</v>
      </c>
    </row>
    <row r="215" spans="1:12" x14ac:dyDescent="0.35">
      <c r="A215" t="s">
        <v>42</v>
      </c>
      <c r="B215">
        <v>23</v>
      </c>
      <c r="C215">
        <v>24</v>
      </c>
      <c r="D215">
        <v>29</v>
      </c>
      <c r="E215">
        <v>15</v>
      </c>
      <c r="F215">
        <f>AVERAGE(KocaeliTablo[[#This Row],[Vefat2019]:[Vefat2017]])</f>
        <v>22.666666666666668</v>
      </c>
      <c r="G215">
        <f>IF(AND(KocaeliTablo[[#This Row],[Vefat2020]]&gt;-1,KocaeliTablo[[#This Row],[Referans]]&gt;-1), KocaeliTablo[[#This Row],[Vefat2020]]-KocaeliTablo[[#This Row],[Referans]], 0)</f>
        <v>0.33333333333333215</v>
      </c>
      <c r="H215">
        <f t="shared" si="13"/>
        <v>21</v>
      </c>
      <c r="I215">
        <f t="shared" si="14"/>
        <v>22.857142857142858</v>
      </c>
      <c r="J215">
        <f t="shared" si="15"/>
        <v>22.285714285714285</v>
      </c>
      <c r="K215">
        <f t="shared" si="15"/>
        <v>20.285714285714285</v>
      </c>
      <c r="L215">
        <f t="shared" si="16"/>
        <v>21.809523809523807</v>
      </c>
    </row>
    <row r="216" spans="1:12" x14ac:dyDescent="0.35">
      <c r="A216" t="s">
        <v>41</v>
      </c>
      <c r="B216">
        <v>18</v>
      </c>
      <c r="C216">
        <v>18</v>
      </c>
      <c r="D216">
        <v>22</v>
      </c>
      <c r="E216">
        <v>27</v>
      </c>
      <c r="F216">
        <f>AVERAGE(KocaeliTablo[[#This Row],[Vefat2019]:[Vefat2017]])</f>
        <v>22.333333333333332</v>
      </c>
      <c r="G216">
        <f>IF(AND(KocaeliTablo[[#This Row],[Vefat2020]]&gt;-1,KocaeliTablo[[#This Row],[Referans]]&gt;-1), KocaeliTablo[[#This Row],[Vefat2020]]-KocaeliTablo[[#This Row],[Referans]], 0)</f>
        <v>-4.3333333333333321</v>
      </c>
      <c r="H216">
        <f t="shared" si="13"/>
        <v>20.857142857142858</v>
      </c>
      <c r="I216">
        <f t="shared" si="14"/>
        <v>22.571428571428573</v>
      </c>
      <c r="J216">
        <f t="shared" si="15"/>
        <v>22</v>
      </c>
      <c r="K216">
        <f t="shared" si="15"/>
        <v>20.714285714285715</v>
      </c>
      <c r="L216">
        <f t="shared" si="16"/>
        <v>21.761904761904763</v>
      </c>
    </row>
    <row r="217" spans="1:12" x14ac:dyDescent="0.35">
      <c r="A217" t="s">
        <v>40</v>
      </c>
      <c r="B217">
        <v>22</v>
      </c>
      <c r="C217">
        <v>18</v>
      </c>
      <c r="D217">
        <v>22</v>
      </c>
      <c r="E217">
        <v>28</v>
      </c>
      <c r="F217">
        <f>AVERAGE(KocaeliTablo[[#This Row],[Vefat2019]:[Vefat2017]])</f>
        <v>22.666666666666668</v>
      </c>
      <c r="G217">
        <f>IF(AND(KocaeliTablo[[#This Row],[Vefat2020]]&gt;-1,KocaeliTablo[[#This Row],[Referans]]&gt;-1), KocaeliTablo[[#This Row],[Vefat2020]]-KocaeliTablo[[#This Row],[Referans]], 0)</f>
        <v>-0.66666666666666785</v>
      </c>
      <c r="H217">
        <f t="shared" si="13"/>
        <v>21.571428571428573</v>
      </c>
      <c r="I217">
        <f t="shared" si="14"/>
        <v>22.571428571428573</v>
      </c>
      <c r="J217">
        <f t="shared" si="15"/>
        <v>22.714285714285715</v>
      </c>
      <c r="K217">
        <f t="shared" si="15"/>
        <v>23</v>
      </c>
      <c r="L217">
        <f t="shared" si="16"/>
        <v>22.761904761904763</v>
      </c>
    </row>
    <row r="218" spans="1:12" x14ac:dyDescent="0.35">
      <c r="A218" t="s">
        <v>39</v>
      </c>
      <c r="B218">
        <v>21</v>
      </c>
      <c r="C218">
        <v>31</v>
      </c>
      <c r="D218">
        <v>18</v>
      </c>
      <c r="E218">
        <v>20</v>
      </c>
      <c r="F218">
        <f>AVERAGE(KocaeliTablo[[#This Row],[Vefat2019]:[Vefat2017]])</f>
        <v>23</v>
      </c>
      <c r="G218">
        <f>IF(AND(KocaeliTablo[[#This Row],[Vefat2020]]&gt;-1,KocaeliTablo[[#This Row],[Referans]]&gt;-1), KocaeliTablo[[#This Row],[Vefat2020]]-KocaeliTablo[[#This Row],[Referans]], 0)</f>
        <v>-2</v>
      </c>
      <c r="H218">
        <f t="shared" si="13"/>
        <v>22</v>
      </c>
      <c r="I218">
        <f t="shared" si="14"/>
        <v>22.571428571428573</v>
      </c>
      <c r="J218">
        <f t="shared" si="15"/>
        <v>22.571428571428573</v>
      </c>
      <c r="K218">
        <f t="shared" si="15"/>
        <v>24</v>
      </c>
      <c r="L218">
        <f t="shared" si="16"/>
        <v>23.047619047619047</v>
      </c>
    </row>
    <row r="219" spans="1:12" x14ac:dyDescent="0.35">
      <c r="A219" t="s">
        <v>38</v>
      </c>
      <c r="B219">
        <v>22</v>
      </c>
      <c r="C219">
        <v>35</v>
      </c>
      <c r="D219">
        <v>29</v>
      </c>
      <c r="E219">
        <v>18</v>
      </c>
      <c r="F219">
        <f>AVERAGE(KocaeliTablo[[#This Row],[Vefat2019]:[Vefat2017]])</f>
        <v>27.333333333333332</v>
      </c>
      <c r="G219">
        <f>IF(AND(KocaeliTablo[[#This Row],[Vefat2020]]&gt;-1,KocaeliTablo[[#This Row],[Referans]]&gt;-1), KocaeliTablo[[#This Row],[Vefat2020]]-KocaeliTablo[[#This Row],[Referans]], 0)</f>
        <v>-5.3333333333333321</v>
      </c>
      <c r="H219">
        <f t="shared" si="13"/>
        <v>21.428571428571427</v>
      </c>
      <c r="I219">
        <f t="shared" si="14"/>
        <v>24.285714285714285</v>
      </c>
      <c r="J219">
        <f t="shared" si="15"/>
        <v>24.714285714285715</v>
      </c>
      <c r="K219">
        <f t="shared" si="15"/>
        <v>23.714285714285715</v>
      </c>
      <c r="L219">
        <f t="shared" si="16"/>
        <v>24.238095238095241</v>
      </c>
    </row>
    <row r="220" spans="1:12" x14ac:dyDescent="0.35">
      <c r="A220" t="s">
        <v>37</v>
      </c>
      <c r="B220">
        <v>20</v>
      </c>
      <c r="C220">
        <v>15</v>
      </c>
      <c r="D220">
        <v>25</v>
      </c>
      <c r="E220">
        <v>28</v>
      </c>
      <c r="F220">
        <f>AVERAGE(KocaeliTablo[[#This Row],[Vefat2019]:[Vefat2017]])</f>
        <v>22.666666666666668</v>
      </c>
      <c r="G220">
        <f>IF(AND(KocaeliTablo[[#This Row],[Vefat2020]]&gt;-1,KocaeliTablo[[#This Row],[Referans]]&gt;-1), KocaeliTablo[[#This Row],[Vefat2020]]-KocaeliTablo[[#This Row],[Referans]], 0)</f>
        <v>-2.6666666666666679</v>
      </c>
      <c r="H220">
        <f t="shared" si="13"/>
        <v>22.142857142857142</v>
      </c>
      <c r="I220">
        <f t="shared" si="14"/>
        <v>23.571428571428573</v>
      </c>
      <c r="J220">
        <f t="shared" si="15"/>
        <v>23.857142857142858</v>
      </c>
      <c r="K220">
        <f t="shared" si="15"/>
        <v>23.142857142857142</v>
      </c>
      <c r="L220">
        <f t="shared" si="16"/>
        <v>23.523809523809522</v>
      </c>
    </row>
    <row r="221" spans="1:12" x14ac:dyDescent="0.35">
      <c r="A221" t="s">
        <v>36</v>
      </c>
      <c r="B221">
        <v>21</v>
      </c>
      <c r="C221">
        <v>18</v>
      </c>
      <c r="D221">
        <v>22</v>
      </c>
      <c r="E221">
        <v>27</v>
      </c>
      <c r="F221">
        <f>AVERAGE(KocaeliTablo[[#This Row],[Vefat2019]:[Vefat2017]])</f>
        <v>22.333333333333332</v>
      </c>
      <c r="G221">
        <f>IF(AND(KocaeliTablo[[#This Row],[Vefat2020]]&gt;-1,KocaeliTablo[[#This Row],[Referans]]&gt;-1), KocaeliTablo[[#This Row],[Vefat2020]]-KocaeliTablo[[#This Row],[Referans]], 0)</f>
        <v>-1.3333333333333321</v>
      </c>
      <c r="H221">
        <f t="shared" si="13"/>
        <v>21</v>
      </c>
      <c r="I221">
        <f t="shared" si="14"/>
        <v>22.714285714285715</v>
      </c>
      <c r="J221">
        <f t="shared" si="15"/>
        <v>23.857142857142858</v>
      </c>
      <c r="K221">
        <f t="shared" si="15"/>
        <v>23.285714285714285</v>
      </c>
      <c r="L221">
        <f t="shared" si="16"/>
        <v>23.285714285714285</v>
      </c>
    </row>
    <row r="222" spans="1:12" x14ac:dyDescent="0.35">
      <c r="A222" t="s">
        <v>35</v>
      </c>
      <c r="B222">
        <v>26</v>
      </c>
      <c r="C222">
        <v>27</v>
      </c>
      <c r="D222">
        <v>12</v>
      </c>
      <c r="E222">
        <v>24</v>
      </c>
      <c r="F222">
        <f>AVERAGE(KocaeliTablo[[#This Row],[Vefat2019]:[Vefat2017]])</f>
        <v>21</v>
      </c>
      <c r="G222">
        <f>IF(AND(KocaeliTablo[[#This Row],[Vefat2020]]&gt;-1,KocaeliTablo[[#This Row],[Referans]]&gt;-1), KocaeliTablo[[#This Row],[Vefat2020]]-KocaeliTablo[[#This Row],[Referans]], 0)</f>
        <v>5</v>
      </c>
      <c r="H222">
        <f t="shared" si="13"/>
        <v>21.428571428571427</v>
      </c>
      <c r="I222">
        <f t="shared" si="14"/>
        <v>23.142857142857142</v>
      </c>
      <c r="J222">
        <f t="shared" si="15"/>
        <v>21.428571428571427</v>
      </c>
      <c r="K222">
        <f t="shared" si="15"/>
        <v>24.571428571428573</v>
      </c>
      <c r="L222">
        <f t="shared" si="16"/>
        <v>23.047619047619047</v>
      </c>
    </row>
    <row r="223" spans="1:12" x14ac:dyDescent="0.35">
      <c r="A223" t="s">
        <v>34</v>
      </c>
      <c r="B223">
        <v>21</v>
      </c>
      <c r="C223">
        <v>29</v>
      </c>
      <c r="D223">
        <v>16</v>
      </c>
      <c r="E223">
        <v>29</v>
      </c>
      <c r="F223">
        <f>AVERAGE(KocaeliTablo[[#This Row],[Vefat2019]:[Vefat2017]])</f>
        <v>24.666666666666668</v>
      </c>
      <c r="G223">
        <f>IF(AND(KocaeliTablo[[#This Row],[Vefat2020]]&gt;-1,KocaeliTablo[[#This Row],[Referans]]&gt;-1), KocaeliTablo[[#This Row],[Vefat2020]]-KocaeliTablo[[#This Row],[Referans]], 0)</f>
        <v>-3.6666666666666679</v>
      </c>
      <c r="H223">
        <f t="shared" si="13"/>
        <v>21.857142857142858</v>
      </c>
      <c r="I223">
        <f t="shared" si="14"/>
        <v>24.714285714285715</v>
      </c>
      <c r="J223">
        <f t="shared" si="15"/>
        <v>20.571428571428573</v>
      </c>
      <c r="K223">
        <f t="shared" si="15"/>
        <v>24.857142857142858</v>
      </c>
      <c r="L223">
        <f t="shared" si="16"/>
        <v>23.38095238095238</v>
      </c>
    </row>
    <row r="224" spans="1:12" x14ac:dyDescent="0.35">
      <c r="A224" t="s">
        <v>33</v>
      </c>
      <c r="B224">
        <v>24</v>
      </c>
      <c r="C224">
        <v>23</v>
      </c>
      <c r="D224">
        <v>30</v>
      </c>
      <c r="E224">
        <v>25</v>
      </c>
      <c r="F224">
        <f>AVERAGE(KocaeliTablo[[#This Row],[Vefat2019]:[Vefat2017]])</f>
        <v>26</v>
      </c>
      <c r="G224">
        <f>IF(AND(KocaeliTablo[[#This Row],[Vefat2020]]&gt;-1,KocaeliTablo[[#This Row],[Referans]]&gt;-1), KocaeliTablo[[#This Row],[Vefat2020]]-KocaeliTablo[[#This Row],[Referans]], 0)</f>
        <v>-2</v>
      </c>
      <c r="H224">
        <f t="shared" si="13"/>
        <v>22.142857142857142</v>
      </c>
      <c r="I224">
        <f t="shared" si="14"/>
        <v>25.428571428571427</v>
      </c>
      <c r="J224">
        <f t="shared" si="15"/>
        <v>21.714285714285715</v>
      </c>
      <c r="K224">
        <f t="shared" si="15"/>
        <v>24.428571428571427</v>
      </c>
      <c r="L224">
        <f t="shared" si="16"/>
        <v>23.857142857142858</v>
      </c>
    </row>
    <row r="225" spans="1:12" x14ac:dyDescent="0.35">
      <c r="A225" t="s">
        <v>32</v>
      </c>
      <c r="B225">
        <v>23</v>
      </c>
      <c r="C225">
        <v>21</v>
      </c>
      <c r="D225">
        <v>25</v>
      </c>
      <c r="E225">
        <v>13</v>
      </c>
      <c r="F225">
        <f>AVERAGE(KocaeliTablo[[#This Row],[Vefat2019]:[Vefat2017]])</f>
        <v>19.666666666666668</v>
      </c>
      <c r="G225">
        <f>IF(AND(KocaeliTablo[[#This Row],[Vefat2020]]&gt;-1,KocaeliTablo[[#This Row],[Referans]]&gt;-1), KocaeliTablo[[#This Row],[Vefat2020]]-KocaeliTablo[[#This Row],[Referans]], 0)</f>
        <v>3.3333333333333321</v>
      </c>
      <c r="H225">
        <f t="shared" si="13"/>
        <v>22.428571428571427</v>
      </c>
      <c r="I225">
        <f t="shared" si="14"/>
        <v>24</v>
      </c>
      <c r="J225">
        <f t="shared" si="15"/>
        <v>22.714285714285715</v>
      </c>
      <c r="K225">
        <f t="shared" si="15"/>
        <v>23.428571428571427</v>
      </c>
      <c r="L225">
        <f t="shared" si="16"/>
        <v>23.38095238095238</v>
      </c>
    </row>
    <row r="226" spans="1:12" x14ac:dyDescent="0.35">
      <c r="A226" t="s">
        <v>31</v>
      </c>
      <c r="B226">
        <v>22</v>
      </c>
      <c r="C226">
        <v>16</v>
      </c>
      <c r="D226">
        <v>22</v>
      </c>
      <c r="E226">
        <v>18</v>
      </c>
      <c r="F226">
        <f>AVERAGE(KocaeliTablo[[#This Row],[Vefat2019]:[Vefat2017]])</f>
        <v>18.666666666666668</v>
      </c>
      <c r="G226">
        <f>IF(AND(KocaeliTablo[[#This Row],[Vefat2020]]&gt;-1,KocaeliTablo[[#This Row],[Referans]]&gt;-1), KocaeliTablo[[#This Row],[Vefat2020]]-KocaeliTablo[[#This Row],[Referans]], 0)</f>
        <v>3.3333333333333321</v>
      </c>
      <c r="H226">
        <f t="shared" si="13"/>
        <v>22.428571428571427</v>
      </c>
      <c r="I226">
        <f t="shared" si="14"/>
        <v>21.285714285714285</v>
      </c>
      <c r="J226">
        <f t="shared" si="15"/>
        <v>21.714285714285715</v>
      </c>
      <c r="K226">
        <f t="shared" si="15"/>
        <v>23.428571428571427</v>
      </c>
      <c r="L226">
        <f t="shared" si="16"/>
        <v>22.142857142857142</v>
      </c>
    </row>
    <row r="227" spans="1:12" x14ac:dyDescent="0.35">
      <c r="A227" t="s">
        <v>30</v>
      </c>
      <c r="B227">
        <v>22</v>
      </c>
      <c r="C227">
        <v>33</v>
      </c>
      <c r="D227">
        <v>24</v>
      </c>
      <c r="E227">
        <v>19</v>
      </c>
      <c r="F227">
        <f>AVERAGE(KocaeliTablo[[#This Row],[Vefat2019]:[Vefat2017]])</f>
        <v>25.333333333333332</v>
      </c>
      <c r="G227">
        <f>IF(AND(KocaeliTablo[[#This Row],[Vefat2020]]&gt;-1,KocaeliTablo[[#This Row],[Referans]]&gt;-1), KocaeliTablo[[#This Row],[Vefat2020]]-KocaeliTablo[[#This Row],[Referans]], 0)</f>
        <v>-3.3333333333333321</v>
      </c>
      <c r="H227">
        <f t="shared" si="13"/>
        <v>22.714285714285715</v>
      </c>
      <c r="I227">
        <f t="shared" si="14"/>
        <v>23.857142857142858</v>
      </c>
      <c r="J227">
        <f t="shared" si="15"/>
        <v>21.571428571428573</v>
      </c>
      <c r="K227">
        <f t="shared" si="15"/>
        <v>22.142857142857142</v>
      </c>
      <c r="L227">
        <f t="shared" si="16"/>
        <v>22.523809523809526</v>
      </c>
    </row>
    <row r="228" spans="1:12" x14ac:dyDescent="0.35">
      <c r="A228" t="s">
        <v>29</v>
      </c>
      <c r="B228">
        <v>25</v>
      </c>
      <c r="C228">
        <v>15</v>
      </c>
      <c r="D228">
        <v>18</v>
      </c>
      <c r="E228">
        <v>16</v>
      </c>
      <c r="F228">
        <f>AVERAGE(KocaeliTablo[[#This Row],[Vefat2019]:[Vefat2017]])</f>
        <v>16.333333333333332</v>
      </c>
      <c r="G228">
        <f>IF(AND(KocaeliTablo[[#This Row],[Vefat2020]]&gt;-1,KocaeliTablo[[#This Row],[Referans]]&gt;-1), KocaeliTablo[[#This Row],[Vefat2020]]-KocaeliTablo[[#This Row],[Referans]], 0)</f>
        <v>8.6666666666666679</v>
      </c>
      <c r="H228">
        <f t="shared" si="13"/>
        <v>23.285714285714285</v>
      </c>
      <c r="I228">
        <f t="shared" si="14"/>
        <v>23.428571428571427</v>
      </c>
      <c r="J228">
        <f t="shared" si="15"/>
        <v>21</v>
      </c>
      <c r="K228">
        <f t="shared" si="15"/>
        <v>20.571428571428573</v>
      </c>
      <c r="L228">
        <f t="shared" si="16"/>
        <v>21.666666666666668</v>
      </c>
    </row>
    <row r="229" spans="1:12" x14ac:dyDescent="0.35">
      <c r="A229" t="s">
        <v>28</v>
      </c>
      <c r="B229">
        <v>16</v>
      </c>
      <c r="C229">
        <v>20</v>
      </c>
      <c r="D229">
        <v>22</v>
      </c>
      <c r="E229">
        <v>32</v>
      </c>
      <c r="F229">
        <f>AVERAGE(KocaeliTablo[[#This Row],[Vefat2019]:[Vefat2017]])</f>
        <v>24.666666666666668</v>
      </c>
      <c r="G229">
        <f>IF(AND(KocaeliTablo[[#This Row],[Vefat2020]]&gt;-1,KocaeliTablo[[#This Row],[Referans]]&gt;-1), KocaeliTablo[[#This Row],[Vefat2020]]-KocaeliTablo[[#This Row],[Referans]], 0)</f>
        <v>-8.6666666666666679</v>
      </c>
      <c r="H229">
        <f t="shared" si="13"/>
        <v>21.857142857142858</v>
      </c>
      <c r="I229">
        <f t="shared" si="14"/>
        <v>22.428571428571427</v>
      </c>
      <c r="J229">
        <f t="shared" si="15"/>
        <v>22.428571428571427</v>
      </c>
      <c r="K229">
        <f t="shared" si="15"/>
        <v>21.714285714285715</v>
      </c>
      <c r="L229">
        <f t="shared" si="16"/>
        <v>22.190476190476193</v>
      </c>
    </row>
    <row r="230" spans="1:12" x14ac:dyDescent="0.35">
      <c r="A230" t="s">
        <v>27</v>
      </c>
      <c r="B230">
        <v>22</v>
      </c>
      <c r="C230">
        <v>16</v>
      </c>
      <c r="D230">
        <v>18</v>
      </c>
      <c r="E230">
        <v>20</v>
      </c>
      <c r="F230">
        <f>AVERAGE(KocaeliTablo[[#This Row],[Vefat2019]:[Vefat2017]])</f>
        <v>18</v>
      </c>
      <c r="G230">
        <f>IF(AND(KocaeliTablo[[#This Row],[Vefat2020]]&gt;-1,KocaeliTablo[[#This Row],[Referans]]&gt;-1), KocaeliTablo[[#This Row],[Vefat2020]]-KocaeliTablo[[#This Row],[Referans]], 0)</f>
        <v>4</v>
      </c>
      <c r="H230">
        <f t="shared" si="13"/>
        <v>22</v>
      </c>
      <c r="I230">
        <f t="shared" si="14"/>
        <v>20.571428571428573</v>
      </c>
      <c r="J230">
        <f t="shared" si="15"/>
        <v>22.714285714285715</v>
      </c>
      <c r="K230">
        <f t="shared" si="15"/>
        <v>20.428571428571427</v>
      </c>
      <c r="L230">
        <f t="shared" si="16"/>
        <v>21.238095238095237</v>
      </c>
    </row>
    <row r="231" spans="1:12" x14ac:dyDescent="0.35">
      <c r="A231" t="s">
        <v>26</v>
      </c>
      <c r="B231">
        <v>26</v>
      </c>
      <c r="C231">
        <v>19</v>
      </c>
      <c r="D231">
        <v>16</v>
      </c>
      <c r="E231">
        <v>15</v>
      </c>
      <c r="F231">
        <f>AVERAGE(KocaeliTablo[[#This Row],[Vefat2019]:[Vefat2017]])</f>
        <v>16.666666666666668</v>
      </c>
      <c r="G231">
        <f>IF(AND(KocaeliTablo[[#This Row],[Vefat2020]]&gt;-1,KocaeliTablo[[#This Row],[Referans]]&gt;-1), KocaeliTablo[[#This Row],[Vefat2020]]-KocaeliTablo[[#This Row],[Referans]], 0)</f>
        <v>9.3333333333333321</v>
      </c>
      <c r="H231">
        <f t="shared" si="13"/>
        <v>22.285714285714285</v>
      </c>
      <c r="I231">
        <f t="shared" si="14"/>
        <v>20</v>
      </c>
      <c r="J231">
        <f t="shared" si="15"/>
        <v>20.714285714285715</v>
      </c>
      <c r="K231">
        <f t="shared" si="15"/>
        <v>19</v>
      </c>
      <c r="L231">
        <f t="shared" si="16"/>
        <v>19.904761904761905</v>
      </c>
    </row>
    <row r="232" spans="1:12" x14ac:dyDescent="0.35">
      <c r="A232" t="s">
        <v>25</v>
      </c>
      <c r="B232">
        <v>28</v>
      </c>
      <c r="C232">
        <v>31</v>
      </c>
      <c r="D232">
        <v>19</v>
      </c>
      <c r="E232">
        <v>29</v>
      </c>
      <c r="F232">
        <f>AVERAGE(KocaeliTablo[[#This Row],[Vefat2019]:[Vefat2017]])</f>
        <v>26.333333333333332</v>
      </c>
      <c r="G232">
        <f>IF(AND(KocaeliTablo[[#This Row],[Vefat2020]]&gt;-1,KocaeliTablo[[#This Row],[Referans]]&gt;-1), KocaeliTablo[[#This Row],[Vefat2020]]-KocaeliTablo[[#This Row],[Referans]], 0)</f>
        <v>1.6666666666666679</v>
      </c>
      <c r="H232">
        <f t="shared" si="13"/>
        <v>23</v>
      </c>
      <c r="I232">
        <f t="shared" si="14"/>
        <v>21.428571428571427</v>
      </c>
      <c r="J232">
        <f t="shared" si="15"/>
        <v>19.857142857142858</v>
      </c>
      <c r="K232">
        <f t="shared" si="15"/>
        <v>21.285714285714285</v>
      </c>
      <c r="L232">
        <f t="shared" si="16"/>
        <v>20.857142857142858</v>
      </c>
    </row>
    <row r="233" spans="1:12" x14ac:dyDescent="0.35">
      <c r="A233" t="s">
        <v>24</v>
      </c>
      <c r="B233">
        <v>17</v>
      </c>
      <c r="C233">
        <v>25</v>
      </c>
      <c r="D233">
        <v>26</v>
      </c>
      <c r="E233">
        <v>19</v>
      </c>
      <c r="F233">
        <f>AVERAGE(KocaeliTablo[[#This Row],[Vefat2019]:[Vefat2017]])</f>
        <v>23.333333333333332</v>
      </c>
      <c r="G233">
        <f>IF(AND(KocaeliTablo[[#This Row],[Vefat2020]]&gt;-1,KocaeliTablo[[#This Row],[Referans]]&gt;-1), KocaeliTablo[[#This Row],[Vefat2020]]-KocaeliTablo[[#This Row],[Referans]], 0)</f>
        <v>-6.3333333333333321</v>
      </c>
      <c r="H233">
        <f t="shared" si="13"/>
        <v>22.285714285714285</v>
      </c>
      <c r="I233">
        <f t="shared" si="14"/>
        <v>22.714285714285715</v>
      </c>
      <c r="J233">
        <f t="shared" si="15"/>
        <v>20.428571428571427</v>
      </c>
      <c r="K233">
        <f t="shared" si="15"/>
        <v>21.428571428571427</v>
      </c>
      <c r="L233">
        <f t="shared" si="16"/>
        <v>21.523809523809522</v>
      </c>
    </row>
    <row r="234" spans="1:12" x14ac:dyDescent="0.35">
      <c r="A234" t="s">
        <v>23</v>
      </c>
      <c r="B234">
        <v>24</v>
      </c>
      <c r="C234">
        <v>19</v>
      </c>
      <c r="D234">
        <v>18</v>
      </c>
      <c r="E234">
        <v>28</v>
      </c>
      <c r="F234">
        <f>AVERAGE(KocaeliTablo[[#This Row],[Vefat2019]:[Vefat2017]])</f>
        <v>21.666666666666668</v>
      </c>
      <c r="G234">
        <f>IF(AND(KocaeliTablo[[#This Row],[Vefat2020]]&gt;-1,KocaeliTablo[[#This Row],[Referans]]&gt;-1), KocaeliTablo[[#This Row],[Vefat2020]]-KocaeliTablo[[#This Row],[Referans]], 0)</f>
        <v>2.3333333333333321</v>
      </c>
      <c r="H234">
        <f t="shared" si="13"/>
        <v>22.571428571428573</v>
      </c>
      <c r="I234">
        <f t="shared" si="14"/>
        <v>20.714285714285715</v>
      </c>
      <c r="J234">
        <f t="shared" si="15"/>
        <v>19.571428571428573</v>
      </c>
      <c r="K234">
        <f t="shared" si="15"/>
        <v>22.714285714285715</v>
      </c>
      <c r="L234">
        <f t="shared" si="16"/>
        <v>21</v>
      </c>
    </row>
    <row r="235" spans="1:12" x14ac:dyDescent="0.35">
      <c r="A235" t="s">
        <v>22</v>
      </c>
      <c r="B235">
        <v>22</v>
      </c>
      <c r="C235">
        <v>27</v>
      </c>
      <c r="D235">
        <v>12</v>
      </c>
      <c r="E235">
        <v>27</v>
      </c>
      <c r="F235">
        <f>AVERAGE(KocaeliTablo[[#This Row],[Vefat2019]:[Vefat2017]])</f>
        <v>22</v>
      </c>
      <c r="G235">
        <f>IF(AND(KocaeliTablo[[#This Row],[Vefat2020]]&gt;-1,KocaeliTablo[[#This Row],[Referans]]&gt;-1), KocaeliTablo[[#This Row],[Vefat2020]]-KocaeliTablo[[#This Row],[Referans]], 0)</f>
        <v>0</v>
      </c>
      <c r="H235">
        <f t="shared" si="13"/>
        <v>22.142857142857142</v>
      </c>
      <c r="I235">
        <f t="shared" si="14"/>
        <v>22.428571428571427</v>
      </c>
      <c r="J235">
        <f t="shared" si="15"/>
        <v>18.714285714285715</v>
      </c>
      <c r="K235">
        <f t="shared" si="15"/>
        <v>24.285714285714285</v>
      </c>
      <c r="L235">
        <f t="shared" si="16"/>
        <v>21.809523809523807</v>
      </c>
    </row>
    <row r="236" spans="1:12" x14ac:dyDescent="0.35">
      <c r="A236" t="s">
        <v>21</v>
      </c>
      <c r="B236">
        <v>15</v>
      </c>
      <c r="C236">
        <v>24</v>
      </c>
      <c r="D236">
        <v>22</v>
      </c>
      <c r="E236">
        <v>27</v>
      </c>
      <c r="F236">
        <f>AVERAGE(KocaeliTablo[[#This Row],[Vefat2019]:[Vefat2017]])</f>
        <v>24.333333333333332</v>
      </c>
      <c r="G236">
        <f>IF(AND(KocaeliTablo[[#This Row],[Vefat2020]]&gt;-1,KocaeliTablo[[#This Row],[Referans]]&gt;-1), KocaeliTablo[[#This Row],[Vefat2020]]-KocaeliTablo[[#This Row],[Referans]], 0)</f>
        <v>-9.3333333333333321</v>
      </c>
      <c r="H236">
        <f t="shared" si="13"/>
        <v>22</v>
      </c>
      <c r="I236">
        <f t="shared" si="14"/>
        <v>23</v>
      </c>
      <c r="J236">
        <f t="shared" si="15"/>
        <v>18.714285714285715</v>
      </c>
      <c r="K236">
        <f t="shared" si="15"/>
        <v>23.571428571428573</v>
      </c>
      <c r="L236">
        <f t="shared" si="16"/>
        <v>21.761904761904763</v>
      </c>
    </row>
    <row r="237" spans="1:12" x14ac:dyDescent="0.35">
      <c r="A237" t="s">
        <v>20</v>
      </c>
      <c r="B237">
        <v>9</v>
      </c>
      <c r="C237">
        <v>19</v>
      </c>
      <c r="D237">
        <v>17</v>
      </c>
      <c r="E237">
        <v>15</v>
      </c>
      <c r="F237">
        <f>AVERAGE(KocaeliTablo[[#This Row],[Vefat2019]:[Vefat2017]])</f>
        <v>17</v>
      </c>
      <c r="G237">
        <f>IF(AND(KocaeliTablo[[#This Row],[Vefat2020]]&gt;-1,KocaeliTablo[[#This Row],[Referans]]&gt;-1), KocaeliTablo[[#This Row],[Vefat2020]]-KocaeliTablo[[#This Row],[Referans]], 0)</f>
        <v>-8</v>
      </c>
      <c r="H237">
        <f t="shared" si="13"/>
        <v>20.142857142857142</v>
      </c>
      <c r="I237">
        <f t="shared" si="14"/>
        <v>23.428571428571427</v>
      </c>
      <c r="J237">
        <f t="shared" si="15"/>
        <v>18.571428571428573</v>
      </c>
      <c r="K237">
        <f t="shared" si="15"/>
        <v>22.857142857142858</v>
      </c>
      <c r="L237">
        <f t="shared" si="16"/>
        <v>21.61904761904762</v>
      </c>
    </row>
    <row r="238" spans="1:12" x14ac:dyDescent="0.35">
      <c r="A238" t="s">
        <v>19</v>
      </c>
      <c r="B238">
        <v>23</v>
      </c>
      <c r="C238">
        <v>21</v>
      </c>
      <c r="D238">
        <v>17</v>
      </c>
      <c r="E238">
        <v>28</v>
      </c>
      <c r="F238">
        <f>AVERAGE(KocaeliTablo[[#This Row],[Vefat2019]:[Vefat2017]])</f>
        <v>22</v>
      </c>
      <c r="G238">
        <f>IF(AND(KocaeliTablo[[#This Row],[Vefat2020]]&gt;-1,KocaeliTablo[[#This Row],[Referans]]&gt;-1), KocaeliTablo[[#This Row],[Vefat2020]]-KocaeliTablo[[#This Row],[Referans]], 0)</f>
        <v>1</v>
      </c>
      <c r="H238">
        <f t="shared" si="13"/>
        <v>19.714285714285715</v>
      </c>
      <c r="I238">
        <f t="shared" si="14"/>
        <v>23.714285714285715</v>
      </c>
      <c r="J238">
        <f t="shared" si="15"/>
        <v>18.714285714285715</v>
      </c>
      <c r="K238">
        <f t="shared" si="15"/>
        <v>24.714285714285715</v>
      </c>
      <c r="L238">
        <f t="shared" si="16"/>
        <v>22.38095238095238</v>
      </c>
    </row>
    <row r="239" spans="1:12" x14ac:dyDescent="0.35">
      <c r="A239" t="s">
        <v>18</v>
      </c>
      <c r="B239">
        <v>17</v>
      </c>
      <c r="C239">
        <v>28</v>
      </c>
      <c r="D239">
        <v>20</v>
      </c>
      <c r="E239">
        <v>22</v>
      </c>
      <c r="F239">
        <f>AVERAGE(KocaeliTablo[[#This Row],[Vefat2019]:[Vefat2017]])</f>
        <v>23.333333333333332</v>
      </c>
      <c r="G239">
        <f>IF(AND(KocaeliTablo[[#This Row],[Vefat2020]]&gt;-1,KocaeliTablo[[#This Row],[Referans]]&gt;-1), KocaeliTablo[[#This Row],[Vefat2020]]-KocaeliTablo[[#This Row],[Referans]], 0)</f>
        <v>-6.3333333333333321</v>
      </c>
      <c r="H239">
        <f t="shared" si="13"/>
        <v>18.142857142857142</v>
      </c>
      <c r="I239">
        <f t="shared" si="14"/>
        <v>23.285714285714285</v>
      </c>
      <c r="J239">
        <f t="shared" si="15"/>
        <v>18.857142857142858</v>
      </c>
      <c r="K239">
        <f t="shared" si="15"/>
        <v>23.714285714285715</v>
      </c>
      <c r="L239">
        <f t="shared" si="16"/>
        <v>21.952380952380953</v>
      </c>
    </row>
    <row r="240" spans="1:12" x14ac:dyDescent="0.35">
      <c r="A240" t="s">
        <v>17</v>
      </c>
      <c r="B240">
        <v>17</v>
      </c>
      <c r="C240">
        <v>32</v>
      </c>
      <c r="D240">
        <v>28</v>
      </c>
      <c r="E240">
        <v>25</v>
      </c>
      <c r="F240">
        <f>AVERAGE(KocaeliTablo[[#This Row],[Vefat2019]:[Vefat2017]])</f>
        <v>28.333333333333332</v>
      </c>
      <c r="G240">
        <f>IF(AND(KocaeliTablo[[#This Row],[Vefat2020]]&gt;-1,KocaeliTablo[[#This Row],[Referans]]&gt;-1), KocaeliTablo[[#This Row],[Vefat2020]]-KocaeliTablo[[#This Row],[Referans]], 0)</f>
        <v>-11.333333333333332</v>
      </c>
      <c r="H240">
        <f t="shared" si="13"/>
        <v>18.142857142857142</v>
      </c>
      <c r="I240">
        <f t="shared" si="14"/>
        <v>24.285714285714285</v>
      </c>
      <c r="J240">
        <f t="shared" si="15"/>
        <v>19.142857142857142</v>
      </c>
      <c r="K240">
        <f t="shared" si="15"/>
        <v>24.571428571428573</v>
      </c>
      <c r="L240">
        <f t="shared" si="16"/>
        <v>22.666666666666668</v>
      </c>
    </row>
    <row r="241" spans="1:12" x14ac:dyDescent="0.35">
      <c r="A241" t="s">
        <v>16</v>
      </c>
      <c r="B241">
        <v>18</v>
      </c>
      <c r="C241">
        <v>23</v>
      </c>
      <c r="D241">
        <v>17</v>
      </c>
      <c r="E241">
        <v>23</v>
      </c>
      <c r="F241">
        <f>AVERAGE(KocaeliTablo[[#This Row],[Vefat2019]:[Vefat2017]])</f>
        <v>21</v>
      </c>
      <c r="G241">
        <f>IF(AND(KocaeliTablo[[#This Row],[Vefat2020]]&gt;-1,KocaeliTablo[[#This Row],[Referans]]&gt;-1), KocaeliTablo[[#This Row],[Vefat2020]]-KocaeliTablo[[#This Row],[Referans]], 0)</f>
        <v>-3</v>
      </c>
      <c r="H241">
        <f t="shared" si="13"/>
        <v>17.285714285714285</v>
      </c>
      <c r="I241">
        <f t="shared" si="14"/>
        <v>24.857142857142858</v>
      </c>
      <c r="J241">
        <f t="shared" si="15"/>
        <v>19</v>
      </c>
      <c r="K241">
        <f t="shared" si="15"/>
        <v>23.857142857142858</v>
      </c>
      <c r="L241">
        <f t="shared" si="16"/>
        <v>22.571428571428573</v>
      </c>
    </row>
    <row r="242" spans="1:12" x14ac:dyDescent="0.35">
      <c r="A242" t="s">
        <v>15</v>
      </c>
      <c r="B242">
        <v>23</v>
      </c>
      <c r="C242">
        <v>20</v>
      </c>
      <c r="D242">
        <v>18</v>
      </c>
      <c r="E242">
        <v>22</v>
      </c>
      <c r="F242">
        <f>AVERAGE(KocaeliTablo[[#This Row],[Vefat2019]:[Vefat2017]])</f>
        <v>20</v>
      </c>
      <c r="G242">
        <f>IF(AND(KocaeliTablo[[#This Row],[Vefat2020]]&gt;-1,KocaeliTablo[[#This Row],[Referans]]&gt;-1), KocaeliTablo[[#This Row],[Vefat2020]]-KocaeliTablo[[#This Row],[Referans]], 0)</f>
        <v>3</v>
      </c>
      <c r="H242">
        <f t="shared" si="13"/>
        <v>17.428571428571427</v>
      </c>
      <c r="I242">
        <f t="shared" si="14"/>
        <v>23.857142857142858</v>
      </c>
      <c r="J242">
        <f t="shared" si="15"/>
        <v>19.857142857142858</v>
      </c>
      <c r="K242">
        <f t="shared" si="15"/>
        <v>23.142857142857142</v>
      </c>
      <c r="L242">
        <f t="shared" si="16"/>
        <v>22.285714285714285</v>
      </c>
    </row>
    <row r="243" spans="1:12" x14ac:dyDescent="0.35">
      <c r="A243" t="s">
        <v>14</v>
      </c>
      <c r="B243">
        <v>21</v>
      </c>
      <c r="C243">
        <v>28</v>
      </c>
      <c r="D243">
        <v>22</v>
      </c>
      <c r="E243">
        <v>21</v>
      </c>
      <c r="F243">
        <f>AVERAGE(KocaeliTablo[[#This Row],[Vefat2019]:[Vefat2017]])</f>
        <v>23.666666666666668</v>
      </c>
      <c r="G243">
        <f>IF(AND(KocaeliTablo[[#This Row],[Vefat2020]]&gt;-1,KocaeliTablo[[#This Row],[Referans]]&gt;-1), KocaeliTablo[[#This Row],[Vefat2020]]-KocaeliTablo[[#This Row],[Referans]], 0)</f>
        <v>-2.6666666666666679</v>
      </c>
      <c r="H243">
        <f t="shared" si="13"/>
        <v>18.285714285714285</v>
      </c>
      <c r="I243">
        <f t="shared" si="14"/>
        <v>24.428571428571427</v>
      </c>
      <c r="J243">
        <f t="shared" si="15"/>
        <v>19.857142857142858</v>
      </c>
      <c r="K243">
        <f t="shared" si="15"/>
        <v>22.285714285714285</v>
      </c>
      <c r="L243">
        <f t="shared" si="16"/>
        <v>22.190476190476186</v>
      </c>
    </row>
    <row r="244" spans="1:12" x14ac:dyDescent="0.35">
      <c r="A244" t="s">
        <v>13</v>
      </c>
      <c r="B244">
        <v>27</v>
      </c>
      <c r="C244">
        <v>26</v>
      </c>
      <c r="D244">
        <v>18</v>
      </c>
      <c r="E244">
        <v>25</v>
      </c>
      <c r="F244">
        <f>AVERAGE(KocaeliTablo[[#This Row],[Vefat2019]:[Vefat2017]])</f>
        <v>23</v>
      </c>
      <c r="G244">
        <f>IF(AND(KocaeliTablo[[#This Row],[Vefat2020]]&gt;-1,KocaeliTablo[[#This Row],[Referans]]&gt;-1), KocaeliTablo[[#This Row],[Vefat2020]]-KocaeliTablo[[#This Row],[Referans]], 0)</f>
        <v>4</v>
      </c>
      <c r="H244">
        <f t="shared" si="13"/>
        <v>20.857142857142858</v>
      </c>
      <c r="I244">
        <f t="shared" si="14"/>
        <v>25.428571428571427</v>
      </c>
      <c r="J244">
        <f t="shared" si="15"/>
        <v>20</v>
      </c>
      <c r="K244">
        <f t="shared" si="15"/>
        <v>23.714285714285715</v>
      </c>
      <c r="L244">
        <f t="shared" si="16"/>
        <v>23.047619047619044</v>
      </c>
    </row>
    <row r="245" spans="1:12" x14ac:dyDescent="0.35">
      <c r="A245" t="s">
        <v>12</v>
      </c>
      <c r="B245">
        <v>23</v>
      </c>
      <c r="C245">
        <v>21</v>
      </c>
      <c r="D245">
        <v>26</v>
      </c>
      <c r="E245">
        <v>11</v>
      </c>
      <c r="F245">
        <f>AVERAGE(KocaeliTablo[[#This Row],[Vefat2019]:[Vefat2017]])</f>
        <v>19.333333333333332</v>
      </c>
      <c r="G245">
        <f>IF(AND(KocaeliTablo[[#This Row],[Vefat2020]]&gt;-1,KocaeliTablo[[#This Row],[Referans]]&gt;-1), KocaeliTablo[[#This Row],[Vefat2020]]-KocaeliTablo[[#This Row],[Referans]], 0)</f>
        <v>3.6666666666666679</v>
      </c>
      <c r="H245">
        <f t="shared" si="13"/>
        <v>20.857142857142858</v>
      </c>
      <c r="I245">
        <f t="shared" si="14"/>
        <v>25.428571428571427</v>
      </c>
      <c r="J245">
        <f t="shared" si="15"/>
        <v>21.285714285714285</v>
      </c>
      <c r="K245">
        <f t="shared" si="15"/>
        <v>21.285714285714285</v>
      </c>
      <c r="L245">
        <f t="shared" si="16"/>
        <v>22.666666666666664</v>
      </c>
    </row>
    <row r="246" spans="1:12" x14ac:dyDescent="0.35">
      <c r="A246" t="s">
        <v>11</v>
      </c>
      <c r="B246">
        <v>22</v>
      </c>
      <c r="C246">
        <v>31</v>
      </c>
      <c r="D246">
        <v>19</v>
      </c>
      <c r="E246">
        <v>22</v>
      </c>
      <c r="F246">
        <f>AVERAGE(KocaeliTablo[[#This Row],[Vefat2019]:[Vefat2017]])</f>
        <v>24</v>
      </c>
      <c r="G246">
        <f>IF(AND(KocaeliTablo[[#This Row],[Vefat2020]]&gt;-1,KocaeliTablo[[#This Row],[Referans]]&gt;-1), KocaeliTablo[[#This Row],[Vefat2020]]-KocaeliTablo[[#This Row],[Referans]], 0)</f>
        <v>-2</v>
      </c>
      <c r="H246">
        <f t="shared" si="13"/>
        <v>21.571428571428573</v>
      </c>
      <c r="I246">
        <f t="shared" si="14"/>
        <v>25.857142857142858</v>
      </c>
      <c r="J246">
        <f t="shared" si="15"/>
        <v>21.142857142857142</v>
      </c>
      <c r="K246">
        <f t="shared" si="15"/>
        <v>21.285714285714285</v>
      </c>
      <c r="L246">
        <f t="shared" si="16"/>
        <v>22.761904761904763</v>
      </c>
    </row>
    <row r="247" spans="1:12" x14ac:dyDescent="0.35">
      <c r="A247" t="s">
        <v>10</v>
      </c>
      <c r="B247">
        <v>10</v>
      </c>
      <c r="C247">
        <v>29</v>
      </c>
      <c r="D247">
        <v>19</v>
      </c>
      <c r="E247">
        <v>15</v>
      </c>
      <c r="F247">
        <f>AVERAGE(KocaeliTablo[[#This Row],[Vefat2019]:[Vefat2017]])</f>
        <v>21</v>
      </c>
      <c r="G247">
        <f>IF(AND(KocaeliTablo[[#This Row],[Vefat2020]]&gt;-1,KocaeliTablo[[#This Row],[Referans]]&gt;-1), KocaeliTablo[[#This Row],[Vefat2020]]-KocaeliTablo[[#This Row],[Referans]], 0)</f>
        <v>-11</v>
      </c>
      <c r="H247">
        <f t="shared" si="13"/>
        <v>20.571428571428573</v>
      </c>
      <c r="I247">
        <f t="shared" si="14"/>
        <v>25.428571428571427</v>
      </c>
      <c r="J247">
        <f t="shared" si="15"/>
        <v>19.857142857142858</v>
      </c>
      <c r="K247">
        <f t="shared" si="15"/>
        <v>19.857142857142858</v>
      </c>
      <c r="L247">
        <f t="shared" si="16"/>
        <v>21.714285714285715</v>
      </c>
    </row>
    <row r="248" spans="1:12" x14ac:dyDescent="0.35">
      <c r="A248" t="s">
        <v>9</v>
      </c>
      <c r="B248">
        <v>18</v>
      </c>
      <c r="C248">
        <v>33</v>
      </c>
      <c r="D248">
        <v>15</v>
      </c>
      <c r="E248">
        <v>14</v>
      </c>
      <c r="F248">
        <f>AVERAGE(KocaeliTablo[[#This Row],[Vefat2019]:[Vefat2017]])</f>
        <v>20.666666666666668</v>
      </c>
      <c r="G248">
        <f>IF(AND(KocaeliTablo[[#This Row],[Vefat2020]]&gt;-1,KocaeliTablo[[#This Row],[Referans]]&gt;-1), KocaeliTablo[[#This Row],[Vefat2020]]-KocaeliTablo[[#This Row],[Referans]], 0)</f>
        <v>-2.6666666666666679</v>
      </c>
      <c r="H248">
        <f t="shared" si="13"/>
        <v>20.571428571428573</v>
      </c>
      <c r="I248">
        <f t="shared" si="14"/>
        <v>26.857142857142858</v>
      </c>
      <c r="J248">
        <f t="shared" si="15"/>
        <v>19.571428571428573</v>
      </c>
      <c r="K248">
        <f t="shared" si="15"/>
        <v>18.571428571428573</v>
      </c>
      <c r="L248">
        <f t="shared" si="16"/>
        <v>21.666666666666664</v>
      </c>
    </row>
    <row r="249" spans="1:12" x14ac:dyDescent="0.35">
      <c r="A249" t="s">
        <v>8</v>
      </c>
      <c r="B249">
        <v>20</v>
      </c>
      <c r="C249">
        <v>24</v>
      </c>
      <c r="D249">
        <v>29</v>
      </c>
      <c r="E249">
        <v>21</v>
      </c>
      <c r="F249">
        <f>AVERAGE(KocaeliTablo[[#This Row],[Vefat2019]:[Vefat2017]])</f>
        <v>24.666666666666668</v>
      </c>
      <c r="G249">
        <f>IF(AND(KocaeliTablo[[#This Row],[Vefat2020]]&gt;-1,KocaeliTablo[[#This Row],[Referans]]&gt;-1), KocaeliTablo[[#This Row],[Vefat2020]]-KocaeliTablo[[#This Row],[Referans]], 0)</f>
        <v>-4.6666666666666679</v>
      </c>
      <c r="H249">
        <f t="shared" si="13"/>
        <v>20.142857142857142</v>
      </c>
      <c r="I249">
        <f t="shared" si="14"/>
        <v>27.428571428571427</v>
      </c>
      <c r="J249">
        <f t="shared" si="15"/>
        <v>21.142857142857142</v>
      </c>
      <c r="K249">
        <f t="shared" si="15"/>
        <v>18.428571428571427</v>
      </c>
      <c r="L249">
        <f t="shared" si="16"/>
        <v>22.333333333333332</v>
      </c>
    </row>
    <row r="250" spans="1:12" x14ac:dyDescent="0.35">
      <c r="A250" t="s">
        <v>7</v>
      </c>
      <c r="B250">
        <v>25</v>
      </c>
      <c r="C250">
        <v>33</v>
      </c>
      <c r="D250">
        <v>18</v>
      </c>
      <c r="E250">
        <v>28</v>
      </c>
      <c r="F250">
        <f>AVERAGE(KocaeliTablo[[#This Row],[Vefat2019]:[Vefat2017]])</f>
        <v>26.333333333333332</v>
      </c>
      <c r="G250">
        <f>IF(AND(KocaeliTablo[[#This Row],[Vefat2020]]&gt;-1,KocaeliTablo[[#This Row],[Referans]]&gt;-1), KocaeliTablo[[#This Row],[Vefat2020]]-KocaeliTablo[[#This Row],[Referans]], 0)</f>
        <v>-1.3333333333333321</v>
      </c>
      <c r="H250">
        <f t="shared" si="13"/>
        <v>20.714285714285715</v>
      </c>
      <c r="I250">
        <f t="shared" si="14"/>
        <v>28.142857142857142</v>
      </c>
      <c r="J250">
        <f t="shared" si="15"/>
        <v>20.571428571428573</v>
      </c>
      <c r="K250">
        <f t="shared" si="15"/>
        <v>19.428571428571427</v>
      </c>
      <c r="L250">
        <f t="shared" si="16"/>
        <v>22.714285714285715</v>
      </c>
    </row>
    <row r="251" spans="1:12" x14ac:dyDescent="0.35">
      <c r="A251" t="s">
        <v>6</v>
      </c>
      <c r="B251">
        <v>24</v>
      </c>
      <c r="C251">
        <v>23</v>
      </c>
      <c r="D251">
        <v>22</v>
      </c>
      <c r="E251">
        <v>18</v>
      </c>
      <c r="F251">
        <f>AVERAGE(KocaeliTablo[[#This Row],[Vefat2019]:[Vefat2017]])</f>
        <v>21</v>
      </c>
      <c r="G251">
        <f>IF(AND(KocaeliTablo[[#This Row],[Vefat2020]]&gt;-1,KocaeliTablo[[#This Row],[Referans]]&gt;-1), KocaeliTablo[[#This Row],[Vefat2020]]-KocaeliTablo[[#This Row],[Referans]], 0)</f>
        <v>3</v>
      </c>
      <c r="H251">
        <f t="shared" si="13"/>
        <v>20.285714285714285</v>
      </c>
      <c r="I251">
        <f t="shared" si="14"/>
        <v>27.714285714285715</v>
      </c>
      <c r="J251">
        <f t="shared" si="15"/>
        <v>21.142857142857142</v>
      </c>
      <c r="K251">
        <f t="shared" si="15"/>
        <v>18.428571428571427</v>
      </c>
      <c r="L251">
        <f t="shared" si="16"/>
        <v>22.428571428571427</v>
      </c>
    </row>
    <row r="252" spans="1:12" x14ac:dyDescent="0.35">
      <c r="A252" t="s">
        <v>5</v>
      </c>
      <c r="B252">
        <v>27</v>
      </c>
      <c r="C252">
        <v>29</v>
      </c>
      <c r="D252">
        <v>18</v>
      </c>
      <c r="E252">
        <v>17</v>
      </c>
      <c r="F252">
        <f>AVERAGE(KocaeliTablo[[#This Row],[Vefat2019]:[Vefat2017]])</f>
        <v>21.333333333333332</v>
      </c>
      <c r="G252">
        <f>IF(AND(KocaeliTablo[[#This Row],[Vefat2020]]&gt;-1,KocaeliTablo[[#This Row],[Referans]]&gt;-1), KocaeliTablo[[#This Row],[Vefat2020]]-KocaeliTablo[[#This Row],[Referans]], 0)</f>
        <v>5.6666666666666679</v>
      </c>
      <c r="H252">
        <f t="shared" si="13"/>
        <v>20.857142857142858</v>
      </c>
      <c r="I252">
        <f t="shared" si="14"/>
        <v>28.857142857142858</v>
      </c>
      <c r="J252">
        <f t="shared" si="15"/>
        <v>20</v>
      </c>
      <c r="K252">
        <f t="shared" si="15"/>
        <v>19.285714285714285</v>
      </c>
      <c r="L252">
        <f t="shared" si="16"/>
        <v>22.714285714285719</v>
      </c>
    </row>
    <row r="253" spans="1:12" x14ac:dyDescent="0.35">
      <c r="A253" t="s">
        <v>4</v>
      </c>
      <c r="B253">
        <v>31</v>
      </c>
      <c r="C253">
        <v>27</v>
      </c>
      <c r="D253">
        <v>17</v>
      </c>
      <c r="E253">
        <v>15</v>
      </c>
      <c r="F253">
        <f>AVERAGE(KocaeliTablo[[#This Row],[Vefat2019]:[Vefat2017]])</f>
        <v>19.666666666666668</v>
      </c>
      <c r="G253">
        <f>IF(AND(KocaeliTablo[[#This Row],[Vefat2020]]&gt;-1,KocaeliTablo[[#This Row],[Referans]]&gt;-1), KocaeliTablo[[#This Row],[Vefat2020]]-KocaeliTablo[[#This Row],[Referans]], 0)</f>
        <v>11.333333333333332</v>
      </c>
      <c r="H253">
        <f t="shared" si="13"/>
        <v>22.142857142857142</v>
      </c>
      <c r="I253">
        <f t="shared" si="14"/>
        <v>28.285714285714285</v>
      </c>
      <c r="J253">
        <f t="shared" si="15"/>
        <v>19.714285714285715</v>
      </c>
      <c r="K253">
        <f t="shared" si="15"/>
        <v>18.285714285714285</v>
      </c>
      <c r="L253">
        <f t="shared" si="16"/>
        <v>22.095238095238095</v>
      </c>
    </row>
    <row r="254" spans="1:12" x14ac:dyDescent="0.35">
      <c r="A254" t="s">
        <v>3</v>
      </c>
      <c r="B254">
        <v>25</v>
      </c>
      <c r="C254">
        <v>22</v>
      </c>
      <c r="D254">
        <v>16</v>
      </c>
      <c r="E254">
        <v>21</v>
      </c>
      <c r="F254">
        <f>AVERAGE(KocaeliTablo[[#This Row],[Vefat2019]:[Vefat2017]])</f>
        <v>19.666666666666668</v>
      </c>
      <c r="G254">
        <f>IF(AND(KocaeliTablo[[#This Row],[Vefat2020]]&gt;-1,KocaeliTablo[[#This Row],[Referans]]&gt;-1), KocaeliTablo[[#This Row],[Vefat2020]]-KocaeliTablo[[#This Row],[Referans]], 0)</f>
        <v>5.3333333333333321</v>
      </c>
      <c r="H254">
        <f t="shared" si="13"/>
        <v>24.285714285714285</v>
      </c>
      <c r="I254">
        <f t="shared" si="14"/>
        <v>27.285714285714285</v>
      </c>
      <c r="J254">
        <f t="shared" si="15"/>
        <v>19.285714285714285</v>
      </c>
      <c r="K254">
        <f t="shared" si="15"/>
        <v>19.142857142857142</v>
      </c>
      <c r="L254">
        <f t="shared" si="16"/>
        <v>21.904761904761902</v>
      </c>
    </row>
    <row r="255" spans="1:12" x14ac:dyDescent="0.35">
      <c r="A255" t="s">
        <v>2</v>
      </c>
      <c r="B255">
        <v>19</v>
      </c>
      <c r="C255">
        <v>22</v>
      </c>
      <c r="D255">
        <v>21</v>
      </c>
      <c r="E255">
        <v>21</v>
      </c>
      <c r="F255">
        <f>AVERAGE(KocaeliTablo[[#This Row],[Vefat2019]:[Vefat2017]])</f>
        <v>21.333333333333332</v>
      </c>
      <c r="G255">
        <f>IF(AND(KocaeliTablo[[#This Row],[Vefat2020]]&gt;-1,KocaeliTablo[[#This Row],[Referans]]&gt;-1), KocaeliTablo[[#This Row],[Vefat2020]]-KocaeliTablo[[#This Row],[Referans]], 0)</f>
        <v>-2.3333333333333321</v>
      </c>
      <c r="H255">
        <f t="shared" ref="H255:H257" si="17">AVERAGE(B249:B255)</f>
        <v>24.428571428571427</v>
      </c>
      <c r="I255">
        <f t="shared" ref="I255:I257" si="18">AVERAGE(C249:C255)</f>
        <v>25.714285714285715</v>
      </c>
      <c r="J255">
        <f t="shared" ref="J255:J257" si="19">AVERAGE(D249:D255)</f>
        <v>20.142857142857142</v>
      </c>
      <c r="K255">
        <f t="shared" ref="K255:K257" si="20">AVERAGE(E249:E255)</f>
        <v>20.142857142857142</v>
      </c>
      <c r="L255">
        <f t="shared" ref="L255:L257" si="21">AVERAGE(F249:F255)</f>
        <v>22</v>
      </c>
    </row>
    <row r="256" spans="1:12" x14ac:dyDescent="0.35">
      <c r="A256" t="s">
        <v>1</v>
      </c>
      <c r="B256">
        <v>12</v>
      </c>
      <c r="C256">
        <v>18</v>
      </c>
      <c r="D256">
        <v>31</v>
      </c>
      <c r="E256">
        <v>25</v>
      </c>
      <c r="F256">
        <f>AVERAGE(KocaeliTablo[[#This Row],[Vefat2019]:[Vefat2017]])</f>
        <v>24.666666666666668</v>
      </c>
      <c r="G256">
        <f>IF(AND(KocaeliTablo[[#This Row],[Vefat2020]]&gt;-1,KocaeliTablo[[#This Row],[Referans]]&gt;-1), KocaeliTablo[[#This Row],[Vefat2020]]-KocaeliTablo[[#This Row],[Referans]], 0)</f>
        <v>-12.666666666666668</v>
      </c>
      <c r="H256">
        <f t="shared" si="17"/>
        <v>23.285714285714285</v>
      </c>
      <c r="I256">
        <f t="shared" si="18"/>
        <v>24.857142857142858</v>
      </c>
      <c r="J256">
        <f t="shared" si="19"/>
        <v>20.428571428571427</v>
      </c>
      <c r="K256">
        <f t="shared" si="20"/>
        <v>20.714285714285715</v>
      </c>
      <c r="L256">
        <f t="shared" si="21"/>
        <v>22</v>
      </c>
    </row>
    <row r="257" spans="1:12" x14ac:dyDescent="0.35">
      <c r="A257" t="s">
        <v>0</v>
      </c>
      <c r="B257">
        <v>24</v>
      </c>
      <c r="C257">
        <v>19</v>
      </c>
      <c r="D257">
        <v>30</v>
      </c>
      <c r="E257">
        <v>30</v>
      </c>
      <c r="F257">
        <f>AVERAGE(KocaeliTablo[[#This Row],[Vefat2019]:[Vefat2017]])</f>
        <v>26.333333333333332</v>
      </c>
      <c r="G257">
        <f>IF(AND(KocaeliTablo[[#This Row],[Vefat2020]]&gt;-1,KocaeliTablo[[#This Row],[Referans]]&gt;-1), KocaeliTablo[[#This Row],[Vefat2020]]-KocaeliTablo[[#This Row],[Referans]], 0)</f>
        <v>-2.3333333333333321</v>
      </c>
      <c r="H257">
        <f t="shared" si="17"/>
        <v>23.142857142857142</v>
      </c>
      <c r="I257">
        <f t="shared" si="18"/>
        <v>22.857142857142858</v>
      </c>
      <c r="J257">
        <f t="shared" si="19"/>
        <v>22.142857142857142</v>
      </c>
      <c r="K257">
        <f t="shared" si="20"/>
        <v>21</v>
      </c>
      <c r="L257">
        <f t="shared" si="21"/>
        <v>22</v>
      </c>
    </row>
    <row r="258" spans="1:12" x14ac:dyDescent="0.35">
      <c r="L258" s="1"/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6217-B5D6-490E-ABDE-7233CC48D376}">
  <sheetPr codeName="Sheet7"/>
  <dimension ref="A1:N258"/>
  <sheetViews>
    <sheetView topLeftCell="K1" zoomScale="85" zoomScaleNormal="85" workbookViewId="0">
      <selection activeCell="F8" sqref="F8"/>
    </sheetView>
  </sheetViews>
  <sheetFormatPr defaultRowHeight="14.5" x14ac:dyDescent="0.35"/>
  <cols>
    <col min="2" max="7" width="11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22</v>
      </c>
      <c r="C2">
        <v>15</v>
      </c>
      <c r="D2">
        <v>22</v>
      </c>
      <c r="E2">
        <v>13</v>
      </c>
      <c r="F2">
        <f>AVERAGEIF(KahramanmarasTablo[[#This Row],[Vefat2019]:[Vefat2017]], "&gt;0")</f>
        <v>16.666666666666668</v>
      </c>
      <c r="G2">
        <f>IF(KahramanmarasTablo[[#This Row],[Vefat2020]]&gt;-1, KahramanmarasTablo[[#This Row],[Vefat2020]]-KahramanmarasTablo[[#This Row],[Referans]], 0)</f>
        <v>5.3333333333333321</v>
      </c>
    </row>
    <row r="3" spans="1:12" x14ac:dyDescent="0.35">
      <c r="A3" t="s">
        <v>254</v>
      </c>
      <c r="B3">
        <v>13</v>
      </c>
      <c r="C3">
        <v>23</v>
      </c>
      <c r="D3">
        <v>9</v>
      </c>
      <c r="E3">
        <v>19</v>
      </c>
      <c r="F3">
        <f>AVERAGEIF(KahramanmarasTablo[[#This Row],[Vefat2019]:[Vefat2017]], "&gt;0")</f>
        <v>17</v>
      </c>
      <c r="G3">
        <f>IF(KahramanmarasTablo[[#This Row],[Vefat2020]]&gt;-1, KahramanmarasTablo[[#This Row],[Vefat2020]]-KahramanmarasTablo[[#This Row],[Referans]], 0)</f>
        <v>-4</v>
      </c>
    </row>
    <row r="4" spans="1:12" x14ac:dyDescent="0.35">
      <c r="A4" t="s">
        <v>253</v>
      </c>
      <c r="B4">
        <v>17</v>
      </c>
      <c r="C4">
        <v>22</v>
      </c>
      <c r="D4">
        <v>13</v>
      </c>
      <c r="E4">
        <v>17</v>
      </c>
      <c r="F4">
        <f>AVERAGEIF(KahramanmarasTablo[[#This Row],[Vefat2019]:[Vefat2017]], "&gt;0")</f>
        <v>17.333333333333332</v>
      </c>
      <c r="G4">
        <f>IF(KahramanmarasTablo[[#This Row],[Vefat2020]]&gt;-1, KahramanmarasTablo[[#This Row],[Vefat2020]]-KahramanmarasTablo[[#This Row],[Referans]], 0)</f>
        <v>-0.33333333333333215</v>
      </c>
    </row>
    <row r="5" spans="1:12" x14ac:dyDescent="0.35">
      <c r="A5" t="s">
        <v>252</v>
      </c>
      <c r="B5">
        <v>18</v>
      </c>
      <c r="C5">
        <v>33</v>
      </c>
      <c r="D5">
        <v>9</v>
      </c>
      <c r="E5">
        <v>12</v>
      </c>
      <c r="F5">
        <f>AVERAGEIF(KahramanmarasTablo[[#This Row],[Vefat2019]:[Vefat2017]], "&gt;0")</f>
        <v>18</v>
      </c>
      <c r="G5">
        <f>IF(KahramanmarasTablo[[#This Row],[Vefat2020]]&gt;-1, KahramanmarasTablo[[#This Row],[Vefat2020]]-KahramanmarasTablo[[#This Row],[Referans]], 0)</f>
        <v>0</v>
      </c>
    </row>
    <row r="6" spans="1:12" x14ac:dyDescent="0.35">
      <c r="A6" t="s">
        <v>251</v>
      </c>
      <c r="B6">
        <v>11</v>
      </c>
      <c r="C6">
        <v>26</v>
      </c>
      <c r="D6">
        <v>15</v>
      </c>
      <c r="E6">
        <v>19</v>
      </c>
      <c r="F6">
        <f>AVERAGEIF(KahramanmarasTablo[[#This Row],[Vefat2019]:[Vefat2017]], "&gt;0")</f>
        <v>20</v>
      </c>
      <c r="G6">
        <f>IF(KahramanmarasTablo[[#This Row],[Vefat2020]]&gt;-1, KahramanmarasTablo[[#This Row],[Vefat2020]]-KahramanmarasTablo[[#This Row],[Referans]], 0)</f>
        <v>-9</v>
      </c>
    </row>
    <row r="7" spans="1:12" x14ac:dyDescent="0.35">
      <c r="A7" t="s">
        <v>250</v>
      </c>
      <c r="B7">
        <v>11</v>
      </c>
      <c r="C7">
        <v>29</v>
      </c>
      <c r="D7">
        <v>21</v>
      </c>
      <c r="E7">
        <v>12</v>
      </c>
      <c r="F7">
        <f>AVERAGEIF(KahramanmarasTablo[[#This Row],[Vefat2019]:[Vefat2017]], "&gt;0")</f>
        <v>20.666666666666668</v>
      </c>
      <c r="G7">
        <f>IF(KahramanmarasTablo[[#This Row],[Vefat2020]]&gt;-1, KahramanmarasTablo[[#This Row],[Vefat2020]]-KahramanmarasTablo[[#This Row],[Referans]], 0)</f>
        <v>-9.6666666666666679</v>
      </c>
    </row>
    <row r="8" spans="1:12" x14ac:dyDescent="0.35">
      <c r="A8" t="s">
        <v>249</v>
      </c>
      <c r="B8">
        <v>25</v>
      </c>
      <c r="C8">
        <v>11</v>
      </c>
      <c r="D8">
        <v>10</v>
      </c>
      <c r="E8">
        <v>10</v>
      </c>
      <c r="F8">
        <f>AVERAGEIF(KahramanmarasTablo[[#This Row],[Vefat2019]:[Vefat2017]], "&gt;0")</f>
        <v>10.333333333333334</v>
      </c>
      <c r="G8">
        <f>IF(KahramanmarasTablo[[#This Row],[Vefat2020]]&gt;-1, KahramanmarasTablo[[#This Row],[Vefat2020]]-KahramanmarasTablo[[#This Row],[Referans]], 0)</f>
        <v>14.666666666666666</v>
      </c>
      <c r="H8">
        <f>AVERAGE(B2:B8)</f>
        <v>16.714285714285715</v>
      </c>
      <c r="I8">
        <f t="shared" ref="I8:K8" si="0">AVERAGE(C2:C8)</f>
        <v>22.714285714285715</v>
      </c>
      <c r="J8">
        <f t="shared" si="0"/>
        <v>14.142857142857142</v>
      </c>
      <c r="K8">
        <f t="shared" si="0"/>
        <v>14.571428571428571</v>
      </c>
      <c r="L8">
        <f>AVERAGE(F2:F8)</f>
        <v>17.142857142857142</v>
      </c>
    </row>
    <row r="9" spans="1:12" x14ac:dyDescent="0.35">
      <c r="A9" t="s">
        <v>248</v>
      </c>
      <c r="B9">
        <v>18</v>
      </c>
      <c r="C9">
        <v>18</v>
      </c>
      <c r="D9">
        <v>18</v>
      </c>
      <c r="E9">
        <v>14</v>
      </c>
      <c r="F9">
        <f>AVERAGEIF(KahramanmarasTablo[[#This Row],[Vefat2019]:[Vefat2017]], "&gt;0")</f>
        <v>16.666666666666668</v>
      </c>
      <c r="G9">
        <f>IF(KahramanmarasTablo[[#This Row],[Vefat2020]]&gt;-1, KahramanmarasTablo[[#This Row],[Vefat2020]]-KahramanmarasTablo[[#This Row],[Referans]], 0)</f>
        <v>1.3333333333333321</v>
      </c>
      <c r="H9">
        <f t="shared" ref="H9:H72" si="1">AVERAGE(B3:B9)</f>
        <v>16.142857142857142</v>
      </c>
      <c r="I9">
        <f t="shared" ref="I9:I72" si="2">AVERAGE(C3:C9)</f>
        <v>23.142857142857142</v>
      </c>
      <c r="J9">
        <f t="shared" ref="J9:J72" si="3">AVERAGE(D3:D9)</f>
        <v>13.571428571428571</v>
      </c>
      <c r="K9">
        <f t="shared" ref="K9:K72" si="4">AVERAGE(E3:E9)</f>
        <v>14.714285714285714</v>
      </c>
      <c r="L9">
        <f t="shared" ref="L9:L72" si="5">AVERAGE(F3:F9)</f>
        <v>17.142857142857142</v>
      </c>
    </row>
    <row r="10" spans="1:12" x14ac:dyDescent="0.35">
      <c r="A10" t="s">
        <v>247</v>
      </c>
      <c r="B10">
        <v>22</v>
      </c>
      <c r="C10">
        <v>19</v>
      </c>
      <c r="D10">
        <v>25</v>
      </c>
      <c r="E10">
        <v>15</v>
      </c>
      <c r="F10">
        <f>AVERAGEIF(KahramanmarasTablo[[#This Row],[Vefat2019]:[Vefat2017]], "&gt;0")</f>
        <v>19.666666666666668</v>
      </c>
      <c r="G10">
        <f>IF(KahramanmarasTablo[[#This Row],[Vefat2020]]&gt;-1, KahramanmarasTablo[[#This Row],[Vefat2020]]-KahramanmarasTablo[[#This Row],[Referans]], 0)</f>
        <v>2.3333333333333321</v>
      </c>
      <c r="H10">
        <f t="shared" si="1"/>
        <v>17.428571428571427</v>
      </c>
      <c r="I10">
        <f t="shared" si="2"/>
        <v>22.571428571428573</v>
      </c>
      <c r="J10">
        <f t="shared" si="3"/>
        <v>15.857142857142858</v>
      </c>
      <c r="K10">
        <f t="shared" si="4"/>
        <v>14.142857142857142</v>
      </c>
      <c r="L10">
        <f t="shared" si="5"/>
        <v>17.523809523809526</v>
      </c>
    </row>
    <row r="11" spans="1:12" x14ac:dyDescent="0.35">
      <c r="A11" t="s">
        <v>246</v>
      </c>
      <c r="B11">
        <v>28</v>
      </c>
      <c r="C11">
        <v>30</v>
      </c>
      <c r="D11">
        <v>13</v>
      </c>
      <c r="E11">
        <v>22</v>
      </c>
      <c r="F11">
        <f>AVERAGEIF(KahramanmarasTablo[[#This Row],[Vefat2019]:[Vefat2017]], "&gt;0")</f>
        <v>21.666666666666668</v>
      </c>
      <c r="G11">
        <f>IF(KahramanmarasTablo[[#This Row],[Vefat2020]]&gt;-1, KahramanmarasTablo[[#This Row],[Vefat2020]]-KahramanmarasTablo[[#This Row],[Referans]], 0)</f>
        <v>6.3333333333333321</v>
      </c>
      <c r="H11">
        <f t="shared" si="1"/>
        <v>19</v>
      </c>
      <c r="I11">
        <f t="shared" si="2"/>
        <v>23.714285714285715</v>
      </c>
      <c r="J11">
        <f t="shared" si="3"/>
        <v>15.857142857142858</v>
      </c>
      <c r="K11">
        <f t="shared" si="4"/>
        <v>14.857142857142858</v>
      </c>
      <c r="L11">
        <f t="shared" si="5"/>
        <v>18.142857142857146</v>
      </c>
    </row>
    <row r="12" spans="1:12" x14ac:dyDescent="0.35">
      <c r="A12" t="s">
        <v>245</v>
      </c>
      <c r="B12">
        <v>16</v>
      </c>
      <c r="C12">
        <v>12</v>
      </c>
      <c r="D12">
        <v>12</v>
      </c>
      <c r="E12">
        <v>16</v>
      </c>
      <c r="F12">
        <f>AVERAGEIF(KahramanmarasTablo[[#This Row],[Vefat2019]:[Vefat2017]], "&gt;0")</f>
        <v>13.333333333333334</v>
      </c>
      <c r="G12">
        <f>IF(KahramanmarasTablo[[#This Row],[Vefat2020]]&gt;-1, KahramanmarasTablo[[#This Row],[Vefat2020]]-KahramanmarasTablo[[#This Row],[Referans]], 0)</f>
        <v>2.6666666666666661</v>
      </c>
      <c r="H12">
        <f t="shared" si="1"/>
        <v>18.714285714285715</v>
      </c>
      <c r="I12">
        <f t="shared" si="2"/>
        <v>20.714285714285715</v>
      </c>
      <c r="J12">
        <f t="shared" si="3"/>
        <v>16.285714285714285</v>
      </c>
      <c r="K12">
        <f t="shared" si="4"/>
        <v>15.428571428571429</v>
      </c>
      <c r="L12">
        <f t="shared" si="5"/>
        <v>17.476190476190478</v>
      </c>
    </row>
    <row r="13" spans="1:12" x14ac:dyDescent="0.35">
      <c r="A13" t="s">
        <v>244</v>
      </c>
      <c r="B13">
        <v>7</v>
      </c>
      <c r="C13">
        <v>23</v>
      </c>
      <c r="D13">
        <v>10</v>
      </c>
      <c r="E13">
        <v>18</v>
      </c>
      <c r="F13">
        <f>AVERAGEIF(KahramanmarasTablo[[#This Row],[Vefat2019]:[Vefat2017]], "&gt;0")</f>
        <v>17</v>
      </c>
      <c r="G13">
        <f>IF(KahramanmarasTablo[[#This Row],[Vefat2020]]&gt;-1, KahramanmarasTablo[[#This Row],[Vefat2020]]-KahramanmarasTablo[[#This Row],[Referans]], 0)</f>
        <v>-10</v>
      </c>
      <c r="H13">
        <f t="shared" si="1"/>
        <v>18.142857142857142</v>
      </c>
      <c r="I13">
        <f t="shared" si="2"/>
        <v>20.285714285714285</v>
      </c>
      <c r="J13">
        <f t="shared" si="3"/>
        <v>15.571428571428571</v>
      </c>
      <c r="K13">
        <f t="shared" si="4"/>
        <v>15.285714285714286</v>
      </c>
      <c r="L13">
        <f t="shared" si="5"/>
        <v>17.047619047619047</v>
      </c>
    </row>
    <row r="14" spans="1:12" x14ac:dyDescent="0.35">
      <c r="A14" t="s">
        <v>243</v>
      </c>
      <c r="B14">
        <v>20</v>
      </c>
      <c r="C14">
        <v>14</v>
      </c>
      <c r="D14">
        <v>13</v>
      </c>
      <c r="E14">
        <v>10</v>
      </c>
      <c r="F14">
        <f>AVERAGEIF(KahramanmarasTablo[[#This Row],[Vefat2019]:[Vefat2017]], "&gt;0")</f>
        <v>12.333333333333334</v>
      </c>
      <c r="G14">
        <f>IF(KahramanmarasTablo[[#This Row],[Vefat2020]]&gt;-1, KahramanmarasTablo[[#This Row],[Vefat2020]]-KahramanmarasTablo[[#This Row],[Referans]], 0)</f>
        <v>7.6666666666666661</v>
      </c>
      <c r="H14">
        <f t="shared" si="1"/>
        <v>19.428571428571427</v>
      </c>
      <c r="I14">
        <f t="shared" si="2"/>
        <v>18.142857142857142</v>
      </c>
      <c r="J14">
        <f t="shared" si="3"/>
        <v>14.428571428571429</v>
      </c>
      <c r="K14">
        <f t="shared" si="4"/>
        <v>15</v>
      </c>
      <c r="L14">
        <f t="shared" si="5"/>
        <v>15.857142857142858</v>
      </c>
    </row>
    <row r="15" spans="1:12" x14ac:dyDescent="0.35">
      <c r="A15" t="s">
        <v>242</v>
      </c>
      <c r="B15">
        <v>15</v>
      </c>
      <c r="C15">
        <v>25</v>
      </c>
      <c r="D15">
        <v>17</v>
      </c>
      <c r="E15">
        <v>23</v>
      </c>
      <c r="F15">
        <f>AVERAGEIF(KahramanmarasTablo[[#This Row],[Vefat2019]:[Vefat2017]], "&gt;0")</f>
        <v>21.666666666666668</v>
      </c>
      <c r="G15">
        <f>IF(KahramanmarasTablo[[#This Row],[Vefat2020]]&gt;-1, KahramanmarasTablo[[#This Row],[Vefat2020]]-KahramanmarasTablo[[#This Row],[Referans]], 0)</f>
        <v>-6.6666666666666679</v>
      </c>
      <c r="H15">
        <f t="shared" si="1"/>
        <v>18</v>
      </c>
      <c r="I15">
        <f t="shared" si="2"/>
        <v>20.142857142857142</v>
      </c>
      <c r="J15">
        <f t="shared" si="3"/>
        <v>15.428571428571429</v>
      </c>
      <c r="K15">
        <f t="shared" si="4"/>
        <v>16.857142857142858</v>
      </c>
      <c r="L15">
        <f t="shared" si="5"/>
        <v>17.476190476190474</v>
      </c>
    </row>
    <row r="16" spans="1:12" x14ac:dyDescent="0.35">
      <c r="A16" t="s">
        <v>241</v>
      </c>
      <c r="B16">
        <v>17</v>
      </c>
      <c r="C16">
        <v>19</v>
      </c>
      <c r="D16">
        <v>15</v>
      </c>
      <c r="E16">
        <v>13</v>
      </c>
      <c r="F16">
        <f>AVERAGEIF(KahramanmarasTablo[[#This Row],[Vefat2019]:[Vefat2017]], "&gt;0")</f>
        <v>15.666666666666666</v>
      </c>
      <c r="G16">
        <f>IF(KahramanmarasTablo[[#This Row],[Vefat2020]]&gt;-1, KahramanmarasTablo[[#This Row],[Vefat2020]]-KahramanmarasTablo[[#This Row],[Referans]], 0)</f>
        <v>1.3333333333333339</v>
      </c>
      <c r="H16">
        <f t="shared" si="1"/>
        <v>17.857142857142858</v>
      </c>
      <c r="I16">
        <f t="shared" si="2"/>
        <v>20.285714285714285</v>
      </c>
      <c r="J16">
        <f t="shared" si="3"/>
        <v>15</v>
      </c>
      <c r="K16">
        <f t="shared" si="4"/>
        <v>16.714285714285715</v>
      </c>
      <c r="L16">
        <f t="shared" si="5"/>
        <v>17.333333333333336</v>
      </c>
    </row>
    <row r="17" spans="1:14" x14ac:dyDescent="0.35">
      <c r="A17" t="s">
        <v>240</v>
      </c>
      <c r="B17">
        <v>13</v>
      </c>
      <c r="C17">
        <v>15</v>
      </c>
      <c r="D17">
        <v>14</v>
      </c>
      <c r="E17">
        <v>17</v>
      </c>
      <c r="F17">
        <f>AVERAGEIF(KahramanmarasTablo[[#This Row],[Vefat2019]:[Vefat2017]], "&gt;0")</f>
        <v>15.333333333333334</v>
      </c>
      <c r="G17">
        <f>IF(KahramanmarasTablo[[#This Row],[Vefat2020]]&gt;-1, KahramanmarasTablo[[#This Row],[Vefat2020]]-KahramanmarasTablo[[#This Row],[Referans]], 0)</f>
        <v>-2.3333333333333339</v>
      </c>
      <c r="H17">
        <f t="shared" si="1"/>
        <v>16.571428571428573</v>
      </c>
      <c r="I17">
        <f t="shared" si="2"/>
        <v>19.714285714285715</v>
      </c>
      <c r="J17">
        <f t="shared" si="3"/>
        <v>13.428571428571429</v>
      </c>
      <c r="K17">
        <f t="shared" si="4"/>
        <v>17</v>
      </c>
      <c r="L17">
        <f t="shared" si="5"/>
        <v>16.714285714285715</v>
      </c>
    </row>
    <row r="18" spans="1:14" x14ac:dyDescent="0.35">
      <c r="A18" t="s">
        <v>239</v>
      </c>
      <c r="B18">
        <v>19</v>
      </c>
      <c r="C18">
        <v>22</v>
      </c>
      <c r="D18">
        <v>16</v>
      </c>
      <c r="E18">
        <v>15</v>
      </c>
      <c r="F18">
        <f>AVERAGEIF(KahramanmarasTablo[[#This Row],[Vefat2019]:[Vefat2017]], "&gt;0")</f>
        <v>17.666666666666668</v>
      </c>
      <c r="G18">
        <f>IF(KahramanmarasTablo[[#This Row],[Vefat2020]]&gt;-1, KahramanmarasTablo[[#This Row],[Vefat2020]]-KahramanmarasTablo[[#This Row],[Referans]], 0)</f>
        <v>1.3333333333333321</v>
      </c>
      <c r="H18">
        <f t="shared" si="1"/>
        <v>15.285714285714286</v>
      </c>
      <c r="I18">
        <f t="shared" si="2"/>
        <v>18.571428571428573</v>
      </c>
      <c r="J18">
        <f t="shared" si="3"/>
        <v>13.857142857142858</v>
      </c>
      <c r="K18">
        <f t="shared" si="4"/>
        <v>16</v>
      </c>
      <c r="L18">
        <f t="shared" si="5"/>
        <v>16.142857142857146</v>
      </c>
    </row>
    <row r="19" spans="1:14" x14ac:dyDescent="0.35">
      <c r="A19" t="s">
        <v>238</v>
      </c>
      <c r="B19">
        <v>17</v>
      </c>
      <c r="C19">
        <v>20</v>
      </c>
      <c r="D19">
        <v>15</v>
      </c>
      <c r="E19">
        <v>20</v>
      </c>
      <c r="F19">
        <f>AVERAGEIF(KahramanmarasTablo[[#This Row],[Vefat2019]:[Vefat2017]], "&gt;0")</f>
        <v>18.333333333333332</v>
      </c>
      <c r="G19">
        <f>IF(KahramanmarasTablo[[#This Row],[Vefat2020]]&gt;-1, KahramanmarasTablo[[#This Row],[Vefat2020]]-KahramanmarasTablo[[#This Row],[Referans]], 0)</f>
        <v>-1.3333333333333321</v>
      </c>
      <c r="H19">
        <f t="shared" si="1"/>
        <v>15.428571428571429</v>
      </c>
      <c r="I19">
        <f t="shared" si="2"/>
        <v>19.714285714285715</v>
      </c>
      <c r="J19">
        <f t="shared" si="3"/>
        <v>14.285714285714286</v>
      </c>
      <c r="K19">
        <f t="shared" si="4"/>
        <v>16.571428571428573</v>
      </c>
      <c r="L19">
        <f t="shared" si="5"/>
        <v>16.857142857142858</v>
      </c>
    </row>
    <row r="20" spans="1:14" x14ac:dyDescent="0.35">
      <c r="A20" t="s">
        <v>237</v>
      </c>
      <c r="B20">
        <v>16</v>
      </c>
      <c r="C20">
        <v>13</v>
      </c>
      <c r="D20">
        <v>18</v>
      </c>
      <c r="E20">
        <v>22</v>
      </c>
      <c r="F20">
        <f>AVERAGEIF(KahramanmarasTablo[[#This Row],[Vefat2019]:[Vefat2017]], "&gt;0")</f>
        <v>17.666666666666668</v>
      </c>
      <c r="G20">
        <f>IF(KahramanmarasTablo[[#This Row],[Vefat2020]]&gt;-1, KahramanmarasTablo[[#This Row],[Vefat2020]]-KahramanmarasTablo[[#This Row],[Referans]], 0)</f>
        <v>-1.6666666666666679</v>
      </c>
      <c r="H20">
        <f t="shared" si="1"/>
        <v>16.714285714285715</v>
      </c>
      <c r="I20">
        <f t="shared" si="2"/>
        <v>18.285714285714285</v>
      </c>
      <c r="J20">
        <f t="shared" si="3"/>
        <v>15.428571428571429</v>
      </c>
      <c r="K20">
        <f t="shared" si="4"/>
        <v>17.142857142857142</v>
      </c>
      <c r="L20">
        <f t="shared" si="5"/>
        <v>16.952380952380953</v>
      </c>
    </row>
    <row r="21" spans="1:14" x14ac:dyDescent="0.35">
      <c r="A21" t="s">
        <v>236</v>
      </c>
      <c r="B21">
        <v>24</v>
      </c>
      <c r="C21">
        <v>24</v>
      </c>
      <c r="D21">
        <v>10</v>
      </c>
      <c r="E21">
        <v>11</v>
      </c>
      <c r="F21">
        <f>AVERAGEIF(KahramanmarasTablo[[#This Row],[Vefat2019]:[Vefat2017]], "&gt;0")</f>
        <v>15</v>
      </c>
      <c r="G21">
        <f>IF(KahramanmarasTablo[[#This Row],[Vefat2020]]&gt;-1, KahramanmarasTablo[[#This Row],[Vefat2020]]-KahramanmarasTablo[[#This Row],[Referans]], 0)</f>
        <v>9</v>
      </c>
      <c r="H21">
        <f t="shared" si="1"/>
        <v>17.285714285714285</v>
      </c>
      <c r="I21">
        <f t="shared" si="2"/>
        <v>19.714285714285715</v>
      </c>
      <c r="J21">
        <f t="shared" si="3"/>
        <v>15</v>
      </c>
      <c r="K21">
        <f t="shared" si="4"/>
        <v>17.285714285714285</v>
      </c>
      <c r="L21">
        <f t="shared" si="5"/>
        <v>17.333333333333336</v>
      </c>
    </row>
    <row r="22" spans="1:14" x14ac:dyDescent="0.35">
      <c r="A22" t="s">
        <v>235</v>
      </c>
      <c r="B22">
        <v>19</v>
      </c>
      <c r="C22">
        <v>27</v>
      </c>
      <c r="D22">
        <v>16</v>
      </c>
      <c r="E22">
        <v>18</v>
      </c>
      <c r="F22">
        <f>AVERAGEIF(KahramanmarasTablo[[#This Row],[Vefat2019]:[Vefat2017]], "&gt;0")</f>
        <v>20.333333333333332</v>
      </c>
      <c r="G22">
        <f>IF(KahramanmarasTablo[[#This Row],[Vefat2020]]&gt;-1, KahramanmarasTablo[[#This Row],[Vefat2020]]-KahramanmarasTablo[[#This Row],[Referans]], 0)</f>
        <v>-1.3333333333333321</v>
      </c>
      <c r="H22">
        <f t="shared" si="1"/>
        <v>17.857142857142858</v>
      </c>
      <c r="I22">
        <f t="shared" si="2"/>
        <v>20</v>
      </c>
      <c r="J22">
        <f t="shared" si="3"/>
        <v>14.857142857142858</v>
      </c>
      <c r="K22">
        <f t="shared" si="4"/>
        <v>16.571428571428573</v>
      </c>
      <c r="L22">
        <f t="shared" si="5"/>
        <v>17.142857142857142</v>
      </c>
    </row>
    <row r="23" spans="1:14" x14ac:dyDescent="0.35">
      <c r="A23" t="s">
        <v>234</v>
      </c>
      <c r="B23">
        <v>14</v>
      </c>
      <c r="C23">
        <v>30</v>
      </c>
      <c r="D23">
        <v>13</v>
      </c>
      <c r="E23">
        <v>18</v>
      </c>
      <c r="F23">
        <f>AVERAGEIF(KahramanmarasTablo[[#This Row],[Vefat2019]:[Vefat2017]], "&gt;0")</f>
        <v>20.333333333333332</v>
      </c>
      <c r="G23">
        <f>IF(KahramanmarasTablo[[#This Row],[Vefat2020]]&gt;-1, KahramanmarasTablo[[#This Row],[Vefat2020]]-KahramanmarasTablo[[#This Row],[Referans]], 0)</f>
        <v>-6.3333333333333321</v>
      </c>
      <c r="H23">
        <f t="shared" si="1"/>
        <v>17.428571428571427</v>
      </c>
      <c r="I23">
        <f t="shared" si="2"/>
        <v>21.571428571428573</v>
      </c>
      <c r="J23">
        <f t="shared" si="3"/>
        <v>14.571428571428571</v>
      </c>
      <c r="K23">
        <f t="shared" si="4"/>
        <v>17.285714285714285</v>
      </c>
      <c r="L23">
        <f t="shared" si="5"/>
        <v>17.809523809523807</v>
      </c>
      <c r="N23" t="s">
        <v>261</v>
      </c>
    </row>
    <row r="24" spans="1:14" x14ac:dyDescent="0.35">
      <c r="A24" t="s">
        <v>233</v>
      </c>
      <c r="B24">
        <v>18</v>
      </c>
      <c r="C24">
        <v>11</v>
      </c>
      <c r="D24">
        <v>13</v>
      </c>
      <c r="E24">
        <v>14</v>
      </c>
      <c r="F24">
        <f>AVERAGEIF(KahramanmarasTablo[[#This Row],[Vefat2019]:[Vefat2017]], "&gt;0")</f>
        <v>12.666666666666666</v>
      </c>
      <c r="G24">
        <f>IF(KahramanmarasTablo[[#This Row],[Vefat2020]]&gt;-1, KahramanmarasTablo[[#This Row],[Vefat2020]]-KahramanmarasTablo[[#This Row],[Referans]], 0)</f>
        <v>5.3333333333333339</v>
      </c>
      <c r="H24">
        <f t="shared" si="1"/>
        <v>18.142857142857142</v>
      </c>
      <c r="I24">
        <f t="shared" si="2"/>
        <v>21</v>
      </c>
      <c r="J24">
        <f t="shared" si="3"/>
        <v>14.428571428571429</v>
      </c>
      <c r="K24">
        <f t="shared" si="4"/>
        <v>16.857142857142858</v>
      </c>
      <c r="L24">
        <f t="shared" si="5"/>
        <v>17.428571428571427</v>
      </c>
      <c r="N24">
        <f>SUM(KahramanmarasTablo[Fark])</f>
        <v>504.66666666666657</v>
      </c>
    </row>
    <row r="25" spans="1:14" x14ac:dyDescent="0.35">
      <c r="A25" t="s">
        <v>232</v>
      </c>
      <c r="B25">
        <v>16</v>
      </c>
      <c r="C25">
        <v>26</v>
      </c>
      <c r="D25">
        <v>17</v>
      </c>
      <c r="E25">
        <v>14</v>
      </c>
      <c r="F25">
        <f>AVERAGEIF(KahramanmarasTablo[[#This Row],[Vefat2019]:[Vefat2017]], "&gt;0")</f>
        <v>19</v>
      </c>
      <c r="G25">
        <f>IF(KahramanmarasTablo[[#This Row],[Vefat2020]]&gt;-1, KahramanmarasTablo[[#This Row],[Vefat2020]]-KahramanmarasTablo[[#This Row],[Referans]], 0)</f>
        <v>-3</v>
      </c>
      <c r="H25">
        <f t="shared" si="1"/>
        <v>17.714285714285715</v>
      </c>
      <c r="I25">
        <f t="shared" si="2"/>
        <v>21.571428571428573</v>
      </c>
      <c r="J25">
        <f t="shared" si="3"/>
        <v>14.571428571428571</v>
      </c>
      <c r="K25">
        <f t="shared" si="4"/>
        <v>16.714285714285715</v>
      </c>
      <c r="L25">
        <f t="shared" si="5"/>
        <v>17.619047619047617</v>
      </c>
    </row>
    <row r="26" spans="1:14" x14ac:dyDescent="0.35">
      <c r="A26" t="s">
        <v>231</v>
      </c>
      <c r="B26">
        <v>17</v>
      </c>
      <c r="C26">
        <v>23</v>
      </c>
      <c r="D26">
        <v>17</v>
      </c>
      <c r="E26">
        <v>18</v>
      </c>
      <c r="F26">
        <f>AVERAGEIF(KahramanmarasTablo[[#This Row],[Vefat2019]:[Vefat2017]], "&gt;0")</f>
        <v>19.333333333333332</v>
      </c>
      <c r="G26">
        <f>IF(KahramanmarasTablo[[#This Row],[Vefat2020]]&gt;-1, KahramanmarasTablo[[#This Row],[Vefat2020]]-KahramanmarasTablo[[#This Row],[Referans]], 0)</f>
        <v>-2.3333333333333321</v>
      </c>
      <c r="H26">
        <f t="shared" si="1"/>
        <v>17.714285714285715</v>
      </c>
      <c r="I26">
        <f t="shared" si="2"/>
        <v>22</v>
      </c>
      <c r="J26">
        <f t="shared" si="3"/>
        <v>14.857142857142858</v>
      </c>
      <c r="K26">
        <f t="shared" si="4"/>
        <v>16.428571428571427</v>
      </c>
      <c r="L26">
        <f t="shared" si="5"/>
        <v>17.761904761904763</v>
      </c>
    </row>
    <row r="27" spans="1:14" x14ac:dyDescent="0.35">
      <c r="A27" t="s">
        <v>230</v>
      </c>
      <c r="B27">
        <v>18</v>
      </c>
      <c r="C27">
        <v>18</v>
      </c>
      <c r="D27">
        <v>24</v>
      </c>
      <c r="E27">
        <v>23</v>
      </c>
      <c r="F27">
        <f>AVERAGEIF(KahramanmarasTablo[[#This Row],[Vefat2019]:[Vefat2017]], "&gt;0")</f>
        <v>21.666666666666668</v>
      </c>
      <c r="G27">
        <f>IF(KahramanmarasTablo[[#This Row],[Vefat2020]]&gt;-1, KahramanmarasTablo[[#This Row],[Vefat2020]]-KahramanmarasTablo[[#This Row],[Referans]], 0)</f>
        <v>-3.6666666666666679</v>
      </c>
      <c r="H27">
        <f t="shared" si="1"/>
        <v>18</v>
      </c>
      <c r="I27">
        <f t="shared" si="2"/>
        <v>22.714285714285715</v>
      </c>
      <c r="J27">
        <f t="shared" si="3"/>
        <v>15.714285714285714</v>
      </c>
      <c r="K27">
        <f t="shared" si="4"/>
        <v>16.571428571428573</v>
      </c>
      <c r="L27">
        <f t="shared" si="5"/>
        <v>18.333333333333332</v>
      </c>
    </row>
    <row r="28" spans="1:14" x14ac:dyDescent="0.35">
      <c r="A28" t="s">
        <v>229</v>
      </c>
      <c r="B28">
        <v>22</v>
      </c>
      <c r="C28">
        <v>12</v>
      </c>
      <c r="D28">
        <v>19</v>
      </c>
      <c r="E28">
        <v>27</v>
      </c>
      <c r="F28">
        <f>AVERAGEIF(KahramanmarasTablo[[#This Row],[Vefat2019]:[Vefat2017]], "&gt;0")</f>
        <v>19.333333333333332</v>
      </c>
      <c r="G28">
        <f>IF(KahramanmarasTablo[[#This Row],[Vefat2020]]&gt;-1, KahramanmarasTablo[[#This Row],[Vefat2020]]-KahramanmarasTablo[[#This Row],[Referans]], 0)</f>
        <v>2.6666666666666679</v>
      </c>
      <c r="H28">
        <f t="shared" si="1"/>
        <v>17.714285714285715</v>
      </c>
      <c r="I28">
        <f t="shared" si="2"/>
        <v>21</v>
      </c>
      <c r="J28">
        <f t="shared" si="3"/>
        <v>17</v>
      </c>
      <c r="K28">
        <f t="shared" si="4"/>
        <v>18.857142857142858</v>
      </c>
      <c r="L28">
        <f t="shared" si="5"/>
        <v>18.952380952380953</v>
      </c>
    </row>
    <row r="29" spans="1:14" x14ac:dyDescent="0.35">
      <c r="A29" t="s">
        <v>228</v>
      </c>
      <c r="B29">
        <v>17</v>
      </c>
      <c r="C29">
        <v>19</v>
      </c>
      <c r="D29">
        <v>6</v>
      </c>
      <c r="E29">
        <v>17</v>
      </c>
      <c r="F29">
        <f>AVERAGEIF(KahramanmarasTablo[[#This Row],[Vefat2019]:[Vefat2017]], "&gt;0")</f>
        <v>14</v>
      </c>
      <c r="G29">
        <f>IF(KahramanmarasTablo[[#This Row],[Vefat2020]]&gt;-1, KahramanmarasTablo[[#This Row],[Vefat2020]]-KahramanmarasTablo[[#This Row],[Referans]], 0)</f>
        <v>3</v>
      </c>
      <c r="H29">
        <f t="shared" si="1"/>
        <v>17.428571428571427</v>
      </c>
      <c r="I29">
        <f t="shared" si="2"/>
        <v>19.857142857142858</v>
      </c>
      <c r="J29">
        <f t="shared" si="3"/>
        <v>15.571428571428571</v>
      </c>
      <c r="K29">
        <f t="shared" si="4"/>
        <v>18.714285714285715</v>
      </c>
      <c r="L29">
        <f t="shared" si="5"/>
        <v>18.047619047619047</v>
      </c>
    </row>
    <row r="30" spans="1:14" x14ac:dyDescent="0.35">
      <c r="A30" t="s">
        <v>227</v>
      </c>
      <c r="B30">
        <v>17</v>
      </c>
      <c r="C30">
        <v>21</v>
      </c>
      <c r="D30">
        <v>15</v>
      </c>
      <c r="E30">
        <v>16</v>
      </c>
      <c r="F30">
        <f>AVERAGEIF(KahramanmarasTablo[[#This Row],[Vefat2019]:[Vefat2017]], "&gt;0")</f>
        <v>17.333333333333332</v>
      </c>
      <c r="G30">
        <f>IF(KahramanmarasTablo[[#This Row],[Vefat2020]]&gt;-1, KahramanmarasTablo[[#This Row],[Vefat2020]]-KahramanmarasTablo[[#This Row],[Referans]], 0)</f>
        <v>-0.33333333333333215</v>
      </c>
      <c r="H30">
        <f t="shared" si="1"/>
        <v>17.857142857142858</v>
      </c>
      <c r="I30">
        <f t="shared" si="2"/>
        <v>18.571428571428573</v>
      </c>
      <c r="J30">
        <f t="shared" si="3"/>
        <v>15.857142857142858</v>
      </c>
      <c r="K30">
        <f t="shared" si="4"/>
        <v>18.428571428571427</v>
      </c>
      <c r="L30">
        <f t="shared" si="5"/>
        <v>17.619047619047617</v>
      </c>
    </row>
    <row r="31" spans="1:14" x14ac:dyDescent="0.35">
      <c r="A31" t="s">
        <v>226</v>
      </c>
      <c r="B31">
        <v>11</v>
      </c>
      <c r="C31">
        <v>11</v>
      </c>
      <c r="D31">
        <v>8</v>
      </c>
      <c r="E31">
        <v>15</v>
      </c>
      <c r="F31">
        <f>AVERAGEIF(KahramanmarasTablo[[#This Row],[Vefat2019]:[Vefat2017]], "&gt;0")</f>
        <v>11.333333333333334</v>
      </c>
      <c r="G31">
        <f>IF(KahramanmarasTablo[[#This Row],[Vefat2020]]&gt;-1, KahramanmarasTablo[[#This Row],[Vefat2020]]-KahramanmarasTablo[[#This Row],[Referans]], 0)</f>
        <v>-0.33333333333333393</v>
      </c>
      <c r="H31">
        <f t="shared" si="1"/>
        <v>16.857142857142858</v>
      </c>
      <c r="I31">
        <f t="shared" si="2"/>
        <v>18.571428571428573</v>
      </c>
      <c r="J31">
        <f t="shared" si="3"/>
        <v>15.142857142857142</v>
      </c>
      <c r="K31">
        <f t="shared" si="4"/>
        <v>18.571428571428573</v>
      </c>
      <c r="L31">
        <f t="shared" si="5"/>
        <v>17.428571428571427</v>
      </c>
    </row>
    <row r="32" spans="1:14" x14ac:dyDescent="0.35">
      <c r="A32" t="s">
        <v>225</v>
      </c>
      <c r="B32">
        <v>22</v>
      </c>
      <c r="C32">
        <v>20</v>
      </c>
      <c r="D32">
        <v>8</v>
      </c>
      <c r="E32">
        <v>20</v>
      </c>
      <c r="F32">
        <f>AVERAGEIF(KahramanmarasTablo[[#This Row],[Vefat2019]:[Vefat2017]], "&gt;0")</f>
        <v>16</v>
      </c>
      <c r="G32">
        <f>IF(KahramanmarasTablo[[#This Row],[Vefat2020]]&gt;-1, KahramanmarasTablo[[#This Row],[Vefat2020]]-KahramanmarasTablo[[#This Row],[Referans]], 0)</f>
        <v>6</v>
      </c>
      <c r="H32">
        <f t="shared" si="1"/>
        <v>17.714285714285715</v>
      </c>
      <c r="I32">
        <f t="shared" si="2"/>
        <v>17.714285714285715</v>
      </c>
      <c r="J32">
        <f t="shared" si="3"/>
        <v>13.857142857142858</v>
      </c>
      <c r="K32">
        <f t="shared" si="4"/>
        <v>19.428571428571427</v>
      </c>
      <c r="L32">
        <f t="shared" si="5"/>
        <v>16.999999999999996</v>
      </c>
    </row>
    <row r="33" spans="1:12" x14ac:dyDescent="0.35">
      <c r="A33" t="s">
        <v>224</v>
      </c>
      <c r="B33">
        <v>22</v>
      </c>
      <c r="C33">
        <v>19</v>
      </c>
      <c r="D33">
        <v>18</v>
      </c>
      <c r="E33">
        <v>29</v>
      </c>
      <c r="F33">
        <f>AVERAGEIF(KahramanmarasTablo[[#This Row],[Vefat2019]:[Vefat2017]], "&gt;0")</f>
        <v>22</v>
      </c>
      <c r="G33">
        <f>IF(KahramanmarasTablo[[#This Row],[Vefat2020]]&gt;-1, KahramanmarasTablo[[#This Row],[Vefat2020]]-KahramanmarasTablo[[#This Row],[Referans]], 0)</f>
        <v>0</v>
      </c>
      <c r="H33">
        <f t="shared" si="1"/>
        <v>18.428571428571427</v>
      </c>
      <c r="I33">
        <f t="shared" si="2"/>
        <v>17.142857142857142</v>
      </c>
      <c r="J33">
        <f t="shared" si="3"/>
        <v>14</v>
      </c>
      <c r="K33">
        <f t="shared" si="4"/>
        <v>21</v>
      </c>
      <c r="L33">
        <f t="shared" si="5"/>
        <v>17.38095238095238</v>
      </c>
    </row>
    <row r="34" spans="1:12" x14ac:dyDescent="0.35">
      <c r="A34" t="s">
        <v>223</v>
      </c>
      <c r="B34">
        <v>14</v>
      </c>
      <c r="C34">
        <v>14</v>
      </c>
      <c r="D34">
        <v>9</v>
      </c>
      <c r="E34">
        <v>19</v>
      </c>
      <c r="F34">
        <f>AVERAGEIF(KahramanmarasTablo[[#This Row],[Vefat2019]:[Vefat2017]], "&gt;0")</f>
        <v>14</v>
      </c>
      <c r="G34">
        <f>IF(KahramanmarasTablo[[#This Row],[Vefat2020]]&gt;-1, KahramanmarasTablo[[#This Row],[Vefat2020]]-KahramanmarasTablo[[#This Row],[Referans]], 0)</f>
        <v>0</v>
      </c>
      <c r="H34">
        <f t="shared" si="1"/>
        <v>17.857142857142858</v>
      </c>
      <c r="I34">
        <f t="shared" si="2"/>
        <v>16.571428571428573</v>
      </c>
      <c r="J34">
        <f t="shared" si="3"/>
        <v>11.857142857142858</v>
      </c>
      <c r="K34">
        <f t="shared" si="4"/>
        <v>20.428571428571427</v>
      </c>
      <c r="L34">
        <f t="shared" si="5"/>
        <v>16.285714285714285</v>
      </c>
    </row>
    <row r="35" spans="1:12" x14ac:dyDescent="0.35">
      <c r="A35" t="s">
        <v>222</v>
      </c>
      <c r="B35">
        <v>21</v>
      </c>
      <c r="C35">
        <v>12</v>
      </c>
      <c r="D35">
        <v>11</v>
      </c>
      <c r="E35">
        <v>12</v>
      </c>
      <c r="F35">
        <f>AVERAGEIF(KahramanmarasTablo[[#This Row],[Vefat2019]:[Vefat2017]], "&gt;0")</f>
        <v>11.666666666666666</v>
      </c>
      <c r="G35">
        <f>IF(KahramanmarasTablo[[#This Row],[Vefat2020]]&gt;-1, KahramanmarasTablo[[#This Row],[Vefat2020]]-KahramanmarasTablo[[#This Row],[Referans]], 0)</f>
        <v>9.3333333333333339</v>
      </c>
      <c r="H35">
        <f t="shared" si="1"/>
        <v>17.714285714285715</v>
      </c>
      <c r="I35">
        <f t="shared" si="2"/>
        <v>16.571428571428573</v>
      </c>
      <c r="J35">
        <f t="shared" si="3"/>
        <v>10.714285714285714</v>
      </c>
      <c r="K35">
        <f t="shared" si="4"/>
        <v>18.285714285714285</v>
      </c>
      <c r="L35">
        <f t="shared" si="5"/>
        <v>15.19047619047619</v>
      </c>
    </row>
    <row r="36" spans="1:12" x14ac:dyDescent="0.35">
      <c r="A36" t="s">
        <v>221</v>
      </c>
      <c r="B36">
        <v>11</v>
      </c>
      <c r="C36">
        <v>18</v>
      </c>
      <c r="D36">
        <v>9</v>
      </c>
      <c r="E36">
        <v>17</v>
      </c>
      <c r="F36">
        <f>AVERAGEIF(KahramanmarasTablo[[#This Row],[Vefat2019]:[Vefat2017]], "&gt;0")</f>
        <v>14.666666666666666</v>
      </c>
      <c r="G36">
        <f>IF(KahramanmarasTablo[[#This Row],[Vefat2020]]&gt;-1, KahramanmarasTablo[[#This Row],[Vefat2020]]-KahramanmarasTablo[[#This Row],[Referans]], 0)</f>
        <v>-3.6666666666666661</v>
      </c>
      <c r="H36">
        <f t="shared" si="1"/>
        <v>16.857142857142858</v>
      </c>
      <c r="I36">
        <f t="shared" si="2"/>
        <v>16.428571428571427</v>
      </c>
      <c r="J36">
        <f t="shared" si="3"/>
        <v>11.142857142857142</v>
      </c>
      <c r="K36">
        <f t="shared" si="4"/>
        <v>18.285714285714285</v>
      </c>
      <c r="L36">
        <f t="shared" si="5"/>
        <v>15.285714285714286</v>
      </c>
    </row>
    <row r="37" spans="1:12" x14ac:dyDescent="0.35">
      <c r="A37" t="s">
        <v>220</v>
      </c>
      <c r="B37">
        <v>19</v>
      </c>
      <c r="C37">
        <v>18</v>
      </c>
      <c r="D37">
        <v>15</v>
      </c>
      <c r="E37">
        <v>32</v>
      </c>
      <c r="F37">
        <f>AVERAGEIF(KahramanmarasTablo[[#This Row],[Vefat2019]:[Vefat2017]], "&gt;0")</f>
        <v>21.666666666666668</v>
      </c>
      <c r="G37">
        <f>IF(KahramanmarasTablo[[#This Row],[Vefat2020]]&gt;-1, KahramanmarasTablo[[#This Row],[Vefat2020]]-KahramanmarasTablo[[#This Row],[Referans]], 0)</f>
        <v>-2.6666666666666679</v>
      </c>
      <c r="H37">
        <f t="shared" si="1"/>
        <v>17.142857142857142</v>
      </c>
      <c r="I37">
        <f t="shared" si="2"/>
        <v>16</v>
      </c>
      <c r="J37">
        <f t="shared" si="3"/>
        <v>11.142857142857142</v>
      </c>
      <c r="K37">
        <f t="shared" si="4"/>
        <v>20.571428571428573</v>
      </c>
      <c r="L37">
        <f t="shared" si="5"/>
        <v>15.904761904761907</v>
      </c>
    </row>
    <row r="38" spans="1:12" x14ac:dyDescent="0.35">
      <c r="A38" t="s">
        <v>219</v>
      </c>
      <c r="B38">
        <v>17</v>
      </c>
      <c r="C38">
        <v>16</v>
      </c>
      <c r="D38">
        <v>14</v>
      </c>
      <c r="E38">
        <v>14</v>
      </c>
      <c r="F38">
        <f>AVERAGEIF(KahramanmarasTablo[[#This Row],[Vefat2019]:[Vefat2017]], "&gt;0")</f>
        <v>14.666666666666666</v>
      </c>
      <c r="G38">
        <f>IF(KahramanmarasTablo[[#This Row],[Vefat2020]]&gt;-1, KahramanmarasTablo[[#This Row],[Vefat2020]]-KahramanmarasTablo[[#This Row],[Referans]], 0)</f>
        <v>2.3333333333333339</v>
      </c>
      <c r="H38">
        <f t="shared" si="1"/>
        <v>18</v>
      </c>
      <c r="I38">
        <f t="shared" si="2"/>
        <v>16.714285714285715</v>
      </c>
      <c r="J38">
        <f t="shared" si="3"/>
        <v>12</v>
      </c>
      <c r="K38">
        <f t="shared" si="4"/>
        <v>20.428571428571427</v>
      </c>
      <c r="L38">
        <f t="shared" si="5"/>
        <v>16.380952380952383</v>
      </c>
    </row>
    <row r="39" spans="1:12" x14ac:dyDescent="0.35">
      <c r="A39" t="s">
        <v>218</v>
      </c>
      <c r="B39">
        <v>13</v>
      </c>
      <c r="C39">
        <v>16</v>
      </c>
      <c r="D39">
        <v>15</v>
      </c>
      <c r="E39">
        <v>21</v>
      </c>
      <c r="F39">
        <f>AVERAGEIF(KahramanmarasTablo[[#This Row],[Vefat2019]:[Vefat2017]], "&gt;0")</f>
        <v>17.333333333333332</v>
      </c>
      <c r="G39">
        <f>IF(KahramanmarasTablo[[#This Row],[Vefat2020]]&gt;-1, KahramanmarasTablo[[#This Row],[Vefat2020]]-KahramanmarasTablo[[#This Row],[Referans]], 0)</f>
        <v>-4.3333333333333321</v>
      </c>
      <c r="H39">
        <f t="shared" si="1"/>
        <v>16.714285714285715</v>
      </c>
      <c r="I39">
        <f t="shared" si="2"/>
        <v>16.142857142857142</v>
      </c>
      <c r="J39">
        <f t="shared" si="3"/>
        <v>13</v>
      </c>
      <c r="K39">
        <f t="shared" si="4"/>
        <v>20.571428571428573</v>
      </c>
      <c r="L39">
        <f t="shared" si="5"/>
        <v>16.571428571428573</v>
      </c>
    </row>
    <row r="40" spans="1:12" x14ac:dyDescent="0.35">
      <c r="A40" t="s">
        <v>217</v>
      </c>
      <c r="B40">
        <v>13</v>
      </c>
      <c r="C40">
        <v>14</v>
      </c>
      <c r="D40">
        <v>16</v>
      </c>
      <c r="E40">
        <v>14</v>
      </c>
      <c r="F40">
        <f>AVERAGEIF(KahramanmarasTablo[[#This Row],[Vefat2019]:[Vefat2017]], "&gt;0")</f>
        <v>14.666666666666666</v>
      </c>
      <c r="G40">
        <f>IF(KahramanmarasTablo[[#This Row],[Vefat2020]]&gt;-1, KahramanmarasTablo[[#This Row],[Vefat2020]]-KahramanmarasTablo[[#This Row],[Referans]], 0)</f>
        <v>-1.6666666666666661</v>
      </c>
      <c r="H40">
        <f t="shared" si="1"/>
        <v>15.428571428571429</v>
      </c>
      <c r="I40">
        <f t="shared" si="2"/>
        <v>15.428571428571429</v>
      </c>
      <c r="J40">
        <f t="shared" si="3"/>
        <v>12.714285714285714</v>
      </c>
      <c r="K40">
        <f t="shared" si="4"/>
        <v>18.428571428571427</v>
      </c>
      <c r="L40">
        <f t="shared" si="5"/>
        <v>15.523809523809524</v>
      </c>
    </row>
    <row r="41" spans="1:12" x14ac:dyDescent="0.35">
      <c r="A41" t="s">
        <v>216</v>
      </c>
      <c r="B41">
        <v>18</v>
      </c>
      <c r="C41">
        <v>9</v>
      </c>
      <c r="D41">
        <v>23</v>
      </c>
      <c r="E41">
        <v>18</v>
      </c>
      <c r="F41">
        <f>AVERAGEIF(KahramanmarasTablo[[#This Row],[Vefat2019]:[Vefat2017]], "&gt;0")</f>
        <v>16.666666666666668</v>
      </c>
      <c r="G41">
        <f>IF(KahramanmarasTablo[[#This Row],[Vefat2020]]&gt;-1, KahramanmarasTablo[[#This Row],[Vefat2020]]-KahramanmarasTablo[[#This Row],[Referans]], 0)</f>
        <v>1.3333333333333321</v>
      </c>
      <c r="H41">
        <f t="shared" si="1"/>
        <v>16</v>
      </c>
      <c r="I41">
        <f t="shared" si="2"/>
        <v>14.714285714285714</v>
      </c>
      <c r="J41">
        <f t="shared" si="3"/>
        <v>14.714285714285714</v>
      </c>
      <c r="K41">
        <f t="shared" si="4"/>
        <v>18.285714285714285</v>
      </c>
      <c r="L41">
        <f t="shared" si="5"/>
        <v>15.904761904761907</v>
      </c>
    </row>
    <row r="42" spans="1:12" x14ac:dyDescent="0.35">
      <c r="A42" t="s">
        <v>215</v>
      </c>
      <c r="B42">
        <v>20</v>
      </c>
      <c r="C42">
        <v>21</v>
      </c>
      <c r="D42">
        <v>29</v>
      </c>
      <c r="E42">
        <v>22</v>
      </c>
      <c r="F42">
        <f>AVERAGEIF(KahramanmarasTablo[[#This Row],[Vefat2019]:[Vefat2017]], "&gt;0")</f>
        <v>24</v>
      </c>
      <c r="G42">
        <f>IF(KahramanmarasTablo[[#This Row],[Vefat2020]]&gt;-1, KahramanmarasTablo[[#This Row],[Vefat2020]]-KahramanmarasTablo[[#This Row],[Referans]], 0)</f>
        <v>-4</v>
      </c>
      <c r="H42">
        <f t="shared" si="1"/>
        <v>15.857142857142858</v>
      </c>
      <c r="I42">
        <f t="shared" si="2"/>
        <v>16</v>
      </c>
      <c r="J42">
        <f t="shared" si="3"/>
        <v>17.285714285714285</v>
      </c>
      <c r="K42">
        <f t="shared" si="4"/>
        <v>19.714285714285715</v>
      </c>
      <c r="L42">
        <f t="shared" si="5"/>
        <v>17.666666666666668</v>
      </c>
    </row>
    <row r="43" spans="1:12" x14ac:dyDescent="0.35">
      <c r="A43" t="s">
        <v>214</v>
      </c>
      <c r="B43">
        <v>15</v>
      </c>
      <c r="C43">
        <v>6</v>
      </c>
      <c r="D43">
        <v>23</v>
      </c>
      <c r="E43">
        <v>19</v>
      </c>
      <c r="F43">
        <f>AVERAGEIF(KahramanmarasTablo[[#This Row],[Vefat2019]:[Vefat2017]], "&gt;0")</f>
        <v>16</v>
      </c>
      <c r="G43">
        <f>IF(KahramanmarasTablo[[#This Row],[Vefat2020]]&gt;-1, KahramanmarasTablo[[#This Row],[Vefat2020]]-KahramanmarasTablo[[#This Row],[Referans]], 0)</f>
        <v>-1</v>
      </c>
      <c r="H43">
        <f t="shared" si="1"/>
        <v>16.428571428571427</v>
      </c>
      <c r="I43">
        <f t="shared" si="2"/>
        <v>14.285714285714286</v>
      </c>
      <c r="J43">
        <f t="shared" si="3"/>
        <v>19.285714285714285</v>
      </c>
      <c r="K43">
        <f t="shared" si="4"/>
        <v>20</v>
      </c>
      <c r="L43">
        <f t="shared" si="5"/>
        <v>17.857142857142858</v>
      </c>
    </row>
    <row r="44" spans="1:12" x14ac:dyDescent="0.35">
      <c r="A44" t="s">
        <v>213</v>
      </c>
      <c r="B44">
        <v>14</v>
      </c>
      <c r="C44">
        <v>16</v>
      </c>
      <c r="D44">
        <v>20</v>
      </c>
      <c r="E44">
        <v>12</v>
      </c>
      <c r="F44">
        <f>AVERAGEIF(KahramanmarasTablo[[#This Row],[Vefat2019]:[Vefat2017]], "&gt;0")</f>
        <v>16</v>
      </c>
      <c r="G44">
        <f>IF(KahramanmarasTablo[[#This Row],[Vefat2020]]&gt;-1, KahramanmarasTablo[[#This Row],[Vefat2020]]-KahramanmarasTablo[[#This Row],[Referans]], 0)</f>
        <v>-2</v>
      </c>
      <c r="H44">
        <f t="shared" si="1"/>
        <v>15.714285714285714</v>
      </c>
      <c r="I44">
        <f t="shared" si="2"/>
        <v>14</v>
      </c>
      <c r="J44">
        <f t="shared" si="3"/>
        <v>20</v>
      </c>
      <c r="K44">
        <f t="shared" si="4"/>
        <v>17.142857142857142</v>
      </c>
      <c r="L44">
        <f t="shared" si="5"/>
        <v>17.047619047619047</v>
      </c>
    </row>
    <row r="45" spans="1:12" x14ac:dyDescent="0.35">
      <c r="A45" t="s">
        <v>212</v>
      </c>
      <c r="B45">
        <v>16</v>
      </c>
      <c r="C45">
        <v>13</v>
      </c>
      <c r="D45">
        <v>15</v>
      </c>
      <c r="E45">
        <v>20</v>
      </c>
      <c r="F45">
        <f>AVERAGEIF(KahramanmarasTablo[[#This Row],[Vefat2019]:[Vefat2017]], "&gt;0")</f>
        <v>16</v>
      </c>
      <c r="G45">
        <f>IF(KahramanmarasTablo[[#This Row],[Vefat2020]]&gt;-1, KahramanmarasTablo[[#This Row],[Vefat2020]]-KahramanmarasTablo[[#This Row],[Referans]], 0)</f>
        <v>0</v>
      </c>
      <c r="H45">
        <f t="shared" si="1"/>
        <v>15.571428571428571</v>
      </c>
      <c r="I45">
        <f t="shared" si="2"/>
        <v>13.571428571428571</v>
      </c>
      <c r="J45">
        <f t="shared" si="3"/>
        <v>20.142857142857142</v>
      </c>
      <c r="K45">
        <f t="shared" si="4"/>
        <v>18</v>
      </c>
      <c r="L45">
        <f t="shared" si="5"/>
        <v>17.238095238095237</v>
      </c>
    </row>
    <row r="46" spans="1:12" x14ac:dyDescent="0.35">
      <c r="A46" t="s">
        <v>211</v>
      </c>
      <c r="B46">
        <v>13</v>
      </c>
      <c r="C46">
        <v>17</v>
      </c>
      <c r="D46">
        <v>18</v>
      </c>
      <c r="E46">
        <v>24</v>
      </c>
      <c r="F46">
        <f>AVERAGEIF(KahramanmarasTablo[[#This Row],[Vefat2019]:[Vefat2017]], "&gt;0")</f>
        <v>19.666666666666668</v>
      </c>
      <c r="G46">
        <f>IF(KahramanmarasTablo[[#This Row],[Vefat2020]]&gt;-1, KahramanmarasTablo[[#This Row],[Vefat2020]]-KahramanmarasTablo[[#This Row],[Referans]], 0)</f>
        <v>-6.6666666666666679</v>
      </c>
      <c r="H46">
        <f t="shared" si="1"/>
        <v>15.571428571428571</v>
      </c>
      <c r="I46">
        <f t="shared" si="2"/>
        <v>13.714285714285714</v>
      </c>
      <c r="J46">
        <f t="shared" si="3"/>
        <v>20.571428571428573</v>
      </c>
      <c r="K46">
        <f t="shared" si="4"/>
        <v>18.428571428571427</v>
      </c>
      <c r="L46">
        <f t="shared" si="5"/>
        <v>17.571428571428573</v>
      </c>
    </row>
    <row r="47" spans="1:12" x14ac:dyDescent="0.35">
      <c r="A47" t="s">
        <v>210</v>
      </c>
      <c r="B47">
        <v>15</v>
      </c>
      <c r="C47">
        <v>18</v>
      </c>
      <c r="D47">
        <v>11</v>
      </c>
      <c r="E47">
        <v>18</v>
      </c>
      <c r="F47">
        <f>AVERAGEIF(KahramanmarasTablo[[#This Row],[Vefat2019]:[Vefat2017]], "&gt;0")</f>
        <v>15.666666666666666</v>
      </c>
      <c r="G47">
        <f>IF(KahramanmarasTablo[[#This Row],[Vefat2020]]&gt;-1, KahramanmarasTablo[[#This Row],[Vefat2020]]-KahramanmarasTablo[[#This Row],[Referans]], 0)</f>
        <v>-0.66666666666666607</v>
      </c>
      <c r="H47">
        <f t="shared" si="1"/>
        <v>15.857142857142858</v>
      </c>
      <c r="I47">
        <f t="shared" si="2"/>
        <v>14.285714285714286</v>
      </c>
      <c r="J47">
        <f t="shared" si="3"/>
        <v>19.857142857142858</v>
      </c>
      <c r="K47">
        <f t="shared" si="4"/>
        <v>19</v>
      </c>
      <c r="L47">
        <f t="shared" si="5"/>
        <v>17.714285714285715</v>
      </c>
    </row>
    <row r="48" spans="1:12" x14ac:dyDescent="0.35">
      <c r="A48" t="s">
        <v>209</v>
      </c>
      <c r="B48">
        <v>12</v>
      </c>
      <c r="C48">
        <v>20</v>
      </c>
      <c r="D48">
        <v>9</v>
      </c>
      <c r="E48">
        <v>12</v>
      </c>
      <c r="F48">
        <f>AVERAGEIF(KahramanmarasTablo[[#This Row],[Vefat2019]:[Vefat2017]], "&gt;0")</f>
        <v>13.666666666666666</v>
      </c>
      <c r="G48">
        <f>IF(KahramanmarasTablo[[#This Row],[Vefat2020]]&gt;-1, KahramanmarasTablo[[#This Row],[Vefat2020]]-KahramanmarasTablo[[#This Row],[Referans]], 0)</f>
        <v>-1.6666666666666661</v>
      </c>
      <c r="H48">
        <f t="shared" si="1"/>
        <v>15</v>
      </c>
      <c r="I48">
        <f t="shared" si="2"/>
        <v>15.857142857142858</v>
      </c>
      <c r="J48">
        <f t="shared" si="3"/>
        <v>17.857142857142858</v>
      </c>
      <c r="K48">
        <f t="shared" si="4"/>
        <v>18.142857142857142</v>
      </c>
      <c r="L48">
        <f t="shared" si="5"/>
        <v>17.285714285714288</v>
      </c>
    </row>
    <row r="49" spans="1:12" x14ac:dyDescent="0.35">
      <c r="A49" t="s">
        <v>208</v>
      </c>
      <c r="B49">
        <v>19</v>
      </c>
      <c r="C49">
        <v>19</v>
      </c>
      <c r="D49">
        <v>14</v>
      </c>
      <c r="E49">
        <v>14</v>
      </c>
      <c r="F49">
        <f>AVERAGEIF(KahramanmarasTablo[[#This Row],[Vefat2019]:[Vefat2017]], "&gt;0")</f>
        <v>15.666666666666666</v>
      </c>
      <c r="G49">
        <f>IF(KahramanmarasTablo[[#This Row],[Vefat2020]]&gt;-1, KahramanmarasTablo[[#This Row],[Vefat2020]]-KahramanmarasTablo[[#This Row],[Referans]], 0)</f>
        <v>3.3333333333333339</v>
      </c>
      <c r="H49">
        <f t="shared" si="1"/>
        <v>14.857142857142858</v>
      </c>
      <c r="I49">
        <f t="shared" si="2"/>
        <v>15.571428571428571</v>
      </c>
      <c r="J49">
        <f t="shared" si="3"/>
        <v>15.714285714285714</v>
      </c>
      <c r="K49">
        <f t="shared" si="4"/>
        <v>17</v>
      </c>
      <c r="L49">
        <f t="shared" si="5"/>
        <v>16.095238095238098</v>
      </c>
    </row>
    <row r="50" spans="1:12" x14ac:dyDescent="0.35">
      <c r="A50" t="s">
        <v>207</v>
      </c>
      <c r="B50">
        <v>14</v>
      </c>
      <c r="C50">
        <v>21</v>
      </c>
      <c r="D50">
        <v>13</v>
      </c>
      <c r="E50">
        <v>23</v>
      </c>
      <c r="F50">
        <f>AVERAGEIF(KahramanmarasTablo[[#This Row],[Vefat2019]:[Vefat2017]], "&gt;0")</f>
        <v>19</v>
      </c>
      <c r="G50">
        <f>IF(KahramanmarasTablo[[#This Row],[Vefat2020]]&gt;-1, KahramanmarasTablo[[#This Row],[Vefat2020]]-KahramanmarasTablo[[#This Row],[Referans]], 0)</f>
        <v>-5</v>
      </c>
      <c r="H50">
        <f t="shared" si="1"/>
        <v>14.714285714285714</v>
      </c>
      <c r="I50">
        <f t="shared" si="2"/>
        <v>17.714285714285715</v>
      </c>
      <c r="J50">
        <f t="shared" si="3"/>
        <v>14.285714285714286</v>
      </c>
      <c r="K50">
        <f t="shared" si="4"/>
        <v>17.571428571428573</v>
      </c>
      <c r="L50">
        <f t="shared" si="5"/>
        <v>16.523809523809526</v>
      </c>
    </row>
    <row r="51" spans="1:12" x14ac:dyDescent="0.35">
      <c r="A51" t="s">
        <v>206</v>
      </c>
      <c r="B51">
        <v>18</v>
      </c>
      <c r="C51">
        <v>18</v>
      </c>
      <c r="D51">
        <v>17</v>
      </c>
      <c r="E51">
        <v>18</v>
      </c>
      <c r="F51">
        <f>AVERAGEIF(KahramanmarasTablo[[#This Row],[Vefat2019]:[Vefat2017]], "&gt;0")</f>
        <v>17.666666666666668</v>
      </c>
      <c r="G51">
        <f>IF(KahramanmarasTablo[[#This Row],[Vefat2020]]&gt;-1, KahramanmarasTablo[[#This Row],[Vefat2020]]-KahramanmarasTablo[[#This Row],[Referans]], 0)</f>
        <v>0.33333333333333215</v>
      </c>
      <c r="H51">
        <f t="shared" si="1"/>
        <v>15.285714285714286</v>
      </c>
      <c r="I51">
        <f t="shared" si="2"/>
        <v>18</v>
      </c>
      <c r="J51">
        <f t="shared" si="3"/>
        <v>13.857142857142858</v>
      </c>
      <c r="K51">
        <f t="shared" si="4"/>
        <v>18.428571428571427</v>
      </c>
      <c r="L51">
        <f t="shared" si="5"/>
        <v>16.761904761904763</v>
      </c>
    </row>
    <row r="52" spans="1:12" x14ac:dyDescent="0.35">
      <c r="A52" t="s">
        <v>205</v>
      </c>
      <c r="B52">
        <v>10</v>
      </c>
      <c r="C52">
        <v>17</v>
      </c>
      <c r="D52">
        <v>11</v>
      </c>
      <c r="E52">
        <v>14</v>
      </c>
      <c r="F52">
        <f>AVERAGEIF(KahramanmarasTablo[[#This Row],[Vefat2019]:[Vefat2017]], "&gt;0")</f>
        <v>14</v>
      </c>
      <c r="G52">
        <f>IF(KahramanmarasTablo[[#This Row],[Vefat2020]]&gt;-1, KahramanmarasTablo[[#This Row],[Vefat2020]]-KahramanmarasTablo[[#This Row],[Referans]], 0)</f>
        <v>-4</v>
      </c>
      <c r="H52">
        <f t="shared" si="1"/>
        <v>14.428571428571429</v>
      </c>
      <c r="I52">
        <f t="shared" si="2"/>
        <v>18.571428571428573</v>
      </c>
      <c r="J52">
        <f t="shared" si="3"/>
        <v>13.285714285714286</v>
      </c>
      <c r="K52">
        <f t="shared" si="4"/>
        <v>17.571428571428573</v>
      </c>
      <c r="L52">
        <f t="shared" si="5"/>
        <v>16.476190476190478</v>
      </c>
    </row>
    <row r="53" spans="1:12" x14ac:dyDescent="0.35">
      <c r="A53" t="s">
        <v>204</v>
      </c>
      <c r="B53">
        <v>11</v>
      </c>
      <c r="C53">
        <v>19</v>
      </c>
      <c r="D53">
        <v>14</v>
      </c>
      <c r="E53">
        <v>12</v>
      </c>
      <c r="F53">
        <f>AVERAGEIF(KahramanmarasTablo[[#This Row],[Vefat2019]:[Vefat2017]], "&gt;0")</f>
        <v>15</v>
      </c>
      <c r="G53">
        <f>IF(KahramanmarasTablo[[#This Row],[Vefat2020]]&gt;-1, KahramanmarasTablo[[#This Row],[Vefat2020]]-KahramanmarasTablo[[#This Row],[Referans]], 0)</f>
        <v>-4</v>
      </c>
      <c r="H53">
        <f t="shared" si="1"/>
        <v>14.142857142857142</v>
      </c>
      <c r="I53">
        <f t="shared" si="2"/>
        <v>18.857142857142858</v>
      </c>
      <c r="J53">
        <f t="shared" si="3"/>
        <v>12.714285714285714</v>
      </c>
      <c r="K53">
        <f t="shared" si="4"/>
        <v>15.857142857142858</v>
      </c>
      <c r="L53">
        <f t="shared" si="5"/>
        <v>15.80952380952381</v>
      </c>
    </row>
    <row r="54" spans="1:12" x14ac:dyDescent="0.35">
      <c r="A54" t="s">
        <v>203</v>
      </c>
      <c r="B54">
        <v>22</v>
      </c>
      <c r="C54">
        <v>26</v>
      </c>
      <c r="D54">
        <v>17</v>
      </c>
      <c r="E54">
        <v>15</v>
      </c>
      <c r="F54">
        <f>AVERAGEIF(KahramanmarasTablo[[#This Row],[Vefat2019]:[Vefat2017]], "&gt;0")</f>
        <v>19.333333333333332</v>
      </c>
      <c r="G54">
        <f>IF(KahramanmarasTablo[[#This Row],[Vefat2020]]&gt;-1, KahramanmarasTablo[[#This Row],[Vefat2020]]-KahramanmarasTablo[[#This Row],[Referans]], 0)</f>
        <v>2.6666666666666679</v>
      </c>
      <c r="H54">
        <f t="shared" si="1"/>
        <v>15.142857142857142</v>
      </c>
      <c r="I54">
        <f t="shared" si="2"/>
        <v>20</v>
      </c>
      <c r="J54">
        <f t="shared" si="3"/>
        <v>13.571428571428571</v>
      </c>
      <c r="K54">
        <f t="shared" si="4"/>
        <v>15.428571428571429</v>
      </c>
      <c r="L54">
        <f t="shared" si="5"/>
        <v>16.333333333333332</v>
      </c>
    </row>
    <row r="55" spans="1:12" x14ac:dyDescent="0.35">
      <c r="A55" t="s">
        <v>202</v>
      </c>
      <c r="B55">
        <v>11</v>
      </c>
      <c r="C55">
        <v>14</v>
      </c>
      <c r="D55">
        <v>11</v>
      </c>
      <c r="E55">
        <v>11</v>
      </c>
      <c r="F55">
        <f>AVERAGEIF(KahramanmarasTablo[[#This Row],[Vefat2019]:[Vefat2017]], "&gt;0")</f>
        <v>12</v>
      </c>
      <c r="G55">
        <f>IF(KahramanmarasTablo[[#This Row],[Vefat2020]]&gt;-1, KahramanmarasTablo[[#This Row],[Vefat2020]]-KahramanmarasTablo[[#This Row],[Referans]], 0)</f>
        <v>-1</v>
      </c>
      <c r="H55">
        <f t="shared" si="1"/>
        <v>15</v>
      </c>
      <c r="I55">
        <f t="shared" si="2"/>
        <v>19.142857142857142</v>
      </c>
      <c r="J55">
        <f t="shared" si="3"/>
        <v>13.857142857142858</v>
      </c>
      <c r="K55">
        <f t="shared" si="4"/>
        <v>15.285714285714286</v>
      </c>
      <c r="L55">
        <f t="shared" si="5"/>
        <v>16.095238095238095</v>
      </c>
    </row>
    <row r="56" spans="1:12" x14ac:dyDescent="0.35">
      <c r="A56" t="s">
        <v>201</v>
      </c>
      <c r="B56">
        <v>17</v>
      </c>
      <c r="C56">
        <v>24</v>
      </c>
      <c r="D56">
        <v>13</v>
      </c>
      <c r="E56">
        <v>23</v>
      </c>
      <c r="F56">
        <f>AVERAGEIF(KahramanmarasTablo[[#This Row],[Vefat2019]:[Vefat2017]], "&gt;0")</f>
        <v>20</v>
      </c>
      <c r="G56">
        <f>IF(KahramanmarasTablo[[#This Row],[Vefat2020]]&gt;-1, KahramanmarasTablo[[#This Row],[Vefat2020]]-KahramanmarasTablo[[#This Row],[Referans]], 0)</f>
        <v>-3</v>
      </c>
      <c r="H56">
        <f t="shared" si="1"/>
        <v>14.714285714285714</v>
      </c>
      <c r="I56">
        <f t="shared" si="2"/>
        <v>19.857142857142858</v>
      </c>
      <c r="J56">
        <f t="shared" si="3"/>
        <v>13.714285714285714</v>
      </c>
      <c r="K56">
        <f t="shared" si="4"/>
        <v>16.571428571428573</v>
      </c>
      <c r="L56">
        <f t="shared" si="5"/>
        <v>16.714285714285715</v>
      </c>
    </row>
    <row r="57" spans="1:12" x14ac:dyDescent="0.35">
      <c r="A57" t="s">
        <v>200</v>
      </c>
      <c r="B57">
        <v>20</v>
      </c>
      <c r="C57">
        <v>11</v>
      </c>
      <c r="D57">
        <v>14</v>
      </c>
      <c r="E57">
        <v>10</v>
      </c>
      <c r="F57">
        <f>AVERAGEIF(KahramanmarasTablo[[#This Row],[Vefat2019]:[Vefat2017]], "&gt;0")</f>
        <v>11.666666666666666</v>
      </c>
      <c r="G57">
        <f>IF(KahramanmarasTablo[[#This Row],[Vefat2020]]&gt;-1, KahramanmarasTablo[[#This Row],[Vefat2020]]-KahramanmarasTablo[[#This Row],[Referans]], 0)</f>
        <v>8.3333333333333339</v>
      </c>
      <c r="H57">
        <f t="shared" si="1"/>
        <v>15.571428571428571</v>
      </c>
      <c r="I57">
        <f t="shared" si="2"/>
        <v>18.428571428571427</v>
      </c>
      <c r="J57">
        <f t="shared" si="3"/>
        <v>13.857142857142858</v>
      </c>
      <c r="K57">
        <f t="shared" si="4"/>
        <v>14.714285714285714</v>
      </c>
      <c r="L57">
        <f t="shared" si="5"/>
        <v>15.666666666666668</v>
      </c>
    </row>
    <row r="58" spans="1:12" x14ac:dyDescent="0.35">
      <c r="A58" t="s">
        <v>199</v>
      </c>
      <c r="B58">
        <v>14</v>
      </c>
      <c r="C58">
        <v>10</v>
      </c>
      <c r="D58">
        <v>9</v>
      </c>
      <c r="E58">
        <v>15</v>
      </c>
      <c r="F58">
        <f>AVERAGEIF(KahramanmarasTablo[[#This Row],[Vefat2019]:[Vefat2017]], "&gt;0")</f>
        <v>11.333333333333334</v>
      </c>
      <c r="G58">
        <f>IF(KahramanmarasTablo[[#This Row],[Vefat2020]]&gt;-1, KahramanmarasTablo[[#This Row],[Vefat2020]]-KahramanmarasTablo[[#This Row],[Referans]], 0)</f>
        <v>2.6666666666666661</v>
      </c>
      <c r="H58">
        <f t="shared" si="1"/>
        <v>15</v>
      </c>
      <c r="I58">
        <f t="shared" si="2"/>
        <v>17.285714285714285</v>
      </c>
      <c r="J58">
        <f t="shared" si="3"/>
        <v>12.714285714285714</v>
      </c>
      <c r="K58">
        <f t="shared" si="4"/>
        <v>14.285714285714286</v>
      </c>
      <c r="L58">
        <f t="shared" si="5"/>
        <v>14.761904761904761</v>
      </c>
    </row>
    <row r="59" spans="1:12" x14ac:dyDescent="0.35">
      <c r="A59" t="s">
        <v>198</v>
      </c>
      <c r="B59">
        <v>18</v>
      </c>
      <c r="C59">
        <v>20</v>
      </c>
      <c r="D59">
        <v>16</v>
      </c>
      <c r="E59">
        <v>18</v>
      </c>
      <c r="F59">
        <f>AVERAGEIF(KahramanmarasTablo[[#This Row],[Vefat2019]:[Vefat2017]], "&gt;0")</f>
        <v>18</v>
      </c>
      <c r="G59">
        <f>IF(KahramanmarasTablo[[#This Row],[Vefat2020]]&gt;-1, KahramanmarasTablo[[#This Row],[Vefat2020]]-KahramanmarasTablo[[#This Row],[Referans]], 0)</f>
        <v>0</v>
      </c>
      <c r="H59">
        <f t="shared" si="1"/>
        <v>16.142857142857142</v>
      </c>
      <c r="I59">
        <f t="shared" si="2"/>
        <v>17.714285714285715</v>
      </c>
      <c r="J59">
        <f t="shared" si="3"/>
        <v>13.428571428571429</v>
      </c>
      <c r="K59">
        <f t="shared" si="4"/>
        <v>14.857142857142858</v>
      </c>
      <c r="L59">
        <f t="shared" si="5"/>
        <v>15.333333333333332</v>
      </c>
    </row>
    <row r="60" spans="1:12" x14ac:dyDescent="0.35">
      <c r="A60" t="s">
        <v>197</v>
      </c>
      <c r="B60">
        <v>12</v>
      </c>
      <c r="C60">
        <v>18</v>
      </c>
      <c r="D60">
        <v>17</v>
      </c>
      <c r="E60">
        <v>20</v>
      </c>
      <c r="F60">
        <f>AVERAGEIF(KahramanmarasTablo[[#This Row],[Vefat2019]:[Vefat2017]], "&gt;0")</f>
        <v>18.333333333333332</v>
      </c>
      <c r="G60">
        <f>IF(KahramanmarasTablo[[#This Row],[Vefat2020]]&gt;-1, KahramanmarasTablo[[#This Row],[Vefat2020]]-KahramanmarasTablo[[#This Row],[Referans]], 0)</f>
        <v>-6.3333333333333321</v>
      </c>
      <c r="H60">
        <f t="shared" si="1"/>
        <v>16.285714285714285</v>
      </c>
      <c r="I60">
        <f t="shared" si="2"/>
        <v>17.571428571428573</v>
      </c>
      <c r="J60">
        <f t="shared" si="3"/>
        <v>13.857142857142858</v>
      </c>
      <c r="K60">
        <f t="shared" si="4"/>
        <v>16</v>
      </c>
      <c r="L60">
        <f t="shared" si="5"/>
        <v>15.809523809523808</v>
      </c>
    </row>
    <row r="61" spans="1:12" x14ac:dyDescent="0.35">
      <c r="A61" t="s">
        <v>196</v>
      </c>
      <c r="B61">
        <v>19</v>
      </c>
      <c r="C61">
        <v>16</v>
      </c>
      <c r="D61">
        <v>15</v>
      </c>
      <c r="E61">
        <v>13</v>
      </c>
      <c r="F61">
        <f>AVERAGEIF(KahramanmarasTablo[[#This Row],[Vefat2019]:[Vefat2017]], "&gt;0")</f>
        <v>14.666666666666666</v>
      </c>
      <c r="G61">
        <f>IF(KahramanmarasTablo[[#This Row],[Vefat2020]]&gt;-1, KahramanmarasTablo[[#This Row],[Vefat2020]]-KahramanmarasTablo[[#This Row],[Referans]], 0)</f>
        <v>4.3333333333333339</v>
      </c>
      <c r="H61">
        <f t="shared" si="1"/>
        <v>15.857142857142858</v>
      </c>
      <c r="I61">
        <f t="shared" si="2"/>
        <v>16.142857142857142</v>
      </c>
      <c r="J61">
        <f t="shared" si="3"/>
        <v>13.571428571428571</v>
      </c>
      <c r="K61">
        <f t="shared" si="4"/>
        <v>15.714285714285714</v>
      </c>
      <c r="L61">
        <f t="shared" si="5"/>
        <v>15.142857142857142</v>
      </c>
    </row>
    <row r="62" spans="1:12" x14ac:dyDescent="0.35">
      <c r="A62" t="s">
        <v>195</v>
      </c>
      <c r="B62">
        <v>14</v>
      </c>
      <c r="C62">
        <v>19</v>
      </c>
      <c r="D62">
        <v>18</v>
      </c>
      <c r="E62">
        <v>17</v>
      </c>
      <c r="F62">
        <f>AVERAGEIF(KahramanmarasTablo[[#This Row],[Vefat2019]:[Vefat2017]], "&gt;0")</f>
        <v>18</v>
      </c>
      <c r="G62">
        <f>IF(KahramanmarasTablo[[#This Row],[Vefat2020]]&gt;-1, KahramanmarasTablo[[#This Row],[Vefat2020]]-KahramanmarasTablo[[#This Row],[Referans]], 0)</f>
        <v>-4</v>
      </c>
      <c r="H62">
        <f t="shared" si="1"/>
        <v>16.285714285714285</v>
      </c>
      <c r="I62">
        <f t="shared" si="2"/>
        <v>16.857142857142858</v>
      </c>
      <c r="J62">
        <f t="shared" si="3"/>
        <v>14.571428571428571</v>
      </c>
      <c r="K62">
        <f t="shared" si="4"/>
        <v>16.571428571428573</v>
      </c>
      <c r="L62">
        <f t="shared" si="5"/>
        <v>16</v>
      </c>
    </row>
    <row r="63" spans="1:12" x14ac:dyDescent="0.35">
      <c r="A63" t="s">
        <v>194</v>
      </c>
      <c r="B63">
        <v>14</v>
      </c>
      <c r="C63">
        <v>15</v>
      </c>
      <c r="D63">
        <v>10</v>
      </c>
      <c r="E63">
        <v>8</v>
      </c>
      <c r="F63">
        <f>AVERAGEIF(KahramanmarasTablo[[#This Row],[Vefat2019]:[Vefat2017]], "&gt;0")</f>
        <v>11</v>
      </c>
      <c r="G63">
        <f>IF(KahramanmarasTablo[[#This Row],[Vefat2020]]&gt;-1, KahramanmarasTablo[[#This Row],[Vefat2020]]-KahramanmarasTablo[[#This Row],[Referans]], 0)</f>
        <v>3</v>
      </c>
      <c r="H63">
        <f t="shared" si="1"/>
        <v>15.857142857142858</v>
      </c>
      <c r="I63">
        <f t="shared" si="2"/>
        <v>15.571428571428571</v>
      </c>
      <c r="J63">
        <f t="shared" si="3"/>
        <v>14.142857142857142</v>
      </c>
      <c r="K63">
        <f t="shared" si="4"/>
        <v>14.428571428571429</v>
      </c>
      <c r="L63">
        <f t="shared" si="5"/>
        <v>14.714285714285714</v>
      </c>
    </row>
    <row r="64" spans="1:12" x14ac:dyDescent="0.35">
      <c r="A64" t="s">
        <v>193</v>
      </c>
      <c r="B64">
        <v>15</v>
      </c>
      <c r="C64">
        <v>21</v>
      </c>
      <c r="D64">
        <v>20</v>
      </c>
      <c r="E64">
        <v>15</v>
      </c>
      <c r="F64">
        <f>AVERAGEIF(KahramanmarasTablo[[#This Row],[Vefat2019]:[Vefat2017]], "&gt;0")</f>
        <v>18.666666666666668</v>
      </c>
      <c r="G64">
        <f>IF(KahramanmarasTablo[[#This Row],[Vefat2020]]&gt;-1, KahramanmarasTablo[[#This Row],[Vefat2020]]-KahramanmarasTablo[[#This Row],[Referans]], 0)</f>
        <v>-3.6666666666666679</v>
      </c>
      <c r="H64">
        <f t="shared" si="1"/>
        <v>15.142857142857142</v>
      </c>
      <c r="I64">
        <f t="shared" si="2"/>
        <v>17</v>
      </c>
      <c r="J64">
        <f t="shared" si="3"/>
        <v>15</v>
      </c>
      <c r="K64">
        <f t="shared" si="4"/>
        <v>15.142857142857142</v>
      </c>
      <c r="L64">
        <f t="shared" si="5"/>
        <v>15.714285714285717</v>
      </c>
    </row>
    <row r="65" spans="1:12" x14ac:dyDescent="0.35">
      <c r="A65" t="s">
        <v>192</v>
      </c>
      <c r="B65">
        <v>15</v>
      </c>
      <c r="C65">
        <v>11</v>
      </c>
      <c r="D65">
        <v>20</v>
      </c>
      <c r="E65">
        <v>6</v>
      </c>
      <c r="F65">
        <f>AVERAGEIF(KahramanmarasTablo[[#This Row],[Vefat2019]:[Vefat2017]], "&gt;0")</f>
        <v>12.333333333333334</v>
      </c>
      <c r="G65">
        <f>IF(KahramanmarasTablo[[#This Row],[Vefat2020]]&gt;-1, KahramanmarasTablo[[#This Row],[Vefat2020]]-KahramanmarasTablo[[#This Row],[Referans]], 0)</f>
        <v>2.6666666666666661</v>
      </c>
      <c r="H65">
        <f t="shared" si="1"/>
        <v>15.285714285714286</v>
      </c>
      <c r="I65">
        <f t="shared" si="2"/>
        <v>17.142857142857142</v>
      </c>
      <c r="J65">
        <f t="shared" si="3"/>
        <v>16.571428571428573</v>
      </c>
      <c r="K65">
        <f t="shared" si="4"/>
        <v>13.857142857142858</v>
      </c>
      <c r="L65">
        <f t="shared" si="5"/>
        <v>15.857142857142858</v>
      </c>
    </row>
    <row r="66" spans="1:12" x14ac:dyDescent="0.35">
      <c r="A66" t="s">
        <v>191</v>
      </c>
      <c r="B66">
        <v>14</v>
      </c>
      <c r="C66">
        <v>9</v>
      </c>
      <c r="D66">
        <v>16</v>
      </c>
      <c r="E66">
        <v>20</v>
      </c>
      <c r="F66">
        <f>AVERAGEIF(KahramanmarasTablo[[#This Row],[Vefat2019]:[Vefat2017]], "&gt;0")</f>
        <v>15</v>
      </c>
      <c r="G66">
        <f>IF(KahramanmarasTablo[[#This Row],[Vefat2020]]&gt;-1, KahramanmarasTablo[[#This Row],[Vefat2020]]-KahramanmarasTablo[[#This Row],[Referans]], 0)</f>
        <v>-1</v>
      </c>
      <c r="H66">
        <f t="shared" si="1"/>
        <v>14.714285714285714</v>
      </c>
      <c r="I66">
        <f t="shared" si="2"/>
        <v>15.571428571428571</v>
      </c>
      <c r="J66">
        <f t="shared" si="3"/>
        <v>16.571428571428573</v>
      </c>
      <c r="K66">
        <f t="shared" si="4"/>
        <v>14.142857142857142</v>
      </c>
      <c r="L66">
        <f t="shared" si="5"/>
        <v>15.428571428571429</v>
      </c>
    </row>
    <row r="67" spans="1:12" x14ac:dyDescent="0.35">
      <c r="A67" t="s">
        <v>190</v>
      </c>
      <c r="B67">
        <v>9</v>
      </c>
      <c r="C67">
        <v>20</v>
      </c>
      <c r="D67">
        <v>15</v>
      </c>
      <c r="E67">
        <v>19</v>
      </c>
      <c r="F67">
        <f>AVERAGEIF(KahramanmarasTablo[[#This Row],[Vefat2019]:[Vefat2017]], "&gt;0")</f>
        <v>18</v>
      </c>
      <c r="G67">
        <f>IF(KahramanmarasTablo[[#This Row],[Vefat2020]]&gt;-1, KahramanmarasTablo[[#This Row],[Vefat2020]]-KahramanmarasTablo[[#This Row],[Referans]], 0)</f>
        <v>-9</v>
      </c>
      <c r="H67">
        <f t="shared" si="1"/>
        <v>14.285714285714286</v>
      </c>
      <c r="I67">
        <f t="shared" si="2"/>
        <v>15.857142857142858</v>
      </c>
      <c r="J67">
        <f t="shared" si="3"/>
        <v>16.285714285714285</v>
      </c>
      <c r="K67">
        <f t="shared" si="4"/>
        <v>14</v>
      </c>
      <c r="L67">
        <f t="shared" si="5"/>
        <v>15.38095238095238</v>
      </c>
    </row>
    <row r="68" spans="1:12" x14ac:dyDescent="0.35">
      <c r="A68" t="s">
        <v>189</v>
      </c>
      <c r="B68">
        <v>11</v>
      </c>
      <c r="C68">
        <v>17</v>
      </c>
      <c r="D68">
        <v>16</v>
      </c>
      <c r="E68">
        <v>19</v>
      </c>
      <c r="F68">
        <f>AVERAGEIF(KahramanmarasTablo[[#This Row],[Vefat2019]:[Vefat2017]], "&gt;0")</f>
        <v>17.333333333333332</v>
      </c>
      <c r="G68">
        <f>IF(KahramanmarasTablo[[#This Row],[Vefat2020]]&gt;-1, KahramanmarasTablo[[#This Row],[Vefat2020]]-KahramanmarasTablo[[#This Row],[Referans]], 0)</f>
        <v>-6.3333333333333321</v>
      </c>
      <c r="H68">
        <f t="shared" si="1"/>
        <v>13.142857142857142</v>
      </c>
      <c r="I68">
        <f t="shared" si="2"/>
        <v>16</v>
      </c>
      <c r="J68">
        <f t="shared" si="3"/>
        <v>16.428571428571427</v>
      </c>
      <c r="K68">
        <f t="shared" si="4"/>
        <v>14.857142857142858</v>
      </c>
      <c r="L68">
        <f t="shared" si="5"/>
        <v>15.761904761904761</v>
      </c>
    </row>
    <row r="69" spans="1:12" x14ac:dyDescent="0.35">
      <c r="A69" t="s">
        <v>188</v>
      </c>
      <c r="B69">
        <v>15</v>
      </c>
      <c r="C69">
        <v>14</v>
      </c>
      <c r="D69">
        <v>11</v>
      </c>
      <c r="E69">
        <v>20</v>
      </c>
      <c r="F69">
        <f>AVERAGEIF(KahramanmarasTablo[[#This Row],[Vefat2019]:[Vefat2017]], "&gt;0")</f>
        <v>15</v>
      </c>
      <c r="G69">
        <f>IF(KahramanmarasTablo[[#This Row],[Vefat2020]]&gt;-1, KahramanmarasTablo[[#This Row],[Vefat2020]]-KahramanmarasTablo[[#This Row],[Referans]], 0)</f>
        <v>0</v>
      </c>
      <c r="H69">
        <f t="shared" si="1"/>
        <v>13.285714285714286</v>
      </c>
      <c r="I69">
        <f t="shared" si="2"/>
        <v>15.285714285714286</v>
      </c>
      <c r="J69">
        <f t="shared" si="3"/>
        <v>15.428571428571429</v>
      </c>
      <c r="K69">
        <f t="shared" si="4"/>
        <v>15.285714285714286</v>
      </c>
      <c r="L69">
        <f t="shared" si="5"/>
        <v>15.333333333333332</v>
      </c>
    </row>
    <row r="70" spans="1:12" x14ac:dyDescent="0.35">
      <c r="A70" t="s">
        <v>187</v>
      </c>
      <c r="B70">
        <v>14</v>
      </c>
      <c r="C70">
        <v>11</v>
      </c>
      <c r="D70">
        <v>10</v>
      </c>
      <c r="E70">
        <v>18</v>
      </c>
      <c r="F70">
        <f>AVERAGEIF(KahramanmarasTablo[[#This Row],[Vefat2019]:[Vefat2017]], "&gt;0")</f>
        <v>13</v>
      </c>
      <c r="G70">
        <f>IF(KahramanmarasTablo[[#This Row],[Vefat2020]]&gt;-1, KahramanmarasTablo[[#This Row],[Vefat2020]]-KahramanmarasTablo[[#This Row],[Referans]], 0)</f>
        <v>1</v>
      </c>
      <c r="H70">
        <f t="shared" si="1"/>
        <v>13.285714285714286</v>
      </c>
      <c r="I70">
        <f t="shared" si="2"/>
        <v>14.714285714285714</v>
      </c>
      <c r="J70">
        <f t="shared" si="3"/>
        <v>15.428571428571429</v>
      </c>
      <c r="K70">
        <f t="shared" si="4"/>
        <v>16.714285714285715</v>
      </c>
      <c r="L70">
        <f t="shared" si="5"/>
        <v>15.619047619047619</v>
      </c>
    </row>
    <row r="71" spans="1:12" x14ac:dyDescent="0.35">
      <c r="A71" t="s">
        <v>186</v>
      </c>
      <c r="B71">
        <v>24</v>
      </c>
      <c r="C71">
        <v>22</v>
      </c>
      <c r="D71">
        <v>10</v>
      </c>
      <c r="E71">
        <v>9</v>
      </c>
      <c r="F71">
        <f>AVERAGEIF(KahramanmarasTablo[[#This Row],[Vefat2019]:[Vefat2017]], "&gt;0")</f>
        <v>13.666666666666666</v>
      </c>
      <c r="G71">
        <f>IF(KahramanmarasTablo[[#This Row],[Vefat2020]]&gt;-1, KahramanmarasTablo[[#This Row],[Vefat2020]]-KahramanmarasTablo[[#This Row],[Referans]], 0)</f>
        <v>10.333333333333334</v>
      </c>
      <c r="H71">
        <f t="shared" si="1"/>
        <v>14.571428571428571</v>
      </c>
      <c r="I71">
        <f t="shared" si="2"/>
        <v>14.857142857142858</v>
      </c>
      <c r="J71">
        <f t="shared" si="3"/>
        <v>14</v>
      </c>
      <c r="K71">
        <f t="shared" si="4"/>
        <v>15.857142857142858</v>
      </c>
      <c r="L71">
        <f t="shared" si="5"/>
        <v>14.904761904761907</v>
      </c>
    </row>
    <row r="72" spans="1:12" x14ac:dyDescent="0.35">
      <c r="A72" t="s">
        <v>185</v>
      </c>
      <c r="B72">
        <v>14</v>
      </c>
      <c r="C72">
        <v>11</v>
      </c>
      <c r="D72">
        <v>13</v>
      </c>
      <c r="E72">
        <v>14</v>
      </c>
      <c r="F72">
        <f>AVERAGEIF(KahramanmarasTablo[[#This Row],[Vefat2019]:[Vefat2017]], "&gt;0")</f>
        <v>12.666666666666666</v>
      </c>
      <c r="G72">
        <f>IF(KahramanmarasTablo[[#This Row],[Vefat2020]]&gt;-1, KahramanmarasTablo[[#This Row],[Vefat2020]]-KahramanmarasTablo[[#This Row],[Referans]], 0)</f>
        <v>1.3333333333333339</v>
      </c>
      <c r="H72">
        <f t="shared" si="1"/>
        <v>14.428571428571429</v>
      </c>
      <c r="I72">
        <f t="shared" si="2"/>
        <v>14.857142857142858</v>
      </c>
      <c r="J72">
        <f t="shared" si="3"/>
        <v>13</v>
      </c>
      <c r="K72">
        <f t="shared" si="4"/>
        <v>17</v>
      </c>
      <c r="L72">
        <f t="shared" si="5"/>
        <v>14.952380952380953</v>
      </c>
    </row>
    <row r="73" spans="1:12" x14ac:dyDescent="0.35">
      <c r="A73" t="s">
        <v>184</v>
      </c>
      <c r="B73">
        <v>24</v>
      </c>
      <c r="C73">
        <v>15</v>
      </c>
      <c r="D73">
        <v>17</v>
      </c>
      <c r="E73">
        <v>11</v>
      </c>
      <c r="F73">
        <f>AVERAGEIF(KahramanmarasTablo[[#This Row],[Vefat2019]:[Vefat2017]], "&gt;0")</f>
        <v>14.333333333333334</v>
      </c>
      <c r="G73">
        <f>IF(KahramanmarasTablo[[#This Row],[Vefat2020]]&gt;-1, KahramanmarasTablo[[#This Row],[Vefat2020]]-KahramanmarasTablo[[#This Row],[Referans]], 0)</f>
        <v>9.6666666666666661</v>
      </c>
      <c r="H73">
        <f t="shared" ref="H73:H136" si="6">AVERAGE(B67:B73)</f>
        <v>15.857142857142858</v>
      </c>
      <c r="I73">
        <f t="shared" ref="I73:I136" si="7">AVERAGE(C67:C73)</f>
        <v>15.714285714285714</v>
      </c>
      <c r="J73">
        <f t="shared" ref="J73:J136" si="8">AVERAGE(D67:D73)</f>
        <v>13.142857142857142</v>
      </c>
      <c r="K73">
        <f t="shared" ref="K73:K136" si="9">AVERAGE(E67:E73)</f>
        <v>15.714285714285714</v>
      </c>
      <c r="L73">
        <f t="shared" ref="L73:L136" si="10">AVERAGE(F67:F73)</f>
        <v>14.857142857142858</v>
      </c>
    </row>
    <row r="74" spans="1:12" x14ac:dyDescent="0.35">
      <c r="A74" t="s">
        <v>183</v>
      </c>
      <c r="B74">
        <v>15</v>
      </c>
      <c r="C74">
        <v>17</v>
      </c>
      <c r="D74">
        <v>18</v>
      </c>
      <c r="E74">
        <v>26</v>
      </c>
      <c r="F74">
        <f>AVERAGEIF(KahramanmarasTablo[[#This Row],[Vefat2019]:[Vefat2017]], "&gt;0")</f>
        <v>20.333333333333332</v>
      </c>
      <c r="G74">
        <f>IF(KahramanmarasTablo[[#This Row],[Vefat2020]]&gt;-1, KahramanmarasTablo[[#This Row],[Vefat2020]]-KahramanmarasTablo[[#This Row],[Referans]], 0)</f>
        <v>-5.3333333333333321</v>
      </c>
      <c r="H74">
        <f t="shared" si="6"/>
        <v>16.714285714285715</v>
      </c>
      <c r="I74">
        <f t="shared" si="7"/>
        <v>15.285714285714286</v>
      </c>
      <c r="J74">
        <f t="shared" si="8"/>
        <v>13.571428571428571</v>
      </c>
      <c r="K74">
        <f t="shared" si="9"/>
        <v>16.714285714285715</v>
      </c>
      <c r="L74">
        <f t="shared" si="10"/>
        <v>15.190476190476188</v>
      </c>
    </row>
    <row r="75" spans="1:12" x14ac:dyDescent="0.35">
      <c r="A75" t="s">
        <v>182</v>
      </c>
      <c r="B75">
        <v>17</v>
      </c>
      <c r="C75">
        <v>19</v>
      </c>
      <c r="D75">
        <v>17</v>
      </c>
      <c r="E75">
        <v>17</v>
      </c>
      <c r="F75">
        <f>AVERAGEIF(KahramanmarasTablo[[#This Row],[Vefat2019]:[Vefat2017]], "&gt;0")</f>
        <v>17.666666666666668</v>
      </c>
      <c r="G75">
        <f>IF(KahramanmarasTablo[[#This Row],[Vefat2020]]&gt;-1, KahramanmarasTablo[[#This Row],[Vefat2020]]-KahramanmarasTablo[[#This Row],[Referans]], 0)</f>
        <v>-0.66666666666666785</v>
      </c>
      <c r="H75">
        <f t="shared" si="6"/>
        <v>17.571428571428573</v>
      </c>
      <c r="I75">
        <f t="shared" si="7"/>
        <v>15.571428571428571</v>
      </c>
      <c r="J75">
        <f t="shared" si="8"/>
        <v>13.714285714285714</v>
      </c>
      <c r="K75">
        <f t="shared" si="9"/>
        <v>16.428571428571427</v>
      </c>
      <c r="L75">
        <f t="shared" si="10"/>
        <v>15.238095238095237</v>
      </c>
    </row>
    <row r="76" spans="1:12" x14ac:dyDescent="0.35">
      <c r="A76" t="s">
        <v>181</v>
      </c>
      <c r="B76">
        <v>20</v>
      </c>
      <c r="C76">
        <v>15</v>
      </c>
      <c r="D76">
        <v>10</v>
      </c>
      <c r="E76">
        <v>9</v>
      </c>
      <c r="F76">
        <f>AVERAGEIF(KahramanmarasTablo[[#This Row],[Vefat2019]:[Vefat2017]], "&gt;0")</f>
        <v>11.333333333333334</v>
      </c>
      <c r="G76">
        <f>IF(KahramanmarasTablo[[#This Row],[Vefat2020]]&gt;-1, KahramanmarasTablo[[#This Row],[Vefat2020]]-KahramanmarasTablo[[#This Row],[Referans]], 0)</f>
        <v>8.6666666666666661</v>
      </c>
      <c r="H76">
        <f t="shared" si="6"/>
        <v>18.285714285714285</v>
      </c>
      <c r="I76">
        <f t="shared" si="7"/>
        <v>15.714285714285714</v>
      </c>
      <c r="J76">
        <f t="shared" si="8"/>
        <v>13.571428571428571</v>
      </c>
      <c r="K76">
        <f t="shared" si="9"/>
        <v>14.857142857142858</v>
      </c>
      <c r="L76">
        <f t="shared" si="10"/>
        <v>14.714285714285714</v>
      </c>
    </row>
    <row r="77" spans="1:12" x14ac:dyDescent="0.35">
      <c r="A77" t="s">
        <v>180</v>
      </c>
      <c r="B77">
        <v>11</v>
      </c>
      <c r="C77">
        <v>14</v>
      </c>
      <c r="D77">
        <v>10</v>
      </c>
      <c r="E77">
        <v>12</v>
      </c>
      <c r="F77">
        <f>AVERAGEIF(KahramanmarasTablo[[#This Row],[Vefat2019]:[Vefat2017]], "&gt;0")</f>
        <v>12</v>
      </c>
      <c r="G77">
        <f>IF(KahramanmarasTablo[[#This Row],[Vefat2020]]&gt;-1, KahramanmarasTablo[[#This Row],[Vefat2020]]-KahramanmarasTablo[[#This Row],[Referans]], 0)</f>
        <v>-1</v>
      </c>
      <c r="H77">
        <f t="shared" si="6"/>
        <v>17.857142857142858</v>
      </c>
      <c r="I77">
        <f t="shared" si="7"/>
        <v>16.142857142857142</v>
      </c>
      <c r="J77">
        <f t="shared" si="8"/>
        <v>13.571428571428571</v>
      </c>
      <c r="K77">
        <f t="shared" si="9"/>
        <v>14</v>
      </c>
      <c r="L77">
        <f t="shared" si="10"/>
        <v>14.571428571428571</v>
      </c>
    </row>
    <row r="78" spans="1:12" x14ac:dyDescent="0.35">
      <c r="A78" t="s">
        <v>179</v>
      </c>
      <c r="B78">
        <v>22</v>
      </c>
      <c r="C78">
        <v>16</v>
      </c>
      <c r="D78">
        <v>9</v>
      </c>
      <c r="E78">
        <v>11</v>
      </c>
      <c r="F78">
        <f>AVERAGEIF(KahramanmarasTablo[[#This Row],[Vefat2019]:[Vefat2017]], "&gt;0")</f>
        <v>12</v>
      </c>
      <c r="G78">
        <f>IF(KahramanmarasTablo[[#This Row],[Vefat2020]]&gt;-1, KahramanmarasTablo[[#This Row],[Vefat2020]]-KahramanmarasTablo[[#This Row],[Referans]], 0)</f>
        <v>10</v>
      </c>
      <c r="H78">
        <f t="shared" si="6"/>
        <v>17.571428571428573</v>
      </c>
      <c r="I78">
        <f t="shared" si="7"/>
        <v>15.285714285714286</v>
      </c>
      <c r="J78">
        <f t="shared" si="8"/>
        <v>13.428571428571429</v>
      </c>
      <c r="K78">
        <f t="shared" si="9"/>
        <v>14.285714285714286</v>
      </c>
      <c r="L78">
        <f t="shared" si="10"/>
        <v>14.333333333333332</v>
      </c>
    </row>
    <row r="79" spans="1:12" x14ac:dyDescent="0.35">
      <c r="A79" t="s">
        <v>178</v>
      </c>
      <c r="B79">
        <v>11</v>
      </c>
      <c r="C79">
        <v>17</v>
      </c>
      <c r="D79">
        <v>16</v>
      </c>
      <c r="E79">
        <v>12</v>
      </c>
      <c r="F79">
        <f>AVERAGEIF(KahramanmarasTablo[[#This Row],[Vefat2019]:[Vefat2017]], "&gt;0")</f>
        <v>15</v>
      </c>
      <c r="G79">
        <f>IF(KahramanmarasTablo[[#This Row],[Vefat2020]]&gt;-1, KahramanmarasTablo[[#This Row],[Vefat2020]]-KahramanmarasTablo[[#This Row],[Referans]], 0)</f>
        <v>-4</v>
      </c>
      <c r="H79">
        <f t="shared" si="6"/>
        <v>17.142857142857142</v>
      </c>
      <c r="I79">
        <f t="shared" si="7"/>
        <v>16.142857142857142</v>
      </c>
      <c r="J79">
        <f t="shared" si="8"/>
        <v>13.857142857142858</v>
      </c>
      <c r="K79">
        <f t="shared" si="9"/>
        <v>14</v>
      </c>
      <c r="L79">
        <f t="shared" si="10"/>
        <v>14.666666666666666</v>
      </c>
    </row>
    <row r="80" spans="1:12" x14ac:dyDescent="0.35">
      <c r="A80" t="s">
        <v>177</v>
      </c>
      <c r="B80">
        <v>14</v>
      </c>
      <c r="C80">
        <v>15</v>
      </c>
      <c r="D80">
        <v>16</v>
      </c>
      <c r="E80">
        <v>16</v>
      </c>
      <c r="F80">
        <f>AVERAGEIF(KahramanmarasTablo[[#This Row],[Vefat2019]:[Vefat2017]], "&gt;0")</f>
        <v>15.666666666666666</v>
      </c>
      <c r="G80">
        <f>IF(KahramanmarasTablo[[#This Row],[Vefat2020]]&gt;-1, KahramanmarasTablo[[#This Row],[Vefat2020]]-KahramanmarasTablo[[#This Row],[Referans]], 0)</f>
        <v>-1.6666666666666661</v>
      </c>
      <c r="H80">
        <f t="shared" si="6"/>
        <v>15.714285714285714</v>
      </c>
      <c r="I80">
        <f t="shared" si="7"/>
        <v>16.142857142857142</v>
      </c>
      <c r="J80">
        <f t="shared" si="8"/>
        <v>13.714285714285714</v>
      </c>
      <c r="K80">
        <f t="shared" si="9"/>
        <v>14.714285714285714</v>
      </c>
      <c r="L80">
        <f t="shared" si="10"/>
        <v>14.857142857142859</v>
      </c>
    </row>
    <row r="81" spans="1:12" x14ac:dyDescent="0.35">
      <c r="A81" t="s">
        <v>176</v>
      </c>
      <c r="B81">
        <v>28</v>
      </c>
      <c r="C81">
        <v>18</v>
      </c>
      <c r="D81">
        <v>22</v>
      </c>
      <c r="E81">
        <v>10</v>
      </c>
      <c r="F81">
        <f>AVERAGEIF(KahramanmarasTablo[[#This Row],[Vefat2019]:[Vefat2017]], "&gt;0")</f>
        <v>16.666666666666668</v>
      </c>
      <c r="G81">
        <f>IF(KahramanmarasTablo[[#This Row],[Vefat2020]]&gt;-1, KahramanmarasTablo[[#This Row],[Vefat2020]]-KahramanmarasTablo[[#This Row],[Referans]], 0)</f>
        <v>11.333333333333332</v>
      </c>
      <c r="H81">
        <f t="shared" si="6"/>
        <v>17.571428571428573</v>
      </c>
      <c r="I81">
        <f t="shared" si="7"/>
        <v>16.285714285714285</v>
      </c>
      <c r="J81">
        <f t="shared" si="8"/>
        <v>14.285714285714286</v>
      </c>
      <c r="K81">
        <f t="shared" si="9"/>
        <v>12.428571428571429</v>
      </c>
      <c r="L81">
        <f t="shared" si="10"/>
        <v>14.333333333333334</v>
      </c>
    </row>
    <row r="82" spans="1:12" x14ac:dyDescent="0.35">
      <c r="A82" t="s">
        <v>175</v>
      </c>
      <c r="B82">
        <v>15</v>
      </c>
      <c r="C82">
        <v>11</v>
      </c>
      <c r="D82">
        <v>15</v>
      </c>
      <c r="E82">
        <v>12</v>
      </c>
      <c r="F82">
        <f>AVERAGEIF(KahramanmarasTablo[[#This Row],[Vefat2019]:[Vefat2017]], "&gt;0")</f>
        <v>12.666666666666666</v>
      </c>
      <c r="G82">
        <f>IF(KahramanmarasTablo[[#This Row],[Vefat2020]]&gt;-1, KahramanmarasTablo[[#This Row],[Vefat2020]]-KahramanmarasTablo[[#This Row],[Referans]], 0)</f>
        <v>2.3333333333333339</v>
      </c>
      <c r="H82">
        <f t="shared" si="6"/>
        <v>17.285714285714285</v>
      </c>
      <c r="I82">
        <f t="shared" si="7"/>
        <v>15.142857142857142</v>
      </c>
      <c r="J82">
        <f t="shared" si="8"/>
        <v>14</v>
      </c>
      <c r="K82">
        <f t="shared" si="9"/>
        <v>11.714285714285714</v>
      </c>
      <c r="L82">
        <f t="shared" si="10"/>
        <v>13.61904761904762</v>
      </c>
    </row>
    <row r="83" spans="1:12" x14ac:dyDescent="0.35">
      <c r="A83" t="s">
        <v>174</v>
      </c>
      <c r="B83">
        <v>17</v>
      </c>
      <c r="C83">
        <v>18</v>
      </c>
      <c r="D83">
        <v>21</v>
      </c>
      <c r="E83">
        <v>11</v>
      </c>
      <c r="F83">
        <f>AVERAGEIF(KahramanmarasTablo[[#This Row],[Vefat2019]:[Vefat2017]], "&gt;0")</f>
        <v>16.666666666666668</v>
      </c>
      <c r="G83">
        <f>IF(KahramanmarasTablo[[#This Row],[Vefat2020]]&gt;-1, KahramanmarasTablo[[#This Row],[Vefat2020]]-KahramanmarasTablo[[#This Row],[Referans]], 0)</f>
        <v>0.33333333333333215</v>
      </c>
      <c r="H83">
        <f t="shared" si="6"/>
        <v>16.857142857142858</v>
      </c>
      <c r="I83">
        <f t="shared" si="7"/>
        <v>15.571428571428571</v>
      </c>
      <c r="J83">
        <f t="shared" si="8"/>
        <v>15.571428571428571</v>
      </c>
      <c r="K83">
        <f t="shared" si="9"/>
        <v>12</v>
      </c>
      <c r="L83">
        <f t="shared" si="10"/>
        <v>14.380952380952381</v>
      </c>
    </row>
    <row r="84" spans="1:12" x14ac:dyDescent="0.35">
      <c r="A84" t="s">
        <v>173</v>
      </c>
      <c r="B84">
        <v>9</v>
      </c>
      <c r="C84">
        <v>15</v>
      </c>
      <c r="D84">
        <v>21</v>
      </c>
      <c r="E84">
        <v>17</v>
      </c>
      <c r="F84">
        <f>AVERAGEIF(KahramanmarasTablo[[#This Row],[Vefat2019]:[Vefat2017]], "&gt;0")</f>
        <v>17.666666666666668</v>
      </c>
      <c r="G84">
        <f>IF(KahramanmarasTablo[[#This Row],[Vefat2020]]&gt;-1, KahramanmarasTablo[[#This Row],[Vefat2020]]-KahramanmarasTablo[[#This Row],[Referans]], 0)</f>
        <v>-8.6666666666666679</v>
      </c>
      <c r="H84">
        <f t="shared" si="6"/>
        <v>16.571428571428573</v>
      </c>
      <c r="I84">
        <f t="shared" si="7"/>
        <v>15.714285714285714</v>
      </c>
      <c r="J84">
        <f t="shared" si="8"/>
        <v>17.142857142857142</v>
      </c>
      <c r="K84">
        <f t="shared" si="9"/>
        <v>12.714285714285714</v>
      </c>
      <c r="L84">
        <f t="shared" si="10"/>
        <v>15.190476190476192</v>
      </c>
    </row>
    <row r="85" spans="1:12" x14ac:dyDescent="0.35">
      <c r="A85" t="s">
        <v>172</v>
      </c>
      <c r="B85">
        <v>23</v>
      </c>
      <c r="C85">
        <v>18</v>
      </c>
      <c r="D85">
        <v>12</v>
      </c>
      <c r="E85">
        <v>19</v>
      </c>
      <c r="F85">
        <f>AVERAGEIF(KahramanmarasTablo[[#This Row],[Vefat2019]:[Vefat2017]], "&gt;0")</f>
        <v>16.333333333333332</v>
      </c>
      <c r="G85">
        <f>IF(KahramanmarasTablo[[#This Row],[Vefat2020]]&gt;-1, KahramanmarasTablo[[#This Row],[Vefat2020]]-KahramanmarasTablo[[#This Row],[Referans]], 0)</f>
        <v>6.6666666666666679</v>
      </c>
      <c r="H85">
        <f t="shared" si="6"/>
        <v>16.714285714285715</v>
      </c>
      <c r="I85">
        <f t="shared" si="7"/>
        <v>16</v>
      </c>
      <c r="J85">
        <f t="shared" si="8"/>
        <v>17.571428571428573</v>
      </c>
      <c r="K85">
        <f t="shared" si="9"/>
        <v>13.857142857142858</v>
      </c>
      <c r="L85">
        <f t="shared" si="10"/>
        <v>15.809523809523808</v>
      </c>
    </row>
    <row r="86" spans="1:12" x14ac:dyDescent="0.35">
      <c r="A86" t="s">
        <v>171</v>
      </c>
      <c r="B86">
        <v>15</v>
      </c>
      <c r="C86">
        <v>16</v>
      </c>
      <c r="D86">
        <v>21</v>
      </c>
      <c r="E86">
        <v>22</v>
      </c>
      <c r="F86">
        <f>AVERAGEIF(KahramanmarasTablo[[#This Row],[Vefat2019]:[Vefat2017]], "&gt;0")</f>
        <v>19.666666666666668</v>
      </c>
      <c r="G86">
        <f>IF(KahramanmarasTablo[[#This Row],[Vefat2020]]&gt;-1, KahramanmarasTablo[[#This Row],[Vefat2020]]-KahramanmarasTablo[[#This Row],[Referans]], 0)</f>
        <v>-4.6666666666666679</v>
      </c>
      <c r="H86">
        <f t="shared" si="6"/>
        <v>17.285714285714285</v>
      </c>
      <c r="I86">
        <f t="shared" si="7"/>
        <v>15.857142857142858</v>
      </c>
      <c r="J86">
        <f t="shared" si="8"/>
        <v>18.285714285714285</v>
      </c>
      <c r="K86">
        <f t="shared" si="9"/>
        <v>15.285714285714286</v>
      </c>
      <c r="L86">
        <f t="shared" si="10"/>
        <v>16.476190476190478</v>
      </c>
    </row>
    <row r="87" spans="1:12" x14ac:dyDescent="0.35">
      <c r="A87" t="s">
        <v>170</v>
      </c>
      <c r="B87">
        <v>15</v>
      </c>
      <c r="C87">
        <v>22</v>
      </c>
      <c r="D87">
        <v>16</v>
      </c>
      <c r="E87">
        <v>11</v>
      </c>
      <c r="F87">
        <f>AVERAGEIF(KahramanmarasTablo[[#This Row],[Vefat2019]:[Vefat2017]], "&gt;0")</f>
        <v>16.333333333333332</v>
      </c>
      <c r="G87">
        <f>IF(KahramanmarasTablo[[#This Row],[Vefat2020]]&gt;-1, KahramanmarasTablo[[#This Row],[Vefat2020]]-KahramanmarasTablo[[#This Row],[Referans]], 0)</f>
        <v>-1.3333333333333321</v>
      </c>
      <c r="H87">
        <f t="shared" si="6"/>
        <v>17.428571428571427</v>
      </c>
      <c r="I87">
        <f t="shared" si="7"/>
        <v>16.857142857142858</v>
      </c>
      <c r="J87">
        <f t="shared" si="8"/>
        <v>18.285714285714285</v>
      </c>
      <c r="K87">
        <f t="shared" si="9"/>
        <v>14.571428571428571</v>
      </c>
      <c r="L87">
        <f t="shared" si="10"/>
        <v>16.571428571428573</v>
      </c>
    </row>
    <row r="88" spans="1:12" x14ac:dyDescent="0.35">
      <c r="A88" t="s">
        <v>169</v>
      </c>
      <c r="B88">
        <v>20</v>
      </c>
      <c r="C88">
        <v>10</v>
      </c>
      <c r="D88">
        <v>14</v>
      </c>
      <c r="E88">
        <v>16</v>
      </c>
      <c r="F88">
        <f>AVERAGEIF(KahramanmarasTablo[[#This Row],[Vefat2019]:[Vefat2017]], "&gt;0")</f>
        <v>13.333333333333334</v>
      </c>
      <c r="G88">
        <f>IF(KahramanmarasTablo[[#This Row],[Vefat2020]]&gt;-1, KahramanmarasTablo[[#This Row],[Vefat2020]]-KahramanmarasTablo[[#This Row],[Referans]], 0)</f>
        <v>6.6666666666666661</v>
      </c>
      <c r="H88">
        <f t="shared" si="6"/>
        <v>16.285714285714285</v>
      </c>
      <c r="I88">
        <f t="shared" si="7"/>
        <v>15.714285714285714</v>
      </c>
      <c r="J88">
        <f t="shared" si="8"/>
        <v>17.142857142857142</v>
      </c>
      <c r="K88">
        <f t="shared" si="9"/>
        <v>15.428571428571429</v>
      </c>
      <c r="L88">
        <f t="shared" si="10"/>
        <v>16.095238095238095</v>
      </c>
    </row>
    <row r="89" spans="1:12" x14ac:dyDescent="0.35">
      <c r="A89" t="s">
        <v>168</v>
      </c>
      <c r="B89">
        <v>12</v>
      </c>
      <c r="C89">
        <v>20</v>
      </c>
      <c r="D89">
        <v>19</v>
      </c>
      <c r="E89">
        <v>11</v>
      </c>
      <c r="F89">
        <f>AVERAGEIF(KahramanmarasTablo[[#This Row],[Vefat2019]:[Vefat2017]], "&gt;0")</f>
        <v>16.666666666666668</v>
      </c>
      <c r="G89">
        <f>IF(KahramanmarasTablo[[#This Row],[Vefat2020]]&gt;-1, KahramanmarasTablo[[#This Row],[Vefat2020]]-KahramanmarasTablo[[#This Row],[Referans]], 0)</f>
        <v>-4.6666666666666679</v>
      </c>
      <c r="H89">
        <f t="shared" si="6"/>
        <v>15.857142857142858</v>
      </c>
      <c r="I89">
        <f t="shared" si="7"/>
        <v>17</v>
      </c>
      <c r="J89">
        <f t="shared" si="8"/>
        <v>17.714285714285715</v>
      </c>
      <c r="K89">
        <f t="shared" si="9"/>
        <v>15.285714285714286</v>
      </c>
      <c r="L89">
        <f t="shared" si="10"/>
        <v>16.666666666666668</v>
      </c>
    </row>
    <row r="90" spans="1:12" x14ac:dyDescent="0.35">
      <c r="A90" t="s">
        <v>167</v>
      </c>
      <c r="B90">
        <v>21</v>
      </c>
      <c r="C90">
        <v>14</v>
      </c>
      <c r="D90">
        <v>13</v>
      </c>
      <c r="E90">
        <v>14</v>
      </c>
      <c r="F90">
        <f>AVERAGEIF(KahramanmarasTablo[[#This Row],[Vefat2019]:[Vefat2017]], "&gt;0")</f>
        <v>13.666666666666666</v>
      </c>
      <c r="G90">
        <f>IF(KahramanmarasTablo[[#This Row],[Vefat2020]]&gt;-1, KahramanmarasTablo[[#This Row],[Vefat2020]]-KahramanmarasTablo[[#This Row],[Referans]], 0)</f>
        <v>7.3333333333333339</v>
      </c>
      <c r="H90">
        <f t="shared" si="6"/>
        <v>16.428571428571427</v>
      </c>
      <c r="I90">
        <f t="shared" si="7"/>
        <v>16.428571428571427</v>
      </c>
      <c r="J90">
        <f t="shared" si="8"/>
        <v>16.571428571428573</v>
      </c>
      <c r="K90">
        <f t="shared" si="9"/>
        <v>15.714285714285714</v>
      </c>
      <c r="L90">
        <f t="shared" si="10"/>
        <v>16.238095238095237</v>
      </c>
    </row>
    <row r="91" spans="1:12" x14ac:dyDescent="0.35">
      <c r="A91" t="s">
        <v>166</v>
      </c>
      <c r="B91">
        <v>19</v>
      </c>
      <c r="C91">
        <v>13</v>
      </c>
      <c r="D91">
        <v>22</v>
      </c>
      <c r="E91">
        <v>13</v>
      </c>
      <c r="F91">
        <f>AVERAGEIF(KahramanmarasTablo[[#This Row],[Vefat2019]:[Vefat2017]], "&gt;0")</f>
        <v>16</v>
      </c>
      <c r="G91">
        <f>IF(KahramanmarasTablo[[#This Row],[Vefat2020]]&gt;-1, KahramanmarasTablo[[#This Row],[Vefat2020]]-KahramanmarasTablo[[#This Row],[Referans]], 0)</f>
        <v>3</v>
      </c>
      <c r="H91">
        <f t="shared" si="6"/>
        <v>17.857142857142858</v>
      </c>
      <c r="I91">
        <f t="shared" si="7"/>
        <v>16.142857142857142</v>
      </c>
      <c r="J91">
        <f t="shared" si="8"/>
        <v>16.714285714285715</v>
      </c>
      <c r="K91">
        <f t="shared" si="9"/>
        <v>15.142857142857142</v>
      </c>
      <c r="L91">
        <f t="shared" si="10"/>
        <v>16</v>
      </c>
    </row>
    <row r="92" spans="1:12" x14ac:dyDescent="0.35">
      <c r="A92" t="s">
        <v>165</v>
      </c>
      <c r="B92">
        <v>11</v>
      </c>
      <c r="C92">
        <v>15</v>
      </c>
      <c r="D92">
        <v>20</v>
      </c>
      <c r="E92">
        <v>10</v>
      </c>
      <c r="F92">
        <f>AVERAGEIF(KahramanmarasTablo[[#This Row],[Vefat2019]:[Vefat2017]], "&gt;0")</f>
        <v>15</v>
      </c>
      <c r="G92">
        <f>IF(KahramanmarasTablo[[#This Row],[Vefat2020]]&gt;-1, KahramanmarasTablo[[#This Row],[Vefat2020]]-KahramanmarasTablo[[#This Row],[Referans]], 0)</f>
        <v>-4</v>
      </c>
      <c r="H92">
        <f t="shared" si="6"/>
        <v>16.142857142857142</v>
      </c>
      <c r="I92">
        <f t="shared" si="7"/>
        <v>15.714285714285714</v>
      </c>
      <c r="J92">
        <f t="shared" si="8"/>
        <v>17.857142857142858</v>
      </c>
      <c r="K92">
        <f t="shared" si="9"/>
        <v>13.857142857142858</v>
      </c>
      <c r="L92">
        <f t="shared" si="10"/>
        <v>15.80952380952381</v>
      </c>
    </row>
    <row r="93" spans="1:12" x14ac:dyDescent="0.35">
      <c r="A93" t="s">
        <v>164</v>
      </c>
      <c r="B93">
        <v>19</v>
      </c>
      <c r="C93">
        <v>13</v>
      </c>
      <c r="D93">
        <v>17</v>
      </c>
      <c r="E93">
        <v>14</v>
      </c>
      <c r="F93">
        <f>AVERAGEIF(KahramanmarasTablo[[#This Row],[Vefat2019]:[Vefat2017]], "&gt;0")</f>
        <v>14.666666666666666</v>
      </c>
      <c r="G93">
        <f>IF(KahramanmarasTablo[[#This Row],[Vefat2020]]&gt;-1, KahramanmarasTablo[[#This Row],[Vefat2020]]-KahramanmarasTablo[[#This Row],[Referans]], 0)</f>
        <v>4.3333333333333339</v>
      </c>
      <c r="H93">
        <f t="shared" si="6"/>
        <v>16.714285714285715</v>
      </c>
      <c r="I93">
        <f t="shared" si="7"/>
        <v>15.285714285714286</v>
      </c>
      <c r="J93">
        <f t="shared" si="8"/>
        <v>17.285714285714285</v>
      </c>
      <c r="K93">
        <f t="shared" si="9"/>
        <v>12.714285714285714</v>
      </c>
      <c r="L93">
        <f t="shared" si="10"/>
        <v>15.095238095238097</v>
      </c>
    </row>
    <row r="94" spans="1:12" x14ac:dyDescent="0.35">
      <c r="A94" t="s">
        <v>163</v>
      </c>
      <c r="B94">
        <v>10</v>
      </c>
      <c r="C94">
        <v>13</v>
      </c>
      <c r="D94">
        <v>14</v>
      </c>
      <c r="E94">
        <v>12</v>
      </c>
      <c r="F94">
        <f>AVERAGEIF(KahramanmarasTablo[[#This Row],[Vefat2019]:[Vefat2017]], "&gt;0")</f>
        <v>13</v>
      </c>
      <c r="G94">
        <f>IF(KahramanmarasTablo[[#This Row],[Vefat2020]]&gt;-1, KahramanmarasTablo[[#This Row],[Vefat2020]]-KahramanmarasTablo[[#This Row],[Referans]], 0)</f>
        <v>-3</v>
      </c>
      <c r="H94">
        <f t="shared" si="6"/>
        <v>16</v>
      </c>
      <c r="I94">
        <f t="shared" si="7"/>
        <v>14</v>
      </c>
      <c r="J94">
        <f t="shared" si="8"/>
        <v>17</v>
      </c>
      <c r="K94">
        <f t="shared" si="9"/>
        <v>12.857142857142858</v>
      </c>
      <c r="L94">
        <f t="shared" si="10"/>
        <v>14.619047619047619</v>
      </c>
    </row>
    <row r="95" spans="1:12" x14ac:dyDescent="0.35">
      <c r="A95" t="s">
        <v>162</v>
      </c>
      <c r="B95">
        <v>24</v>
      </c>
      <c r="C95">
        <v>17</v>
      </c>
      <c r="D95">
        <v>19</v>
      </c>
      <c r="E95">
        <v>23</v>
      </c>
      <c r="F95">
        <f>AVERAGEIF(KahramanmarasTablo[[#This Row],[Vefat2019]:[Vefat2017]], "&gt;0")</f>
        <v>19.666666666666668</v>
      </c>
      <c r="G95">
        <f>IF(KahramanmarasTablo[[#This Row],[Vefat2020]]&gt;-1, KahramanmarasTablo[[#This Row],[Vefat2020]]-KahramanmarasTablo[[#This Row],[Referans]], 0)</f>
        <v>4.3333333333333321</v>
      </c>
      <c r="H95">
        <f t="shared" si="6"/>
        <v>16.571428571428573</v>
      </c>
      <c r="I95">
        <f t="shared" si="7"/>
        <v>15</v>
      </c>
      <c r="J95">
        <f t="shared" si="8"/>
        <v>17.714285714285715</v>
      </c>
      <c r="K95">
        <f t="shared" si="9"/>
        <v>13.857142857142858</v>
      </c>
      <c r="L95">
        <f t="shared" si="10"/>
        <v>15.523809523809524</v>
      </c>
    </row>
    <row r="96" spans="1:12" x14ac:dyDescent="0.35">
      <c r="A96" t="s">
        <v>161</v>
      </c>
      <c r="B96">
        <v>17</v>
      </c>
      <c r="C96">
        <v>16</v>
      </c>
      <c r="D96">
        <v>18</v>
      </c>
      <c r="E96">
        <v>13</v>
      </c>
      <c r="F96">
        <f>AVERAGEIF(KahramanmarasTablo[[#This Row],[Vefat2019]:[Vefat2017]], "&gt;0")</f>
        <v>15.666666666666666</v>
      </c>
      <c r="G96">
        <f>IF(KahramanmarasTablo[[#This Row],[Vefat2020]]&gt;-1, KahramanmarasTablo[[#This Row],[Vefat2020]]-KahramanmarasTablo[[#This Row],[Referans]], 0)</f>
        <v>1.3333333333333339</v>
      </c>
      <c r="H96">
        <f t="shared" si="6"/>
        <v>17.285714285714285</v>
      </c>
      <c r="I96">
        <f t="shared" si="7"/>
        <v>14.428571428571429</v>
      </c>
      <c r="J96">
        <f t="shared" si="8"/>
        <v>17.571428571428573</v>
      </c>
      <c r="K96">
        <f t="shared" si="9"/>
        <v>14.142857142857142</v>
      </c>
      <c r="L96">
        <f t="shared" si="10"/>
        <v>15.380952380952381</v>
      </c>
    </row>
    <row r="97" spans="1:12" x14ac:dyDescent="0.35">
      <c r="A97" t="s">
        <v>160</v>
      </c>
      <c r="B97">
        <v>14</v>
      </c>
      <c r="C97">
        <v>16</v>
      </c>
      <c r="D97">
        <v>16</v>
      </c>
      <c r="E97">
        <v>19</v>
      </c>
      <c r="F97">
        <f>AVERAGEIF(KahramanmarasTablo[[#This Row],[Vefat2019]:[Vefat2017]], "&gt;0")</f>
        <v>17</v>
      </c>
      <c r="G97">
        <f>IF(KahramanmarasTablo[[#This Row],[Vefat2020]]&gt;-1, KahramanmarasTablo[[#This Row],[Vefat2020]]-KahramanmarasTablo[[#This Row],[Referans]], 0)</f>
        <v>-3</v>
      </c>
      <c r="H97">
        <f t="shared" si="6"/>
        <v>16.285714285714285</v>
      </c>
      <c r="I97">
        <f t="shared" si="7"/>
        <v>14.714285714285714</v>
      </c>
      <c r="J97">
        <f t="shared" si="8"/>
        <v>18</v>
      </c>
      <c r="K97">
        <f t="shared" si="9"/>
        <v>14.857142857142858</v>
      </c>
      <c r="L97">
        <f t="shared" si="10"/>
        <v>15.857142857142858</v>
      </c>
    </row>
    <row r="98" spans="1:12" x14ac:dyDescent="0.35">
      <c r="A98" t="s">
        <v>159</v>
      </c>
      <c r="B98">
        <v>15</v>
      </c>
      <c r="C98">
        <v>12</v>
      </c>
      <c r="D98">
        <v>13</v>
      </c>
      <c r="E98">
        <v>9</v>
      </c>
      <c r="F98">
        <f>AVERAGEIF(KahramanmarasTablo[[#This Row],[Vefat2019]:[Vefat2017]], "&gt;0")</f>
        <v>11.333333333333334</v>
      </c>
      <c r="G98">
        <f>IF(KahramanmarasTablo[[#This Row],[Vefat2020]]&gt;-1, KahramanmarasTablo[[#This Row],[Vefat2020]]-KahramanmarasTablo[[#This Row],[Referans]], 0)</f>
        <v>3.6666666666666661</v>
      </c>
      <c r="H98">
        <f t="shared" si="6"/>
        <v>15.714285714285714</v>
      </c>
      <c r="I98">
        <f t="shared" si="7"/>
        <v>14.571428571428571</v>
      </c>
      <c r="J98">
        <f t="shared" si="8"/>
        <v>16.714285714285715</v>
      </c>
      <c r="K98">
        <f t="shared" si="9"/>
        <v>14.285714285714286</v>
      </c>
      <c r="L98">
        <f t="shared" si="10"/>
        <v>15.19047619047619</v>
      </c>
    </row>
    <row r="99" spans="1:12" x14ac:dyDescent="0.35">
      <c r="A99" t="s">
        <v>158</v>
      </c>
      <c r="B99">
        <v>14</v>
      </c>
      <c r="C99">
        <v>15</v>
      </c>
      <c r="D99">
        <v>20</v>
      </c>
      <c r="E99">
        <v>7</v>
      </c>
      <c r="F99">
        <f>AVERAGEIF(KahramanmarasTablo[[#This Row],[Vefat2019]:[Vefat2017]], "&gt;0")</f>
        <v>14</v>
      </c>
      <c r="G99">
        <f>IF(KahramanmarasTablo[[#This Row],[Vefat2020]]&gt;-1, KahramanmarasTablo[[#This Row],[Vefat2020]]-KahramanmarasTablo[[#This Row],[Referans]], 0)</f>
        <v>0</v>
      </c>
      <c r="H99">
        <f t="shared" si="6"/>
        <v>16.142857142857142</v>
      </c>
      <c r="I99">
        <f t="shared" si="7"/>
        <v>14.571428571428571</v>
      </c>
      <c r="J99">
        <f t="shared" si="8"/>
        <v>16.714285714285715</v>
      </c>
      <c r="K99">
        <f t="shared" si="9"/>
        <v>13.857142857142858</v>
      </c>
      <c r="L99">
        <f t="shared" si="10"/>
        <v>15.047619047619047</v>
      </c>
    </row>
    <row r="100" spans="1:12" x14ac:dyDescent="0.35">
      <c r="A100" t="s">
        <v>157</v>
      </c>
      <c r="B100">
        <v>25</v>
      </c>
      <c r="C100">
        <v>19</v>
      </c>
      <c r="D100">
        <v>15</v>
      </c>
      <c r="E100">
        <v>15</v>
      </c>
      <c r="F100">
        <f>AVERAGEIF(KahramanmarasTablo[[#This Row],[Vefat2019]:[Vefat2017]], "&gt;0")</f>
        <v>16.333333333333332</v>
      </c>
      <c r="G100">
        <f>IF(KahramanmarasTablo[[#This Row],[Vefat2020]]&gt;-1, KahramanmarasTablo[[#This Row],[Vefat2020]]-KahramanmarasTablo[[#This Row],[Referans]], 0)</f>
        <v>8.6666666666666679</v>
      </c>
      <c r="H100">
        <f t="shared" si="6"/>
        <v>17</v>
      </c>
      <c r="I100">
        <f t="shared" si="7"/>
        <v>15.428571428571429</v>
      </c>
      <c r="J100">
        <f t="shared" si="8"/>
        <v>16.428571428571427</v>
      </c>
      <c r="K100">
        <f t="shared" si="9"/>
        <v>14</v>
      </c>
      <c r="L100">
        <f t="shared" si="10"/>
        <v>15.285714285714286</v>
      </c>
    </row>
    <row r="101" spans="1:12" x14ac:dyDescent="0.35">
      <c r="A101" t="s">
        <v>156</v>
      </c>
      <c r="B101">
        <v>14</v>
      </c>
      <c r="C101">
        <v>13</v>
      </c>
      <c r="D101">
        <v>13</v>
      </c>
      <c r="E101">
        <v>21</v>
      </c>
      <c r="F101">
        <f>AVERAGEIF(KahramanmarasTablo[[#This Row],[Vefat2019]:[Vefat2017]], "&gt;0")</f>
        <v>15.666666666666666</v>
      </c>
      <c r="G101">
        <f>IF(KahramanmarasTablo[[#This Row],[Vefat2020]]&gt;-1, KahramanmarasTablo[[#This Row],[Vefat2020]]-KahramanmarasTablo[[#This Row],[Referans]], 0)</f>
        <v>-1.6666666666666661</v>
      </c>
      <c r="H101">
        <f t="shared" si="6"/>
        <v>17.571428571428573</v>
      </c>
      <c r="I101">
        <f t="shared" si="7"/>
        <v>15.428571428571429</v>
      </c>
      <c r="J101">
        <f t="shared" si="8"/>
        <v>16.285714285714285</v>
      </c>
      <c r="K101">
        <f t="shared" si="9"/>
        <v>15.285714285714286</v>
      </c>
      <c r="L101">
        <f t="shared" si="10"/>
        <v>15.666666666666668</v>
      </c>
    </row>
    <row r="102" spans="1:12" x14ac:dyDescent="0.35">
      <c r="A102" t="s">
        <v>155</v>
      </c>
      <c r="B102">
        <v>11</v>
      </c>
      <c r="C102">
        <v>22</v>
      </c>
      <c r="D102">
        <v>12</v>
      </c>
      <c r="E102">
        <v>15</v>
      </c>
      <c r="F102">
        <f>AVERAGEIF(KahramanmarasTablo[[#This Row],[Vefat2019]:[Vefat2017]], "&gt;0")</f>
        <v>16.333333333333332</v>
      </c>
      <c r="G102">
        <f>IF(KahramanmarasTablo[[#This Row],[Vefat2020]]&gt;-1, KahramanmarasTablo[[#This Row],[Vefat2020]]-KahramanmarasTablo[[#This Row],[Referans]], 0)</f>
        <v>-5.3333333333333321</v>
      </c>
      <c r="H102">
        <f t="shared" si="6"/>
        <v>15.714285714285714</v>
      </c>
      <c r="I102">
        <f t="shared" si="7"/>
        <v>16.142857142857142</v>
      </c>
      <c r="J102">
        <f t="shared" si="8"/>
        <v>15.285714285714286</v>
      </c>
      <c r="K102">
        <f t="shared" si="9"/>
        <v>14.142857142857142</v>
      </c>
      <c r="L102">
        <f t="shared" si="10"/>
        <v>15.19047619047619</v>
      </c>
    </row>
    <row r="103" spans="1:12" x14ac:dyDescent="0.35">
      <c r="A103" t="s">
        <v>154</v>
      </c>
      <c r="B103">
        <v>17</v>
      </c>
      <c r="C103">
        <v>10</v>
      </c>
      <c r="D103">
        <v>10</v>
      </c>
      <c r="E103">
        <v>19</v>
      </c>
      <c r="F103">
        <f>AVERAGEIF(KahramanmarasTablo[[#This Row],[Vefat2019]:[Vefat2017]], "&gt;0")</f>
        <v>13</v>
      </c>
      <c r="G103">
        <f>IF(KahramanmarasTablo[[#This Row],[Vefat2020]]&gt;-1, KahramanmarasTablo[[#This Row],[Vefat2020]]-KahramanmarasTablo[[#This Row],[Referans]], 0)</f>
        <v>4</v>
      </c>
      <c r="H103">
        <f t="shared" si="6"/>
        <v>15.714285714285714</v>
      </c>
      <c r="I103">
        <f t="shared" si="7"/>
        <v>15.285714285714286</v>
      </c>
      <c r="J103">
        <f t="shared" si="8"/>
        <v>14.142857142857142</v>
      </c>
      <c r="K103">
        <f t="shared" si="9"/>
        <v>15</v>
      </c>
      <c r="L103">
        <f t="shared" si="10"/>
        <v>14.80952380952381</v>
      </c>
    </row>
    <row r="104" spans="1:12" x14ac:dyDescent="0.35">
      <c r="A104" t="s">
        <v>153</v>
      </c>
      <c r="B104">
        <v>15</v>
      </c>
      <c r="C104">
        <v>14</v>
      </c>
      <c r="D104">
        <v>17</v>
      </c>
      <c r="E104">
        <v>16</v>
      </c>
      <c r="F104">
        <f>AVERAGEIF(KahramanmarasTablo[[#This Row],[Vefat2019]:[Vefat2017]], "&gt;0")</f>
        <v>15.666666666666666</v>
      </c>
      <c r="G104">
        <f>IF(KahramanmarasTablo[[#This Row],[Vefat2020]]&gt;-1, KahramanmarasTablo[[#This Row],[Vefat2020]]-KahramanmarasTablo[[#This Row],[Referans]], 0)</f>
        <v>-0.66666666666666607</v>
      </c>
      <c r="H104">
        <f t="shared" si="6"/>
        <v>15.857142857142858</v>
      </c>
      <c r="I104">
        <f t="shared" si="7"/>
        <v>15</v>
      </c>
      <c r="J104">
        <f t="shared" si="8"/>
        <v>14.285714285714286</v>
      </c>
      <c r="K104">
        <f t="shared" si="9"/>
        <v>14.571428571428571</v>
      </c>
      <c r="L104">
        <f t="shared" si="10"/>
        <v>14.61904761904762</v>
      </c>
    </row>
    <row r="105" spans="1:12" x14ac:dyDescent="0.35">
      <c r="A105" t="s">
        <v>152</v>
      </c>
      <c r="B105">
        <v>16</v>
      </c>
      <c r="C105">
        <v>11</v>
      </c>
      <c r="D105">
        <v>11</v>
      </c>
      <c r="E105">
        <v>11</v>
      </c>
      <c r="F105">
        <f>AVERAGEIF(KahramanmarasTablo[[#This Row],[Vefat2019]:[Vefat2017]], "&gt;0")</f>
        <v>11</v>
      </c>
      <c r="G105">
        <f>IF(KahramanmarasTablo[[#This Row],[Vefat2020]]&gt;-1, KahramanmarasTablo[[#This Row],[Vefat2020]]-KahramanmarasTablo[[#This Row],[Referans]], 0)</f>
        <v>5</v>
      </c>
      <c r="H105">
        <f t="shared" si="6"/>
        <v>16</v>
      </c>
      <c r="I105">
        <f t="shared" si="7"/>
        <v>14.857142857142858</v>
      </c>
      <c r="J105">
        <f t="shared" si="8"/>
        <v>14</v>
      </c>
      <c r="K105">
        <f t="shared" si="9"/>
        <v>14.857142857142858</v>
      </c>
      <c r="L105">
        <f t="shared" si="10"/>
        <v>14.571428571428571</v>
      </c>
    </row>
    <row r="106" spans="1:12" x14ac:dyDescent="0.35">
      <c r="A106" t="s">
        <v>151</v>
      </c>
      <c r="B106">
        <v>21</v>
      </c>
      <c r="C106">
        <v>14</v>
      </c>
      <c r="D106">
        <v>14</v>
      </c>
      <c r="E106">
        <v>13</v>
      </c>
      <c r="F106">
        <f>AVERAGEIF(KahramanmarasTablo[[#This Row],[Vefat2019]:[Vefat2017]], "&gt;0")</f>
        <v>13.666666666666666</v>
      </c>
      <c r="G106">
        <f>IF(KahramanmarasTablo[[#This Row],[Vefat2020]]&gt;-1, KahramanmarasTablo[[#This Row],[Vefat2020]]-KahramanmarasTablo[[#This Row],[Referans]], 0)</f>
        <v>7.3333333333333339</v>
      </c>
      <c r="H106">
        <f t="shared" si="6"/>
        <v>17</v>
      </c>
      <c r="I106">
        <f t="shared" si="7"/>
        <v>14.714285714285714</v>
      </c>
      <c r="J106">
        <f t="shared" si="8"/>
        <v>13.142857142857142</v>
      </c>
      <c r="K106">
        <f t="shared" si="9"/>
        <v>15.714285714285714</v>
      </c>
      <c r="L106">
        <f t="shared" si="10"/>
        <v>14.523809523809524</v>
      </c>
    </row>
    <row r="107" spans="1:12" x14ac:dyDescent="0.35">
      <c r="A107" t="s">
        <v>150</v>
      </c>
      <c r="B107">
        <v>11</v>
      </c>
      <c r="C107">
        <v>20</v>
      </c>
      <c r="D107">
        <v>15</v>
      </c>
      <c r="E107">
        <v>10</v>
      </c>
      <c r="F107">
        <f>AVERAGEIF(KahramanmarasTablo[[#This Row],[Vefat2019]:[Vefat2017]], "&gt;0")</f>
        <v>15</v>
      </c>
      <c r="G107">
        <f>IF(KahramanmarasTablo[[#This Row],[Vefat2020]]&gt;-1, KahramanmarasTablo[[#This Row],[Vefat2020]]-KahramanmarasTablo[[#This Row],[Referans]], 0)</f>
        <v>-4</v>
      </c>
      <c r="H107">
        <f t="shared" si="6"/>
        <v>15</v>
      </c>
      <c r="I107">
        <f t="shared" si="7"/>
        <v>14.857142857142858</v>
      </c>
      <c r="J107">
        <f t="shared" si="8"/>
        <v>13.142857142857142</v>
      </c>
      <c r="K107">
        <f t="shared" si="9"/>
        <v>15</v>
      </c>
      <c r="L107">
        <f t="shared" si="10"/>
        <v>14.333333333333332</v>
      </c>
    </row>
    <row r="108" spans="1:12" x14ac:dyDescent="0.35">
      <c r="A108" t="s">
        <v>149</v>
      </c>
      <c r="B108">
        <v>19</v>
      </c>
      <c r="C108">
        <v>14</v>
      </c>
      <c r="D108">
        <v>18</v>
      </c>
      <c r="E108">
        <v>15</v>
      </c>
      <c r="F108">
        <f>AVERAGEIF(KahramanmarasTablo[[#This Row],[Vefat2019]:[Vefat2017]], "&gt;0")</f>
        <v>15.666666666666666</v>
      </c>
      <c r="G108">
        <f>IF(KahramanmarasTablo[[#This Row],[Vefat2020]]&gt;-1, KahramanmarasTablo[[#This Row],[Vefat2020]]-KahramanmarasTablo[[#This Row],[Referans]], 0)</f>
        <v>3.3333333333333339</v>
      </c>
      <c r="H108">
        <f t="shared" si="6"/>
        <v>15.714285714285714</v>
      </c>
      <c r="I108">
        <f t="shared" si="7"/>
        <v>15</v>
      </c>
      <c r="J108">
        <f t="shared" si="8"/>
        <v>13.857142857142858</v>
      </c>
      <c r="K108">
        <f t="shared" si="9"/>
        <v>14.142857142857142</v>
      </c>
      <c r="L108">
        <f t="shared" si="10"/>
        <v>14.333333333333334</v>
      </c>
    </row>
    <row r="109" spans="1:12" x14ac:dyDescent="0.35">
      <c r="A109" t="s">
        <v>148</v>
      </c>
      <c r="B109">
        <v>19</v>
      </c>
      <c r="C109">
        <v>11</v>
      </c>
      <c r="D109">
        <v>8</v>
      </c>
      <c r="E109">
        <v>14</v>
      </c>
      <c r="F109">
        <f>AVERAGEIF(KahramanmarasTablo[[#This Row],[Vefat2019]:[Vefat2017]], "&gt;0")</f>
        <v>11</v>
      </c>
      <c r="G109">
        <f>IF(KahramanmarasTablo[[#This Row],[Vefat2020]]&gt;-1, KahramanmarasTablo[[#This Row],[Vefat2020]]-KahramanmarasTablo[[#This Row],[Referans]], 0)</f>
        <v>8</v>
      </c>
      <c r="H109">
        <f t="shared" si="6"/>
        <v>16.857142857142858</v>
      </c>
      <c r="I109">
        <f t="shared" si="7"/>
        <v>13.428571428571429</v>
      </c>
      <c r="J109">
        <f t="shared" si="8"/>
        <v>13.285714285714286</v>
      </c>
      <c r="K109">
        <f t="shared" si="9"/>
        <v>14</v>
      </c>
      <c r="L109">
        <f t="shared" si="10"/>
        <v>13.571428571428571</v>
      </c>
    </row>
    <row r="110" spans="1:12" x14ac:dyDescent="0.35">
      <c r="A110" t="s">
        <v>147</v>
      </c>
      <c r="B110">
        <v>11</v>
      </c>
      <c r="C110">
        <v>14</v>
      </c>
      <c r="D110">
        <v>15</v>
      </c>
      <c r="E110">
        <v>11</v>
      </c>
      <c r="F110">
        <f>AVERAGEIF(KahramanmarasTablo[[#This Row],[Vefat2019]:[Vefat2017]], "&gt;0")</f>
        <v>13.333333333333334</v>
      </c>
      <c r="G110">
        <f>IF(KahramanmarasTablo[[#This Row],[Vefat2020]]&gt;-1, KahramanmarasTablo[[#This Row],[Vefat2020]]-KahramanmarasTablo[[#This Row],[Referans]], 0)</f>
        <v>-2.3333333333333339</v>
      </c>
      <c r="H110">
        <f t="shared" si="6"/>
        <v>16</v>
      </c>
      <c r="I110">
        <f t="shared" si="7"/>
        <v>14</v>
      </c>
      <c r="J110">
        <f t="shared" si="8"/>
        <v>14</v>
      </c>
      <c r="K110">
        <f t="shared" si="9"/>
        <v>12.857142857142858</v>
      </c>
      <c r="L110">
        <f t="shared" si="10"/>
        <v>13.619047619047619</v>
      </c>
    </row>
    <row r="111" spans="1:12" x14ac:dyDescent="0.35">
      <c r="A111" t="s">
        <v>146</v>
      </c>
      <c r="B111">
        <v>18</v>
      </c>
      <c r="C111">
        <v>15</v>
      </c>
      <c r="D111">
        <v>11</v>
      </c>
      <c r="E111">
        <v>14</v>
      </c>
      <c r="F111">
        <f>AVERAGEIF(KahramanmarasTablo[[#This Row],[Vefat2019]:[Vefat2017]], "&gt;0")</f>
        <v>13.333333333333334</v>
      </c>
      <c r="G111">
        <f>IF(KahramanmarasTablo[[#This Row],[Vefat2020]]&gt;-1, KahramanmarasTablo[[#This Row],[Vefat2020]]-KahramanmarasTablo[[#This Row],[Referans]], 0)</f>
        <v>4.6666666666666661</v>
      </c>
      <c r="H111">
        <f t="shared" si="6"/>
        <v>16.428571428571427</v>
      </c>
      <c r="I111">
        <f t="shared" si="7"/>
        <v>14.142857142857142</v>
      </c>
      <c r="J111">
        <f t="shared" si="8"/>
        <v>13.142857142857142</v>
      </c>
      <c r="K111">
        <f t="shared" si="9"/>
        <v>12.571428571428571</v>
      </c>
      <c r="L111">
        <f t="shared" si="10"/>
        <v>13.285714285714283</v>
      </c>
    </row>
    <row r="112" spans="1:12" x14ac:dyDescent="0.35">
      <c r="A112" t="s">
        <v>145</v>
      </c>
      <c r="B112">
        <v>22</v>
      </c>
      <c r="C112">
        <v>20</v>
      </c>
      <c r="D112">
        <v>14</v>
      </c>
      <c r="E112">
        <v>16</v>
      </c>
      <c r="F112">
        <f>AVERAGEIF(KahramanmarasTablo[[#This Row],[Vefat2019]:[Vefat2017]], "&gt;0")</f>
        <v>16.666666666666668</v>
      </c>
      <c r="G112">
        <f>IF(KahramanmarasTablo[[#This Row],[Vefat2020]]&gt;-1, KahramanmarasTablo[[#This Row],[Vefat2020]]-KahramanmarasTablo[[#This Row],[Referans]], 0)</f>
        <v>5.3333333333333321</v>
      </c>
      <c r="H112">
        <f t="shared" si="6"/>
        <v>17.285714285714285</v>
      </c>
      <c r="I112">
        <f t="shared" si="7"/>
        <v>15.428571428571429</v>
      </c>
      <c r="J112">
        <f t="shared" si="8"/>
        <v>13.571428571428571</v>
      </c>
      <c r="K112">
        <f t="shared" si="9"/>
        <v>13.285714285714286</v>
      </c>
      <c r="L112">
        <f t="shared" si="10"/>
        <v>14.095238095238093</v>
      </c>
    </row>
    <row r="113" spans="1:12" x14ac:dyDescent="0.35">
      <c r="A113" t="s">
        <v>144</v>
      </c>
      <c r="B113">
        <v>17</v>
      </c>
      <c r="C113">
        <v>12</v>
      </c>
      <c r="D113">
        <v>15</v>
      </c>
      <c r="E113">
        <v>13</v>
      </c>
      <c r="F113">
        <f>AVERAGEIF(KahramanmarasTablo[[#This Row],[Vefat2019]:[Vefat2017]], "&gt;0")</f>
        <v>13.333333333333334</v>
      </c>
      <c r="G113">
        <f>IF(KahramanmarasTablo[[#This Row],[Vefat2020]]&gt;-1, KahramanmarasTablo[[#This Row],[Vefat2020]]-KahramanmarasTablo[[#This Row],[Referans]], 0)</f>
        <v>3.6666666666666661</v>
      </c>
      <c r="H113">
        <f t="shared" si="6"/>
        <v>16.714285714285715</v>
      </c>
      <c r="I113">
        <f t="shared" si="7"/>
        <v>15.142857142857142</v>
      </c>
      <c r="J113">
        <f t="shared" si="8"/>
        <v>13.714285714285714</v>
      </c>
      <c r="K113">
        <f t="shared" si="9"/>
        <v>13.285714285714286</v>
      </c>
      <c r="L113">
        <f t="shared" si="10"/>
        <v>14.047619047619047</v>
      </c>
    </row>
    <row r="114" spans="1:12" x14ac:dyDescent="0.35">
      <c r="A114" t="s">
        <v>143</v>
      </c>
      <c r="B114">
        <v>19</v>
      </c>
      <c r="C114">
        <v>15</v>
      </c>
      <c r="D114">
        <v>19</v>
      </c>
      <c r="E114">
        <v>10</v>
      </c>
      <c r="F114">
        <f>AVERAGEIF(KahramanmarasTablo[[#This Row],[Vefat2019]:[Vefat2017]], "&gt;0")</f>
        <v>14.666666666666666</v>
      </c>
      <c r="G114">
        <f>IF(KahramanmarasTablo[[#This Row],[Vefat2020]]&gt;-1, KahramanmarasTablo[[#This Row],[Vefat2020]]-KahramanmarasTablo[[#This Row],[Referans]], 0)</f>
        <v>4.3333333333333339</v>
      </c>
      <c r="H114">
        <f t="shared" si="6"/>
        <v>17.857142857142858</v>
      </c>
      <c r="I114">
        <f t="shared" si="7"/>
        <v>14.428571428571429</v>
      </c>
      <c r="J114">
        <f t="shared" si="8"/>
        <v>14.285714285714286</v>
      </c>
      <c r="K114">
        <f t="shared" si="9"/>
        <v>13.285714285714286</v>
      </c>
      <c r="L114">
        <f t="shared" si="10"/>
        <v>14</v>
      </c>
    </row>
    <row r="115" spans="1:12" x14ac:dyDescent="0.35">
      <c r="A115" t="s">
        <v>142</v>
      </c>
      <c r="B115">
        <v>19</v>
      </c>
      <c r="C115">
        <v>15</v>
      </c>
      <c r="D115">
        <v>12</v>
      </c>
      <c r="E115">
        <v>22</v>
      </c>
      <c r="F115">
        <f>AVERAGEIF(KahramanmarasTablo[[#This Row],[Vefat2019]:[Vefat2017]], "&gt;0")</f>
        <v>16.333333333333332</v>
      </c>
      <c r="G115">
        <f>IF(KahramanmarasTablo[[#This Row],[Vefat2020]]&gt;-1, KahramanmarasTablo[[#This Row],[Vefat2020]]-KahramanmarasTablo[[#This Row],[Referans]], 0)</f>
        <v>2.6666666666666679</v>
      </c>
      <c r="H115">
        <f t="shared" si="6"/>
        <v>17.857142857142858</v>
      </c>
      <c r="I115">
        <f t="shared" si="7"/>
        <v>14.571428571428571</v>
      </c>
      <c r="J115">
        <f t="shared" si="8"/>
        <v>13.428571428571429</v>
      </c>
      <c r="K115">
        <f t="shared" si="9"/>
        <v>14.285714285714286</v>
      </c>
      <c r="L115">
        <f t="shared" si="10"/>
        <v>14.095238095238097</v>
      </c>
    </row>
    <row r="116" spans="1:12" x14ac:dyDescent="0.35">
      <c r="A116" t="s">
        <v>141</v>
      </c>
      <c r="B116">
        <v>12</v>
      </c>
      <c r="C116">
        <v>14</v>
      </c>
      <c r="D116">
        <v>14</v>
      </c>
      <c r="E116">
        <v>12</v>
      </c>
      <c r="F116">
        <f>AVERAGEIF(KahramanmarasTablo[[#This Row],[Vefat2019]:[Vefat2017]], "&gt;0")</f>
        <v>13.333333333333334</v>
      </c>
      <c r="G116">
        <f>IF(KahramanmarasTablo[[#This Row],[Vefat2020]]&gt;-1, KahramanmarasTablo[[#This Row],[Vefat2020]]-KahramanmarasTablo[[#This Row],[Referans]], 0)</f>
        <v>-1.3333333333333339</v>
      </c>
      <c r="H116">
        <f t="shared" si="6"/>
        <v>16.857142857142858</v>
      </c>
      <c r="I116">
        <f t="shared" si="7"/>
        <v>15</v>
      </c>
      <c r="J116">
        <f t="shared" si="8"/>
        <v>14.285714285714286</v>
      </c>
      <c r="K116">
        <f t="shared" si="9"/>
        <v>14</v>
      </c>
      <c r="L116">
        <f t="shared" si="10"/>
        <v>14.428571428571429</v>
      </c>
    </row>
    <row r="117" spans="1:12" x14ac:dyDescent="0.35">
      <c r="A117" t="s">
        <v>140</v>
      </c>
      <c r="B117">
        <v>8</v>
      </c>
      <c r="C117">
        <v>16</v>
      </c>
      <c r="D117">
        <v>23</v>
      </c>
      <c r="E117">
        <v>18</v>
      </c>
      <c r="F117">
        <f>AVERAGEIF(KahramanmarasTablo[[#This Row],[Vefat2019]:[Vefat2017]], "&gt;0")</f>
        <v>19</v>
      </c>
      <c r="G117">
        <f>IF(KahramanmarasTablo[[#This Row],[Vefat2020]]&gt;-1, KahramanmarasTablo[[#This Row],[Vefat2020]]-KahramanmarasTablo[[#This Row],[Referans]], 0)</f>
        <v>-11</v>
      </c>
      <c r="H117">
        <f t="shared" si="6"/>
        <v>16.428571428571427</v>
      </c>
      <c r="I117">
        <f t="shared" si="7"/>
        <v>15.285714285714286</v>
      </c>
      <c r="J117">
        <f t="shared" si="8"/>
        <v>15.428571428571429</v>
      </c>
      <c r="K117">
        <f t="shared" si="9"/>
        <v>15</v>
      </c>
      <c r="L117">
        <f t="shared" si="10"/>
        <v>15.238095238095237</v>
      </c>
    </row>
    <row r="118" spans="1:12" x14ac:dyDescent="0.35">
      <c r="A118" t="s">
        <v>139</v>
      </c>
      <c r="B118">
        <v>19</v>
      </c>
      <c r="C118">
        <v>19</v>
      </c>
      <c r="D118">
        <v>13</v>
      </c>
      <c r="E118">
        <v>10</v>
      </c>
      <c r="F118">
        <f>AVERAGEIF(KahramanmarasTablo[[#This Row],[Vefat2019]:[Vefat2017]], "&gt;0")</f>
        <v>14</v>
      </c>
      <c r="G118">
        <f>IF(KahramanmarasTablo[[#This Row],[Vefat2020]]&gt;-1, KahramanmarasTablo[[#This Row],[Vefat2020]]-KahramanmarasTablo[[#This Row],[Referans]], 0)</f>
        <v>5</v>
      </c>
      <c r="H118">
        <f t="shared" si="6"/>
        <v>16.571428571428573</v>
      </c>
      <c r="I118">
        <f t="shared" si="7"/>
        <v>15.857142857142858</v>
      </c>
      <c r="J118">
        <f t="shared" si="8"/>
        <v>15.714285714285714</v>
      </c>
      <c r="K118">
        <f t="shared" si="9"/>
        <v>14.428571428571429</v>
      </c>
      <c r="L118">
        <f t="shared" si="10"/>
        <v>15.333333333333332</v>
      </c>
    </row>
    <row r="119" spans="1:12" x14ac:dyDescent="0.35">
      <c r="A119" t="s">
        <v>138</v>
      </c>
      <c r="B119">
        <v>12</v>
      </c>
      <c r="C119">
        <v>16</v>
      </c>
      <c r="D119">
        <v>19</v>
      </c>
      <c r="E119">
        <v>16</v>
      </c>
      <c r="F119">
        <f>AVERAGEIF(KahramanmarasTablo[[#This Row],[Vefat2019]:[Vefat2017]], "&gt;0")</f>
        <v>17</v>
      </c>
      <c r="G119">
        <f>IF(KahramanmarasTablo[[#This Row],[Vefat2020]]&gt;-1, KahramanmarasTablo[[#This Row],[Vefat2020]]-KahramanmarasTablo[[#This Row],[Referans]], 0)</f>
        <v>-5</v>
      </c>
      <c r="H119">
        <f t="shared" si="6"/>
        <v>15.142857142857142</v>
      </c>
      <c r="I119">
        <f t="shared" si="7"/>
        <v>15.285714285714286</v>
      </c>
      <c r="J119">
        <f t="shared" si="8"/>
        <v>16.428571428571427</v>
      </c>
      <c r="K119">
        <f t="shared" si="9"/>
        <v>14.428571428571429</v>
      </c>
      <c r="L119">
        <f t="shared" si="10"/>
        <v>15.38095238095238</v>
      </c>
    </row>
    <row r="120" spans="1:12" x14ac:dyDescent="0.35">
      <c r="A120" t="s">
        <v>137</v>
      </c>
      <c r="B120">
        <v>15</v>
      </c>
      <c r="C120">
        <v>17</v>
      </c>
      <c r="D120">
        <v>12</v>
      </c>
      <c r="E120">
        <v>8</v>
      </c>
      <c r="F120">
        <f>AVERAGEIF(KahramanmarasTablo[[#This Row],[Vefat2019]:[Vefat2017]], "&gt;0")</f>
        <v>12.333333333333334</v>
      </c>
      <c r="G120">
        <f>IF(KahramanmarasTablo[[#This Row],[Vefat2020]]&gt;-1, KahramanmarasTablo[[#This Row],[Vefat2020]]-KahramanmarasTablo[[#This Row],[Referans]], 0)</f>
        <v>2.6666666666666661</v>
      </c>
      <c r="H120">
        <f t="shared" si="6"/>
        <v>14.857142857142858</v>
      </c>
      <c r="I120">
        <f t="shared" si="7"/>
        <v>16</v>
      </c>
      <c r="J120">
        <f t="shared" si="8"/>
        <v>16</v>
      </c>
      <c r="K120">
        <f t="shared" si="9"/>
        <v>13.714285714285714</v>
      </c>
      <c r="L120">
        <f t="shared" si="10"/>
        <v>15.238095238095239</v>
      </c>
    </row>
    <row r="121" spans="1:12" x14ac:dyDescent="0.35">
      <c r="A121" t="s">
        <v>136</v>
      </c>
      <c r="B121">
        <v>14</v>
      </c>
      <c r="C121">
        <v>10</v>
      </c>
      <c r="D121">
        <v>12</v>
      </c>
      <c r="E121">
        <v>6</v>
      </c>
      <c r="F121">
        <f>AVERAGEIF(KahramanmarasTablo[[#This Row],[Vefat2019]:[Vefat2017]], "&gt;0")</f>
        <v>9.3333333333333339</v>
      </c>
      <c r="G121">
        <f>IF(KahramanmarasTablo[[#This Row],[Vefat2020]]&gt;-1, KahramanmarasTablo[[#This Row],[Vefat2020]]-KahramanmarasTablo[[#This Row],[Referans]], 0)</f>
        <v>4.6666666666666661</v>
      </c>
      <c r="H121">
        <f t="shared" si="6"/>
        <v>14.142857142857142</v>
      </c>
      <c r="I121">
        <f t="shared" si="7"/>
        <v>15.285714285714286</v>
      </c>
      <c r="J121">
        <f t="shared" si="8"/>
        <v>15</v>
      </c>
      <c r="K121">
        <f t="shared" si="9"/>
        <v>13.142857142857142</v>
      </c>
      <c r="L121">
        <f t="shared" si="10"/>
        <v>14.476190476190473</v>
      </c>
    </row>
    <row r="122" spans="1:12" x14ac:dyDescent="0.35">
      <c r="A122" t="s">
        <v>135</v>
      </c>
      <c r="B122">
        <v>16</v>
      </c>
      <c r="C122">
        <v>18</v>
      </c>
      <c r="D122">
        <v>10</v>
      </c>
      <c r="E122">
        <v>13</v>
      </c>
      <c r="F122">
        <f>AVERAGEIF(KahramanmarasTablo[[#This Row],[Vefat2019]:[Vefat2017]], "&gt;0")</f>
        <v>13.666666666666666</v>
      </c>
      <c r="G122">
        <f>IF(KahramanmarasTablo[[#This Row],[Vefat2020]]&gt;-1, KahramanmarasTablo[[#This Row],[Vefat2020]]-KahramanmarasTablo[[#This Row],[Referans]], 0)</f>
        <v>2.3333333333333339</v>
      </c>
      <c r="H122">
        <f t="shared" si="6"/>
        <v>13.714285714285714</v>
      </c>
      <c r="I122">
        <f t="shared" si="7"/>
        <v>15.714285714285714</v>
      </c>
      <c r="J122">
        <f t="shared" si="8"/>
        <v>14.714285714285714</v>
      </c>
      <c r="K122">
        <f t="shared" si="9"/>
        <v>11.857142857142858</v>
      </c>
      <c r="L122">
        <f t="shared" si="10"/>
        <v>14.095238095238097</v>
      </c>
    </row>
    <row r="123" spans="1:12" x14ac:dyDescent="0.35">
      <c r="A123" t="s">
        <v>134</v>
      </c>
      <c r="B123">
        <v>13</v>
      </c>
      <c r="C123">
        <v>24</v>
      </c>
      <c r="D123">
        <v>14</v>
      </c>
      <c r="E123">
        <v>18</v>
      </c>
      <c r="F123">
        <f>AVERAGEIF(KahramanmarasTablo[[#This Row],[Vefat2019]:[Vefat2017]], "&gt;0")</f>
        <v>18.666666666666668</v>
      </c>
      <c r="G123">
        <f>IF(KahramanmarasTablo[[#This Row],[Vefat2020]]&gt;-1, KahramanmarasTablo[[#This Row],[Vefat2020]]-KahramanmarasTablo[[#This Row],[Referans]], 0)</f>
        <v>-5.6666666666666679</v>
      </c>
      <c r="H123">
        <f t="shared" si="6"/>
        <v>13.857142857142858</v>
      </c>
      <c r="I123">
        <f t="shared" si="7"/>
        <v>17.142857142857142</v>
      </c>
      <c r="J123">
        <f t="shared" si="8"/>
        <v>14.714285714285714</v>
      </c>
      <c r="K123">
        <f t="shared" si="9"/>
        <v>12.714285714285714</v>
      </c>
      <c r="L123">
        <f t="shared" si="10"/>
        <v>14.857142857142859</v>
      </c>
    </row>
    <row r="124" spans="1:12" x14ac:dyDescent="0.35">
      <c r="A124" t="s">
        <v>133</v>
      </c>
      <c r="B124">
        <v>20</v>
      </c>
      <c r="C124">
        <v>15</v>
      </c>
      <c r="D124">
        <v>11</v>
      </c>
      <c r="E124">
        <v>12</v>
      </c>
      <c r="F124">
        <f>AVERAGEIF(KahramanmarasTablo[[#This Row],[Vefat2019]:[Vefat2017]], "&gt;0")</f>
        <v>12.666666666666666</v>
      </c>
      <c r="G124">
        <f>IF(KahramanmarasTablo[[#This Row],[Vefat2020]]&gt;-1, KahramanmarasTablo[[#This Row],[Vefat2020]]-KahramanmarasTablo[[#This Row],[Referans]], 0)</f>
        <v>7.3333333333333339</v>
      </c>
      <c r="H124">
        <f t="shared" si="6"/>
        <v>15.571428571428571</v>
      </c>
      <c r="I124">
        <f t="shared" si="7"/>
        <v>17</v>
      </c>
      <c r="J124">
        <f t="shared" si="8"/>
        <v>13</v>
      </c>
      <c r="K124">
        <f t="shared" si="9"/>
        <v>11.857142857142858</v>
      </c>
      <c r="L124">
        <f t="shared" si="10"/>
        <v>13.952380952380954</v>
      </c>
    </row>
    <row r="125" spans="1:12" x14ac:dyDescent="0.35">
      <c r="A125" t="s">
        <v>132</v>
      </c>
      <c r="B125">
        <v>10</v>
      </c>
      <c r="C125">
        <v>14</v>
      </c>
      <c r="D125">
        <v>15</v>
      </c>
      <c r="E125">
        <v>15</v>
      </c>
      <c r="F125">
        <f>AVERAGEIF(KahramanmarasTablo[[#This Row],[Vefat2019]:[Vefat2017]], "&gt;0")</f>
        <v>14.666666666666666</v>
      </c>
      <c r="G125">
        <f>IF(KahramanmarasTablo[[#This Row],[Vefat2020]]&gt;-1, KahramanmarasTablo[[#This Row],[Vefat2020]]-KahramanmarasTablo[[#This Row],[Referans]], 0)</f>
        <v>-4.6666666666666661</v>
      </c>
      <c r="H125">
        <f t="shared" si="6"/>
        <v>14.285714285714286</v>
      </c>
      <c r="I125">
        <f t="shared" si="7"/>
        <v>16.285714285714285</v>
      </c>
      <c r="J125">
        <f t="shared" si="8"/>
        <v>13.285714285714286</v>
      </c>
      <c r="K125">
        <f t="shared" si="9"/>
        <v>12.571428571428571</v>
      </c>
      <c r="L125">
        <f t="shared" si="10"/>
        <v>14.047619047619049</v>
      </c>
    </row>
    <row r="126" spans="1:12" x14ac:dyDescent="0.35">
      <c r="A126" t="s">
        <v>131</v>
      </c>
      <c r="B126">
        <v>13</v>
      </c>
      <c r="C126">
        <v>10</v>
      </c>
      <c r="D126">
        <v>8</v>
      </c>
      <c r="E126">
        <v>13</v>
      </c>
      <c r="F126">
        <f>AVERAGEIF(KahramanmarasTablo[[#This Row],[Vefat2019]:[Vefat2017]], "&gt;0")</f>
        <v>10.333333333333334</v>
      </c>
      <c r="G126">
        <f>IF(KahramanmarasTablo[[#This Row],[Vefat2020]]&gt;-1, KahramanmarasTablo[[#This Row],[Vefat2020]]-KahramanmarasTablo[[#This Row],[Referans]], 0)</f>
        <v>2.6666666666666661</v>
      </c>
      <c r="H126">
        <f t="shared" si="6"/>
        <v>14.428571428571429</v>
      </c>
      <c r="I126">
        <f t="shared" si="7"/>
        <v>15.428571428571429</v>
      </c>
      <c r="J126">
        <f t="shared" si="8"/>
        <v>11.714285714285714</v>
      </c>
      <c r="K126">
        <f t="shared" si="9"/>
        <v>12.142857142857142</v>
      </c>
      <c r="L126">
        <f t="shared" si="10"/>
        <v>13.095238095238097</v>
      </c>
    </row>
    <row r="127" spans="1:12" x14ac:dyDescent="0.35">
      <c r="A127" t="s">
        <v>130</v>
      </c>
      <c r="B127">
        <v>22</v>
      </c>
      <c r="C127">
        <v>17</v>
      </c>
      <c r="D127">
        <v>20</v>
      </c>
      <c r="E127">
        <v>21</v>
      </c>
      <c r="F127">
        <f>AVERAGEIF(KahramanmarasTablo[[#This Row],[Vefat2019]:[Vefat2017]], "&gt;0")</f>
        <v>19.333333333333332</v>
      </c>
      <c r="G127">
        <f>IF(KahramanmarasTablo[[#This Row],[Vefat2020]]&gt;-1, KahramanmarasTablo[[#This Row],[Vefat2020]]-KahramanmarasTablo[[#This Row],[Referans]], 0)</f>
        <v>2.6666666666666679</v>
      </c>
      <c r="H127">
        <f t="shared" si="6"/>
        <v>15.428571428571429</v>
      </c>
      <c r="I127">
        <f t="shared" si="7"/>
        <v>15.428571428571429</v>
      </c>
      <c r="J127">
        <f t="shared" si="8"/>
        <v>12.857142857142858</v>
      </c>
      <c r="K127">
        <f t="shared" si="9"/>
        <v>14</v>
      </c>
      <c r="L127">
        <f t="shared" si="10"/>
        <v>14.095238095238093</v>
      </c>
    </row>
    <row r="128" spans="1:12" x14ac:dyDescent="0.35">
      <c r="A128" t="s">
        <v>129</v>
      </c>
      <c r="B128">
        <v>12</v>
      </c>
      <c r="C128">
        <v>15</v>
      </c>
      <c r="D128">
        <v>20</v>
      </c>
      <c r="E128">
        <v>9</v>
      </c>
      <c r="F128">
        <f>AVERAGEIF(KahramanmarasTablo[[#This Row],[Vefat2019]:[Vefat2017]], "&gt;0")</f>
        <v>14.666666666666666</v>
      </c>
      <c r="G128">
        <f>IF(KahramanmarasTablo[[#This Row],[Vefat2020]]&gt;-1, KahramanmarasTablo[[#This Row],[Vefat2020]]-KahramanmarasTablo[[#This Row],[Referans]], 0)</f>
        <v>-2.6666666666666661</v>
      </c>
      <c r="H128">
        <f t="shared" si="6"/>
        <v>15.142857142857142</v>
      </c>
      <c r="I128">
        <f t="shared" si="7"/>
        <v>16.142857142857142</v>
      </c>
      <c r="J128">
        <f t="shared" si="8"/>
        <v>14</v>
      </c>
      <c r="K128">
        <f t="shared" si="9"/>
        <v>14.428571428571429</v>
      </c>
      <c r="L128">
        <f t="shared" si="10"/>
        <v>14.857142857142858</v>
      </c>
    </row>
    <row r="129" spans="1:12" x14ac:dyDescent="0.35">
      <c r="A129" t="s">
        <v>128</v>
      </c>
      <c r="B129">
        <v>13</v>
      </c>
      <c r="C129">
        <v>11</v>
      </c>
      <c r="D129">
        <v>24</v>
      </c>
      <c r="E129">
        <v>17</v>
      </c>
      <c r="F129">
        <f>AVERAGEIF(KahramanmarasTablo[[#This Row],[Vefat2019]:[Vefat2017]], "&gt;0")</f>
        <v>17.333333333333332</v>
      </c>
      <c r="G129">
        <f>IF(KahramanmarasTablo[[#This Row],[Vefat2020]]&gt;-1, KahramanmarasTablo[[#This Row],[Vefat2020]]-KahramanmarasTablo[[#This Row],[Referans]], 0)</f>
        <v>-4.3333333333333321</v>
      </c>
      <c r="H129">
        <f t="shared" si="6"/>
        <v>14.714285714285714</v>
      </c>
      <c r="I129">
        <f t="shared" si="7"/>
        <v>15.142857142857142</v>
      </c>
      <c r="J129">
        <f t="shared" si="8"/>
        <v>16</v>
      </c>
      <c r="K129">
        <f t="shared" si="9"/>
        <v>15</v>
      </c>
      <c r="L129">
        <f t="shared" si="10"/>
        <v>15.380952380952381</v>
      </c>
    </row>
    <row r="130" spans="1:12" x14ac:dyDescent="0.35">
      <c r="A130" t="s">
        <v>127</v>
      </c>
      <c r="B130">
        <v>15</v>
      </c>
      <c r="C130">
        <v>17</v>
      </c>
      <c r="D130">
        <v>12</v>
      </c>
      <c r="E130">
        <v>25</v>
      </c>
      <c r="F130">
        <f>AVERAGEIF(KahramanmarasTablo[[#This Row],[Vefat2019]:[Vefat2017]], "&gt;0")</f>
        <v>18</v>
      </c>
      <c r="G130">
        <f>IF(KahramanmarasTablo[[#This Row],[Vefat2020]]&gt;-1, KahramanmarasTablo[[#This Row],[Vefat2020]]-KahramanmarasTablo[[#This Row],[Referans]], 0)</f>
        <v>-3</v>
      </c>
      <c r="H130">
        <f t="shared" si="6"/>
        <v>15</v>
      </c>
      <c r="I130">
        <f t="shared" si="7"/>
        <v>14.142857142857142</v>
      </c>
      <c r="J130">
        <f t="shared" si="8"/>
        <v>15.714285714285714</v>
      </c>
      <c r="K130">
        <f t="shared" si="9"/>
        <v>16</v>
      </c>
      <c r="L130">
        <f t="shared" si="10"/>
        <v>15.285714285714286</v>
      </c>
    </row>
    <row r="131" spans="1:12" x14ac:dyDescent="0.35">
      <c r="A131" t="s">
        <v>126</v>
      </c>
      <c r="B131">
        <v>17</v>
      </c>
      <c r="C131">
        <v>9</v>
      </c>
      <c r="D131">
        <v>14</v>
      </c>
      <c r="E131">
        <v>20</v>
      </c>
      <c r="F131">
        <f>AVERAGEIF(KahramanmarasTablo[[#This Row],[Vefat2019]:[Vefat2017]], "&gt;0")</f>
        <v>14.333333333333334</v>
      </c>
      <c r="G131">
        <f>IF(KahramanmarasTablo[[#This Row],[Vefat2020]]&gt;-1, KahramanmarasTablo[[#This Row],[Vefat2020]]-KahramanmarasTablo[[#This Row],[Referans]], 0)</f>
        <v>2.6666666666666661</v>
      </c>
      <c r="H131">
        <f t="shared" si="6"/>
        <v>14.571428571428571</v>
      </c>
      <c r="I131">
        <f t="shared" si="7"/>
        <v>13.285714285714286</v>
      </c>
      <c r="J131">
        <f t="shared" si="8"/>
        <v>16.142857142857142</v>
      </c>
      <c r="K131">
        <f t="shared" si="9"/>
        <v>17.142857142857142</v>
      </c>
      <c r="L131">
        <f t="shared" si="10"/>
        <v>15.523809523809522</v>
      </c>
    </row>
    <row r="132" spans="1:12" x14ac:dyDescent="0.35">
      <c r="A132" t="s">
        <v>125</v>
      </c>
      <c r="B132">
        <v>17</v>
      </c>
      <c r="C132">
        <v>13</v>
      </c>
      <c r="D132">
        <v>10</v>
      </c>
      <c r="E132">
        <v>12</v>
      </c>
      <c r="F132">
        <f>AVERAGEIF(KahramanmarasTablo[[#This Row],[Vefat2019]:[Vefat2017]], "&gt;0")</f>
        <v>11.666666666666666</v>
      </c>
      <c r="G132">
        <f>IF(KahramanmarasTablo[[#This Row],[Vefat2020]]&gt;-1, KahramanmarasTablo[[#This Row],[Vefat2020]]-KahramanmarasTablo[[#This Row],[Referans]], 0)</f>
        <v>5.3333333333333339</v>
      </c>
      <c r="H132">
        <f t="shared" si="6"/>
        <v>15.571428571428571</v>
      </c>
      <c r="I132">
        <f t="shared" si="7"/>
        <v>13.142857142857142</v>
      </c>
      <c r="J132">
        <f t="shared" si="8"/>
        <v>15.428571428571429</v>
      </c>
      <c r="K132">
        <f t="shared" si="9"/>
        <v>16.714285714285715</v>
      </c>
      <c r="L132">
        <f t="shared" si="10"/>
        <v>15.095238095238093</v>
      </c>
    </row>
    <row r="133" spans="1:12" x14ac:dyDescent="0.35">
      <c r="A133" t="s">
        <v>124</v>
      </c>
      <c r="B133">
        <v>19</v>
      </c>
      <c r="C133">
        <v>18</v>
      </c>
      <c r="D133">
        <v>17</v>
      </c>
      <c r="E133">
        <v>17</v>
      </c>
      <c r="F133">
        <f>AVERAGEIF(KahramanmarasTablo[[#This Row],[Vefat2019]:[Vefat2017]], "&gt;0")</f>
        <v>17.333333333333332</v>
      </c>
      <c r="G133">
        <f>IF(KahramanmarasTablo[[#This Row],[Vefat2020]]&gt;-1, KahramanmarasTablo[[#This Row],[Vefat2020]]-KahramanmarasTablo[[#This Row],[Referans]], 0)</f>
        <v>1.6666666666666679</v>
      </c>
      <c r="H133">
        <f t="shared" si="6"/>
        <v>16.428571428571427</v>
      </c>
      <c r="I133">
        <f t="shared" si="7"/>
        <v>14.285714285714286</v>
      </c>
      <c r="J133">
        <f t="shared" si="8"/>
        <v>16.714285714285715</v>
      </c>
      <c r="K133">
        <f t="shared" si="9"/>
        <v>17.285714285714285</v>
      </c>
      <c r="L133">
        <f t="shared" si="10"/>
        <v>16.095238095238095</v>
      </c>
    </row>
    <row r="134" spans="1:12" x14ac:dyDescent="0.35">
      <c r="A134" t="s">
        <v>123</v>
      </c>
      <c r="B134">
        <v>20</v>
      </c>
      <c r="C134">
        <v>8</v>
      </c>
      <c r="D134">
        <v>15</v>
      </c>
      <c r="E134">
        <v>11</v>
      </c>
      <c r="F134">
        <f>AVERAGEIF(KahramanmarasTablo[[#This Row],[Vefat2019]:[Vefat2017]], "&gt;0")</f>
        <v>11.333333333333334</v>
      </c>
      <c r="G134">
        <f>IF(KahramanmarasTablo[[#This Row],[Vefat2020]]&gt;-1, KahramanmarasTablo[[#This Row],[Vefat2020]]-KahramanmarasTablo[[#This Row],[Referans]], 0)</f>
        <v>8.6666666666666661</v>
      </c>
      <c r="H134">
        <f t="shared" si="6"/>
        <v>16.142857142857142</v>
      </c>
      <c r="I134">
        <f t="shared" si="7"/>
        <v>13</v>
      </c>
      <c r="J134">
        <f t="shared" si="8"/>
        <v>16</v>
      </c>
      <c r="K134">
        <f t="shared" si="9"/>
        <v>15.857142857142858</v>
      </c>
      <c r="L134">
        <f t="shared" si="10"/>
        <v>14.952380952380951</v>
      </c>
    </row>
    <row r="135" spans="1:12" x14ac:dyDescent="0.35">
      <c r="A135" t="s">
        <v>122</v>
      </c>
      <c r="B135">
        <v>21</v>
      </c>
      <c r="C135">
        <v>15</v>
      </c>
      <c r="D135">
        <v>16</v>
      </c>
      <c r="E135">
        <v>13</v>
      </c>
      <c r="F135">
        <f>AVERAGEIF(KahramanmarasTablo[[#This Row],[Vefat2019]:[Vefat2017]], "&gt;0")</f>
        <v>14.666666666666666</v>
      </c>
      <c r="G135">
        <f>IF(KahramanmarasTablo[[#This Row],[Vefat2020]]&gt;-1, KahramanmarasTablo[[#This Row],[Vefat2020]]-KahramanmarasTablo[[#This Row],[Referans]], 0)</f>
        <v>6.3333333333333339</v>
      </c>
      <c r="H135">
        <f t="shared" si="6"/>
        <v>17.428571428571427</v>
      </c>
      <c r="I135">
        <f t="shared" si="7"/>
        <v>13</v>
      </c>
      <c r="J135">
        <f t="shared" si="8"/>
        <v>15.428571428571429</v>
      </c>
      <c r="K135">
        <f t="shared" si="9"/>
        <v>16.428571428571427</v>
      </c>
      <c r="L135">
        <f t="shared" si="10"/>
        <v>14.952380952380951</v>
      </c>
    </row>
    <row r="136" spans="1:12" x14ac:dyDescent="0.35">
      <c r="A136" t="s">
        <v>121</v>
      </c>
      <c r="B136">
        <v>13</v>
      </c>
      <c r="C136">
        <v>18</v>
      </c>
      <c r="D136">
        <v>17</v>
      </c>
      <c r="E136">
        <v>11</v>
      </c>
      <c r="F136">
        <f>AVERAGEIF(KahramanmarasTablo[[#This Row],[Vefat2019]:[Vefat2017]], "&gt;0")</f>
        <v>15.333333333333334</v>
      </c>
      <c r="G136">
        <f>IF(KahramanmarasTablo[[#This Row],[Vefat2020]]&gt;-1, KahramanmarasTablo[[#This Row],[Vefat2020]]-KahramanmarasTablo[[#This Row],[Referans]], 0)</f>
        <v>-2.3333333333333339</v>
      </c>
      <c r="H136">
        <f t="shared" si="6"/>
        <v>17.428571428571427</v>
      </c>
      <c r="I136">
        <f t="shared" si="7"/>
        <v>14</v>
      </c>
      <c r="J136">
        <f t="shared" si="8"/>
        <v>14.428571428571429</v>
      </c>
      <c r="K136">
        <f t="shared" si="9"/>
        <v>15.571428571428571</v>
      </c>
      <c r="L136">
        <f t="shared" si="10"/>
        <v>14.666666666666666</v>
      </c>
    </row>
    <row r="137" spans="1:12" x14ac:dyDescent="0.35">
      <c r="A137" t="s">
        <v>120</v>
      </c>
      <c r="B137">
        <v>16</v>
      </c>
      <c r="C137">
        <v>14</v>
      </c>
      <c r="D137">
        <v>22</v>
      </c>
      <c r="E137">
        <v>13</v>
      </c>
      <c r="F137">
        <f>AVERAGEIF(KahramanmarasTablo[[#This Row],[Vefat2019]:[Vefat2017]], "&gt;0")</f>
        <v>16.333333333333332</v>
      </c>
      <c r="G137">
        <f>IF(KahramanmarasTablo[[#This Row],[Vefat2020]]&gt;-1, KahramanmarasTablo[[#This Row],[Vefat2020]]-KahramanmarasTablo[[#This Row],[Referans]], 0)</f>
        <v>-0.33333333333333215</v>
      </c>
      <c r="H137">
        <f t="shared" ref="H137:H200" si="11">AVERAGE(B131:B137)</f>
        <v>17.571428571428573</v>
      </c>
      <c r="I137">
        <f t="shared" ref="I137:I200" si="12">AVERAGE(C131:C137)</f>
        <v>13.571428571428571</v>
      </c>
      <c r="J137">
        <f t="shared" ref="J137:J200" si="13">AVERAGE(D131:D137)</f>
        <v>15.857142857142858</v>
      </c>
      <c r="K137">
        <f t="shared" ref="K137:K200" si="14">AVERAGE(E131:E137)</f>
        <v>13.857142857142858</v>
      </c>
      <c r="L137">
        <f t="shared" ref="L137:L200" si="15">AVERAGE(F131:F137)</f>
        <v>14.428571428571427</v>
      </c>
    </row>
    <row r="138" spans="1:12" x14ac:dyDescent="0.35">
      <c r="A138" t="s">
        <v>119</v>
      </c>
      <c r="B138">
        <v>17</v>
      </c>
      <c r="C138">
        <v>21</v>
      </c>
      <c r="D138">
        <v>14</v>
      </c>
      <c r="E138">
        <v>17</v>
      </c>
      <c r="F138">
        <f>AVERAGEIF(KahramanmarasTablo[[#This Row],[Vefat2019]:[Vefat2017]], "&gt;0")</f>
        <v>17.333333333333332</v>
      </c>
      <c r="G138">
        <f>IF(KahramanmarasTablo[[#This Row],[Vefat2020]]&gt;-1, KahramanmarasTablo[[#This Row],[Vefat2020]]-KahramanmarasTablo[[#This Row],[Referans]], 0)</f>
        <v>-0.33333333333333215</v>
      </c>
      <c r="H138">
        <f t="shared" si="11"/>
        <v>17.571428571428573</v>
      </c>
      <c r="I138">
        <f t="shared" si="12"/>
        <v>15.285714285714286</v>
      </c>
      <c r="J138">
        <f t="shared" si="13"/>
        <v>15.857142857142858</v>
      </c>
      <c r="K138">
        <f t="shared" si="14"/>
        <v>13.428571428571429</v>
      </c>
      <c r="L138">
        <f t="shared" si="15"/>
        <v>14.857142857142856</v>
      </c>
    </row>
    <row r="139" spans="1:12" x14ac:dyDescent="0.35">
      <c r="A139" t="s">
        <v>118</v>
      </c>
      <c r="B139">
        <v>12</v>
      </c>
      <c r="C139">
        <v>14</v>
      </c>
      <c r="D139">
        <v>20</v>
      </c>
      <c r="E139">
        <v>6</v>
      </c>
      <c r="F139">
        <f>AVERAGEIF(KahramanmarasTablo[[#This Row],[Vefat2019]:[Vefat2017]], "&gt;0")</f>
        <v>13.333333333333334</v>
      </c>
      <c r="G139">
        <f>IF(KahramanmarasTablo[[#This Row],[Vefat2020]]&gt;-1, KahramanmarasTablo[[#This Row],[Vefat2020]]-KahramanmarasTablo[[#This Row],[Referans]], 0)</f>
        <v>-1.3333333333333339</v>
      </c>
      <c r="H139">
        <f t="shared" si="11"/>
        <v>16.857142857142858</v>
      </c>
      <c r="I139">
        <f t="shared" si="12"/>
        <v>15.428571428571429</v>
      </c>
      <c r="J139">
        <f t="shared" si="13"/>
        <v>17.285714285714285</v>
      </c>
      <c r="K139">
        <f t="shared" si="14"/>
        <v>12.571428571428571</v>
      </c>
      <c r="L139">
        <f t="shared" si="15"/>
        <v>15.095238095238093</v>
      </c>
    </row>
    <row r="140" spans="1:12" x14ac:dyDescent="0.35">
      <c r="A140" t="s">
        <v>117</v>
      </c>
      <c r="B140">
        <v>24</v>
      </c>
      <c r="C140">
        <v>12</v>
      </c>
      <c r="D140">
        <v>13</v>
      </c>
      <c r="E140">
        <v>10</v>
      </c>
      <c r="F140">
        <f>AVERAGEIF(KahramanmarasTablo[[#This Row],[Vefat2019]:[Vefat2017]], "&gt;0")</f>
        <v>11.666666666666666</v>
      </c>
      <c r="G140">
        <f>IF(KahramanmarasTablo[[#This Row],[Vefat2020]]&gt;-1, KahramanmarasTablo[[#This Row],[Vefat2020]]-KahramanmarasTablo[[#This Row],[Referans]], 0)</f>
        <v>12.333333333333334</v>
      </c>
      <c r="H140">
        <f t="shared" si="11"/>
        <v>17.571428571428573</v>
      </c>
      <c r="I140">
        <f t="shared" si="12"/>
        <v>14.571428571428571</v>
      </c>
      <c r="J140">
        <f t="shared" si="13"/>
        <v>16.714285714285715</v>
      </c>
      <c r="K140">
        <f t="shared" si="14"/>
        <v>11.571428571428571</v>
      </c>
      <c r="L140">
        <f t="shared" si="15"/>
        <v>14.285714285714286</v>
      </c>
    </row>
    <row r="141" spans="1:12" x14ac:dyDescent="0.35">
      <c r="A141" t="s">
        <v>116</v>
      </c>
      <c r="B141">
        <v>16</v>
      </c>
      <c r="C141">
        <v>17</v>
      </c>
      <c r="D141">
        <v>14</v>
      </c>
      <c r="E141">
        <v>13</v>
      </c>
      <c r="F141">
        <f>AVERAGEIF(KahramanmarasTablo[[#This Row],[Vefat2019]:[Vefat2017]], "&gt;0")</f>
        <v>14.666666666666666</v>
      </c>
      <c r="G141">
        <f>IF(KahramanmarasTablo[[#This Row],[Vefat2020]]&gt;-1, KahramanmarasTablo[[#This Row],[Vefat2020]]-KahramanmarasTablo[[#This Row],[Referans]], 0)</f>
        <v>1.3333333333333339</v>
      </c>
      <c r="H141">
        <f t="shared" si="11"/>
        <v>17</v>
      </c>
      <c r="I141">
        <f t="shared" si="12"/>
        <v>15.857142857142858</v>
      </c>
      <c r="J141">
        <f t="shared" si="13"/>
        <v>16.571428571428573</v>
      </c>
      <c r="K141">
        <f t="shared" si="14"/>
        <v>11.857142857142858</v>
      </c>
      <c r="L141">
        <f t="shared" si="15"/>
        <v>14.761904761904761</v>
      </c>
    </row>
    <row r="142" spans="1:12" x14ac:dyDescent="0.35">
      <c r="A142" t="s">
        <v>115</v>
      </c>
      <c r="B142">
        <v>11</v>
      </c>
      <c r="C142">
        <v>18</v>
      </c>
      <c r="D142">
        <v>18</v>
      </c>
      <c r="E142">
        <v>8</v>
      </c>
      <c r="F142">
        <f>AVERAGEIF(KahramanmarasTablo[[#This Row],[Vefat2019]:[Vefat2017]], "&gt;0")</f>
        <v>14.666666666666666</v>
      </c>
      <c r="G142">
        <f>IF(KahramanmarasTablo[[#This Row],[Vefat2020]]&gt;-1, KahramanmarasTablo[[#This Row],[Vefat2020]]-KahramanmarasTablo[[#This Row],[Referans]], 0)</f>
        <v>-3.6666666666666661</v>
      </c>
      <c r="H142">
        <f t="shared" si="11"/>
        <v>15.571428571428571</v>
      </c>
      <c r="I142">
        <f t="shared" si="12"/>
        <v>16.285714285714285</v>
      </c>
      <c r="J142">
        <f t="shared" si="13"/>
        <v>16.857142857142858</v>
      </c>
      <c r="K142">
        <f t="shared" si="14"/>
        <v>11.142857142857142</v>
      </c>
      <c r="L142">
        <f t="shared" si="15"/>
        <v>14.761904761904763</v>
      </c>
    </row>
    <row r="143" spans="1:12" x14ac:dyDescent="0.35">
      <c r="A143" t="s">
        <v>114</v>
      </c>
      <c r="B143">
        <v>17</v>
      </c>
      <c r="C143">
        <v>10</v>
      </c>
      <c r="D143">
        <v>16</v>
      </c>
      <c r="E143">
        <v>4</v>
      </c>
      <c r="F143">
        <f>AVERAGEIF(KahramanmarasTablo[[#This Row],[Vefat2019]:[Vefat2017]], "&gt;0")</f>
        <v>10</v>
      </c>
      <c r="G143">
        <f>IF(KahramanmarasTablo[[#This Row],[Vefat2020]]&gt;-1, KahramanmarasTablo[[#This Row],[Vefat2020]]-KahramanmarasTablo[[#This Row],[Referans]], 0)</f>
        <v>7</v>
      </c>
      <c r="H143">
        <f t="shared" si="11"/>
        <v>16.142857142857142</v>
      </c>
      <c r="I143">
        <f t="shared" si="12"/>
        <v>15.142857142857142</v>
      </c>
      <c r="J143">
        <f t="shared" si="13"/>
        <v>16.714285714285715</v>
      </c>
      <c r="K143">
        <f t="shared" si="14"/>
        <v>10.142857142857142</v>
      </c>
      <c r="L143">
        <f t="shared" si="15"/>
        <v>14</v>
      </c>
    </row>
    <row r="144" spans="1:12" x14ac:dyDescent="0.35">
      <c r="A144" t="s">
        <v>113</v>
      </c>
      <c r="B144">
        <v>21</v>
      </c>
      <c r="C144">
        <v>12</v>
      </c>
      <c r="D144">
        <v>22</v>
      </c>
      <c r="E144">
        <v>19</v>
      </c>
      <c r="F144">
        <f>AVERAGEIF(KahramanmarasTablo[[#This Row],[Vefat2019]:[Vefat2017]], "&gt;0")</f>
        <v>17.666666666666668</v>
      </c>
      <c r="G144">
        <f>IF(KahramanmarasTablo[[#This Row],[Vefat2020]]&gt;-1, KahramanmarasTablo[[#This Row],[Vefat2020]]-KahramanmarasTablo[[#This Row],[Referans]], 0)</f>
        <v>3.3333333333333321</v>
      </c>
      <c r="H144">
        <f t="shared" si="11"/>
        <v>16.857142857142858</v>
      </c>
      <c r="I144">
        <f t="shared" si="12"/>
        <v>14.857142857142858</v>
      </c>
      <c r="J144">
        <f t="shared" si="13"/>
        <v>16.714285714285715</v>
      </c>
      <c r="K144">
        <f t="shared" si="14"/>
        <v>11</v>
      </c>
      <c r="L144">
        <f t="shared" si="15"/>
        <v>14.19047619047619</v>
      </c>
    </row>
    <row r="145" spans="1:12" x14ac:dyDescent="0.35">
      <c r="A145" t="s">
        <v>112</v>
      </c>
      <c r="B145">
        <v>13</v>
      </c>
      <c r="C145">
        <v>28</v>
      </c>
      <c r="D145">
        <v>16</v>
      </c>
      <c r="E145">
        <v>15</v>
      </c>
      <c r="F145">
        <f>AVERAGEIF(KahramanmarasTablo[[#This Row],[Vefat2019]:[Vefat2017]], "&gt;0")</f>
        <v>19.666666666666668</v>
      </c>
      <c r="G145">
        <f>IF(KahramanmarasTablo[[#This Row],[Vefat2020]]&gt;-1, KahramanmarasTablo[[#This Row],[Vefat2020]]-KahramanmarasTablo[[#This Row],[Referans]], 0)</f>
        <v>-6.6666666666666679</v>
      </c>
      <c r="H145">
        <f t="shared" si="11"/>
        <v>16.285714285714285</v>
      </c>
      <c r="I145">
        <f t="shared" si="12"/>
        <v>15.857142857142858</v>
      </c>
      <c r="J145">
        <f t="shared" si="13"/>
        <v>17</v>
      </c>
      <c r="K145">
        <f t="shared" si="14"/>
        <v>10.714285714285714</v>
      </c>
      <c r="L145">
        <f t="shared" si="15"/>
        <v>14.523809523809524</v>
      </c>
    </row>
    <row r="146" spans="1:12" x14ac:dyDescent="0.35">
      <c r="A146" t="s">
        <v>111</v>
      </c>
      <c r="B146">
        <v>8</v>
      </c>
      <c r="C146">
        <v>15</v>
      </c>
      <c r="D146">
        <v>20</v>
      </c>
      <c r="E146">
        <v>19</v>
      </c>
      <c r="F146">
        <f>AVERAGEIF(KahramanmarasTablo[[#This Row],[Vefat2019]:[Vefat2017]], "&gt;0")</f>
        <v>18</v>
      </c>
      <c r="G146">
        <f>IF(KahramanmarasTablo[[#This Row],[Vefat2020]]&gt;-1, KahramanmarasTablo[[#This Row],[Vefat2020]]-KahramanmarasTablo[[#This Row],[Referans]], 0)</f>
        <v>-10</v>
      </c>
      <c r="H146">
        <f t="shared" si="11"/>
        <v>15.714285714285714</v>
      </c>
      <c r="I146">
        <f t="shared" si="12"/>
        <v>16</v>
      </c>
      <c r="J146">
        <f t="shared" si="13"/>
        <v>17</v>
      </c>
      <c r="K146">
        <f t="shared" si="14"/>
        <v>12.571428571428571</v>
      </c>
      <c r="L146">
        <f t="shared" si="15"/>
        <v>15.190476190476192</v>
      </c>
    </row>
    <row r="147" spans="1:12" x14ac:dyDescent="0.35">
      <c r="A147" t="s">
        <v>110</v>
      </c>
      <c r="B147">
        <v>14</v>
      </c>
      <c r="C147">
        <v>14</v>
      </c>
      <c r="D147">
        <v>14</v>
      </c>
      <c r="E147">
        <v>10</v>
      </c>
      <c r="F147">
        <f>AVERAGEIF(KahramanmarasTablo[[#This Row],[Vefat2019]:[Vefat2017]], "&gt;0")</f>
        <v>12.666666666666666</v>
      </c>
      <c r="G147">
        <f>IF(KahramanmarasTablo[[#This Row],[Vefat2020]]&gt;-1, KahramanmarasTablo[[#This Row],[Vefat2020]]-KahramanmarasTablo[[#This Row],[Referans]], 0)</f>
        <v>1.3333333333333339</v>
      </c>
      <c r="H147">
        <f t="shared" si="11"/>
        <v>14.285714285714286</v>
      </c>
      <c r="I147">
        <f t="shared" si="12"/>
        <v>16.285714285714285</v>
      </c>
      <c r="J147">
        <f t="shared" si="13"/>
        <v>17.142857142857142</v>
      </c>
      <c r="K147">
        <f t="shared" si="14"/>
        <v>12.571428571428571</v>
      </c>
      <c r="L147">
        <f t="shared" si="15"/>
        <v>15.333333333333334</v>
      </c>
    </row>
    <row r="148" spans="1:12" x14ac:dyDescent="0.35">
      <c r="A148" t="s">
        <v>109</v>
      </c>
      <c r="B148">
        <v>18</v>
      </c>
      <c r="C148">
        <v>19</v>
      </c>
      <c r="D148">
        <v>19</v>
      </c>
      <c r="E148">
        <v>20</v>
      </c>
      <c r="F148">
        <f>AVERAGEIF(KahramanmarasTablo[[#This Row],[Vefat2019]:[Vefat2017]], "&gt;0")</f>
        <v>19.333333333333332</v>
      </c>
      <c r="G148">
        <f>IF(KahramanmarasTablo[[#This Row],[Vefat2020]]&gt;-1, KahramanmarasTablo[[#This Row],[Vefat2020]]-KahramanmarasTablo[[#This Row],[Referans]], 0)</f>
        <v>-1.3333333333333321</v>
      </c>
      <c r="H148">
        <f t="shared" si="11"/>
        <v>14.571428571428571</v>
      </c>
      <c r="I148">
        <f t="shared" si="12"/>
        <v>16.571428571428573</v>
      </c>
      <c r="J148">
        <f t="shared" si="13"/>
        <v>17.857142857142858</v>
      </c>
      <c r="K148">
        <f t="shared" si="14"/>
        <v>13.571428571428571</v>
      </c>
      <c r="L148">
        <f t="shared" si="15"/>
        <v>16</v>
      </c>
    </row>
    <row r="149" spans="1:12" x14ac:dyDescent="0.35">
      <c r="A149" t="s">
        <v>108</v>
      </c>
      <c r="B149">
        <v>15</v>
      </c>
      <c r="C149">
        <v>17</v>
      </c>
      <c r="D149">
        <v>23</v>
      </c>
      <c r="E149">
        <v>22</v>
      </c>
      <c r="F149">
        <f>AVERAGEIF(KahramanmarasTablo[[#This Row],[Vefat2019]:[Vefat2017]], "&gt;0")</f>
        <v>20.666666666666668</v>
      </c>
      <c r="G149">
        <f>IF(KahramanmarasTablo[[#This Row],[Vefat2020]]&gt;-1, KahramanmarasTablo[[#This Row],[Vefat2020]]-KahramanmarasTablo[[#This Row],[Referans]], 0)</f>
        <v>-5.6666666666666679</v>
      </c>
      <c r="H149">
        <f t="shared" si="11"/>
        <v>15.142857142857142</v>
      </c>
      <c r="I149">
        <f t="shared" si="12"/>
        <v>16.428571428571427</v>
      </c>
      <c r="J149">
        <f t="shared" si="13"/>
        <v>18.571428571428573</v>
      </c>
      <c r="K149">
        <f t="shared" si="14"/>
        <v>15.571428571428571</v>
      </c>
      <c r="L149">
        <f t="shared" si="15"/>
        <v>16.857142857142858</v>
      </c>
    </row>
    <row r="150" spans="1:12" x14ac:dyDescent="0.35">
      <c r="A150" t="s">
        <v>107</v>
      </c>
      <c r="B150">
        <v>16</v>
      </c>
      <c r="C150">
        <v>15</v>
      </c>
      <c r="D150">
        <v>17</v>
      </c>
      <c r="E150">
        <v>11</v>
      </c>
      <c r="F150">
        <f>AVERAGEIF(KahramanmarasTablo[[#This Row],[Vefat2019]:[Vefat2017]], "&gt;0")</f>
        <v>14.333333333333334</v>
      </c>
      <c r="G150">
        <f>IF(KahramanmarasTablo[[#This Row],[Vefat2020]]&gt;-1, KahramanmarasTablo[[#This Row],[Vefat2020]]-KahramanmarasTablo[[#This Row],[Referans]], 0)</f>
        <v>1.6666666666666661</v>
      </c>
      <c r="H150">
        <f t="shared" si="11"/>
        <v>15</v>
      </c>
      <c r="I150">
        <f t="shared" si="12"/>
        <v>17.142857142857142</v>
      </c>
      <c r="J150">
        <f t="shared" si="13"/>
        <v>18.714285714285715</v>
      </c>
      <c r="K150">
        <f t="shared" si="14"/>
        <v>16.571428571428573</v>
      </c>
      <c r="L150">
        <f t="shared" si="15"/>
        <v>17.476190476190474</v>
      </c>
    </row>
    <row r="151" spans="1:12" x14ac:dyDescent="0.35">
      <c r="A151" t="s">
        <v>106</v>
      </c>
      <c r="B151">
        <v>10</v>
      </c>
      <c r="C151">
        <v>11</v>
      </c>
      <c r="D151">
        <v>9</v>
      </c>
      <c r="E151">
        <v>14</v>
      </c>
      <c r="F151">
        <f>AVERAGEIF(KahramanmarasTablo[[#This Row],[Vefat2019]:[Vefat2017]], "&gt;0")</f>
        <v>11.333333333333334</v>
      </c>
      <c r="G151">
        <f>IF(KahramanmarasTablo[[#This Row],[Vefat2020]]&gt;-1, KahramanmarasTablo[[#This Row],[Vefat2020]]-KahramanmarasTablo[[#This Row],[Referans]], 0)</f>
        <v>-1.3333333333333339</v>
      </c>
      <c r="H151">
        <f t="shared" si="11"/>
        <v>13.428571428571429</v>
      </c>
      <c r="I151">
        <f t="shared" si="12"/>
        <v>17</v>
      </c>
      <c r="J151">
        <f t="shared" si="13"/>
        <v>16.857142857142858</v>
      </c>
      <c r="K151">
        <f t="shared" si="14"/>
        <v>15.857142857142858</v>
      </c>
      <c r="L151">
        <f t="shared" si="15"/>
        <v>16.571428571428573</v>
      </c>
    </row>
    <row r="152" spans="1:12" x14ac:dyDescent="0.35">
      <c r="A152" t="s">
        <v>105</v>
      </c>
      <c r="B152">
        <v>13</v>
      </c>
      <c r="C152">
        <v>21</v>
      </c>
      <c r="D152">
        <v>24</v>
      </c>
      <c r="E152">
        <v>10</v>
      </c>
      <c r="F152">
        <f>AVERAGEIF(KahramanmarasTablo[[#This Row],[Vefat2019]:[Vefat2017]], "&gt;0")</f>
        <v>18.333333333333332</v>
      </c>
      <c r="G152">
        <f>IF(KahramanmarasTablo[[#This Row],[Vefat2020]]&gt;-1, KahramanmarasTablo[[#This Row],[Vefat2020]]-KahramanmarasTablo[[#This Row],[Referans]], 0)</f>
        <v>-5.3333333333333321</v>
      </c>
      <c r="H152">
        <f t="shared" si="11"/>
        <v>13.428571428571429</v>
      </c>
      <c r="I152">
        <f t="shared" si="12"/>
        <v>16</v>
      </c>
      <c r="J152">
        <f t="shared" si="13"/>
        <v>18</v>
      </c>
      <c r="K152">
        <f t="shared" si="14"/>
        <v>15.142857142857142</v>
      </c>
      <c r="L152">
        <f t="shared" si="15"/>
        <v>16.38095238095238</v>
      </c>
    </row>
    <row r="153" spans="1:12" x14ac:dyDescent="0.35">
      <c r="A153" t="s">
        <v>104</v>
      </c>
      <c r="B153">
        <v>19</v>
      </c>
      <c r="C153">
        <v>10</v>
      </c>
      <c r="D153">
        <v>13</v>
      </c>
      <c r="E153">
        <v>12</v>
      </c>
      <c r="F153">
        <f>AVERAGEIF(KahramanmarasTablo[[#This Row],[Vefat2019]:[Vefat2017]], "&gt;0")</f>
        <v>11.666666666666666</v>
      </c>
      <c r="G153">
        <f>IF(KahramanmarasTablo[[#This Row],[Vefat2020]]&gt;-1, KahramanmarasTablo[[#This Row],[Vefat2020]]-KahramanmarasTablo[[#This Row],[Referans]], 0)</f>
        <v>7.3333333333333339</v>
      </c>
      <c r="H153">
        <f t="shared" si="11"/>
        <v>15</v>
      </c>
      <c r="I153">
        <f t="shared" si="12"/>
        <v>15.285714285714286</v>
      </c>
      <c r="J153">
        <f t="shared" si="13"/>
        <v>17</v>
      </c>
      <c r="K153">
        <f t="shared" si="14"/>
        <v>14.142857142857142</v>
      </c>
      <c r="L153">
        <f t="shared" si="15"/>
        <v>15.476190476190476</v>
      </c>
    </row>
    <row r="154" spans="1:12" x14ac:dyDescent="0.35">
      <c r="A154" t="s">
        <v>103</v>
      </c>
      <c r="B154">
        <v>19</v>
      </c>
      <c r="C154">
        <v>18</v>
      </c>
      <c r="D154">
        <v>12</v>
      </c>
      <c r="E154">
        <v>15</v>
      </c>
      <c r="F154">
        <f>AVERAGEIF(KahramanmarasTablo[[#This Row],[Vefat2019]:[Vefat2017]], "&gt;0")</f>
        <v>15</v>
      </c>
      <c r="G154">
        <f>IF(KahramanmarasTablo[[#This Row],[Vefat2020]]&gt;-1, KahramanmarasTablo[[#This Row],[Vefat2020]]-KahramanmarasTablo[[#This Row],[Referans]], 0)</f>
        <v>4</v>
      </c>
      <c r="H154">
        <f t="shared" si="11"/>
        <v>15.714285714285714</v>
      </c>
      <c r="I154">
        <f t="shared" si="12"/>
        <v>15.857142857142858</v>
      </c>
      <c r="J154">
        <f t="shared" si="13"/>
        <v>16.714285714285715</v>
      </c>
      <c r="K154">
        <f t="shared" si="14"/>
        <v>14.857142857142858</v>
      </c>
      <c r="L154">
        <f t="shared" si="15"/>
        <v>15.80952380952381</v>
      </c>
    </row>
    <row r="155" spans="1:12" x14ac:dyDescent="0.35">
      <c r="A155" t="s">
        <v>102</v>
      </c>
      <c r="B155">
        <v>15</v>
      </c>
      <c r="C155">
        <v>27</v>
      </c>
      <c r="D155">
        <v>16</v>
      </c>
      <c r="E155">
        <v>11</v>
      </c>
      <c r="F155">
        <f>AVERAGEIF(KahramanmarasTablo[[#This Row],[Vefat2019]:[Vefat2017]], "&gt;0")</f>
        <v>18</v>
      </c>
      <c r="G155">
        <f>IF(KahramanmarasTablo[[#This Row],[Vefat2020]]&gt;-1, KahramanmarasTablo[[#This Row],[Vefat2020]]-KahramanmarasTablo[[#This Row],[Referans]], 0)</f>
        <v>-3</v>
      </c>
      <c r="H155">
        <f t="shared" si="11"/>
        <v>15.285714285714286</v>
      </c>
      <c r="I155">
        <f t="shared" si="12"/>
        <v>17</v>
      </c>
      <c r="J155">
        <f t="shared" si="13"/>
        <v>16.285714285714285</v>
      </c>
      <c r="K155">
        <f t="shared" si="14"/>
        <v>13.571428571428571</v>
      </c>
      <c r="L155">
        <f t="shared" si="15"/>
        <v>15.61904761904762</v>
      </c>
    </row>
    <row r="156" spans="1:12" x14ac:dyDescent="0.35">
      <c r="A156" t="s">
        <v>101</v>
      </c>
      <c r="B156">
        <v>19</v>
      </c>
      <c r="C156">
        <v>15</v>
      </c>
      <c r="D156">
        <v>14</v>
      </c>
      <c r="E156">
        <v>15</v>
      </c>
      <c r="F156">
        <f>AVERAGEIF(KahramanmarasTablo[[#This Row],[Vefat2019]:[Vefat2017]], "&gt;0")</f>
        <v>14.666666666666666</v>
      </c>
      <c r="G156">
        <f>IF(KahramanmarasTablo[[#This Row],[Vefat2020]]&gt;-1, KahramanmarasTablo[[#This Row],[Vefat2020]]-KahramanmarasTablo[[#This Row],[Referans]], 0)</f>
        <v>4.3333333333333339</v>
      </c>
      <c r="H156">
        <f t="shared" si="11"/>
        <v>15.857142857142858</v>
      </c>
      <c r="I156">
        <f t="shared" si="12"/>
        <v>16.714285714285715</v>
      </c>
      <c r="J156">
        <f t="shared" si="13"/>
        <v>15</v>
      </c>
      <c r="K156">
        <f t="shared" si="14"/>
        <v>12.571428571428571</v>
      </c>
      <c r="L156">
        <f t="shared" si="15"/>
        <v>14.761904761904761</v>
      </c>
    </row>
    <row r="157" spans="1:12" x14ac:dyDescent="0.35">
      <c r="A157" t="s">
        <v>100</v>
      </c>
      <c r="B157">
        <v>16</v>
      </c>
      <c r="C157">
        <v>8</v>
      </c>
      <c r="D157">
        <v>15</v>
      </c>
      <c r="E157">
        <v>7</v>
      </c>
      <c r="F157">
        <f>AVERAGEIF(KahramanmarasTablo[[#This Row],[Vefat2019]:[Vefat2017]], "&gt;0")</f>
        <v>10</v>
      </c>
      <c r="G157">
        <f>IF(KahramanmarasTablo[[#This Row],[Vefat2020]]&gt;-1, KahramanmarasTablo[[#This Row],[Vefat2020]]-KahramanmarasTablo[[#This Row],[Referans]], 0)</f>
        <v>6</v>
      </c>
      <c r="H157">
        <f t="shared" si="11"/>
        <v>15.857142857142858</v>
      </c>
      <c r="I157">
        <f t="shared" si="12"/>
        <v>15.714285714285714</v>
      </c>
      <c r="J157">
        <f t="shared" si="13"/>
        <v>14.714285714285714</v>
      </c>
      <c r="K157">
        <f t="shared" si="14"/>
        <v>12</v>
      </c>
      <c r="L157">
        <f t="shared" si="15"/>
        <v>14.142857142857142</v>
      </c>
    </row>
    <row r="158" spans="1:12" x14ac:dyDescent="0.35">
      <c r="A158" t="s">
        <v>99</v>
      </c>
      <c r="B158">
        <v>11</v>
      </c>
      <c r="C158">
        <v>12</v>
      </c>
      <c r="D158">
        <v>21</v>
      </c>
      <c r="E158">
        <v>18</v>
      </c>
      <c r="F158">
        <f>AVERAGEIF(KahramanmarasTablo[[#This Row],[Vefat2019]:[Vefat2017]], "&gt;0")</f>
        <v>17</v>
      </c>
      <c r="G158">
        <f>IF(KahramanmarasTablo[[#This Row],[Vefat2020]]&gt;-1, KahramanmarasTablo[[#This Row],[Vefat2020]]-KahramanmarasTablo[[#This Row],[Referans]], 0)</f>
        <v>-6</v>
      </c>
      <c r="H158">
        <f t="shared" si="11"/>
        <v>16</v>
      </c>
      <c r="I158">
        <f t="shared" si="12"/>
        <v>15.857142857142858</v>
      </c>
      <c r="J158">
        <f t="shared" si="13"/>
        <v>16.428571428571427</v>
      </c>
      <c r="K158">
        <f t="shared" si="14"/>
        <v>12.571428571428571</v>
      </c>
      <c r="L158">
        <f t="shared" si="15"/>
        <v>14.952380952380953</v>
      </c>
    </row>
    <row r="159" spans="1:12" x14ac:dyDescent="0.35">
      <c r="A159" t="s">
        <v>98</v>
      </c>
      <c r="B159">
        <v>16</v>
      </c>
      <c r="C159">
        <v>14</v>
      </c>
      <c r="D159">
        <v>12</v>
      </c>
      <c r="E159">
        <v>13</v>
      </c>
      <c r="F159">
        <f>AVERAGEIF(KahramanmarasTablo[[#This Row],[Vefat2019]:[Vefat2017]], "&gt;0")</f>
        <v>13</v>
      </c>
      <c r="G159">
        <f>IF(KahramanmarasTablo[[#This Row],[Vefat2020]]&gt;-1, KahramanmarasTablo[[#This Row],[Vefat2020]]-KahramanmarasTablo[[#This Row],[Referans]], 0)</f>
        <v>3</v>
      </c>
      <c r="H159">
        <f t="shared" si="11"/>
        <v>16.428571428571427</v>
      </c>
      <c r="I159">
        <f t="shared" si="12"/>
        <v>14.857142857142858</v>
      </c>
      <c r="J159">
        <f t="shared" si="13"/>
        <v>14.714285714285714</v>
      </c>
      <c r="K159">
        <f t="shared" si="14"/>
        <v>13</v>
      </c>
      <c r="L159">
        <f t="shared" si="15"/>
        <v>14.19047619047619</v>
      </c>
    </row>
    <row r="160" spans="1:12" x14ac:dyDescent="0.35">
      <c r="A160" t="s">
        <v>97</v>
      </c>
      <c r="B160">
        <v>13</v>
      </c>
      <c r="C160">
        <v>19</v>
      </c>
      <c r="D160">
        <v>10</v>
      </c>
      <c r="E160">
        <v>17</v>
      </c>
      <c r="F160">
        <f>AVERAGEIF(KahramanmarasTablo[[#This Row],[Vefat2019]:[Vefat2017]], "&gt;0")</f>
        <v>15.333333333333334</v>
      </c>
      <c r="G160">
        <f>IF(KahramanmarasTablo[[#This Row],[Vefat2020]]&gt;-1, KahramanmarasTablo[[#This Row],[Vefat2020]]-KahramanmarasTablo[[#This Row],[Referans]], 0)</f>
        <v>-2.3333333333333339</v>
      </c>
      <c r="H160">
        <f t="shared" si="11"/>
        <v>15.571428571428571</v>
      </c>
      <c r="I160">
        <f t="shared" si="12"/>
        <v>16.142857142857142</v>
      </c>
      <c r="J160">
        <f t="shared" si="13"/>
        <v>14.285714285714286</v>
      </c>
      <c r="K160">
        <f t="shared" si="14"/>
        <v>13.714285714285714</v>
      </c>
      <c r="L160">
        <f t="shared" si="15"/>
        <v>14.714285714285712</v>
      </c>
    </row>
    <row r="161" spans="1:12" x14ac:dyDescent="0.35">
      <c r="A161" t="s">
        <v>96</v>
      </c>
      <c r="B161">
        <v>19</v>
      </c>
      <c r="C161">
        <v>11</v>
      </c>
      <c r="D161">
        <v>14</v>
      </c>
      <c r="E161">
        <v>15</v>
      </c>
      <c r="F161">
        <f>AVERAGEIF(KahramanmarasTablo[[#This Row],[Vefat2019]:[Vefat2017]], "&gt;0")</f>
        <v>13.333333333333334</v>
      </c>
      <c r="G161">
        <f>IF(KahramanmarasTablo[[#This Row],[Vefat2020]]&gt;-1, KahramanmarasTablo[[#This Row],[Vefat2020]]-KahramanmarasTablo[[#This Row],[Referans]], 0)</f>
        <v>5.6666666666666661</v>
      </c>
      <c r="H161">
        <f t="shared" si="11"/>
        <v>15.571428571428571</v>
      </c>
      <c r="I161">
        <f t="shared" si="12"/>
        <v>15.142857142857142</v>
      </c>
      <c r="J161">
        <f t="shared" si="13"/>
        <v>14.571428571428571</v>
      </c>
      <c r="K161">
        <f t="shared" si="14"/>
        <v>13.714285714285714</v>
      </c>
      <c r="L161">
        <f t="shared" si="15"/>
        <v>14.476190476190473</v>
      </c>
    </row>
    <row r="162" spans="1:12" x14ac:dyDescent="0.35">
      <c r="A162" t="s">
        <v>95</v>
      </c>
      <c r="B162">
        <v>10</v>
      </c>
      <c r="C162">
        <v>13</v>
      </c>
      <c r="D162">
        <v>14</v>
      </c>
      <c r="E162">
        <v>13</v>
      </c>
      <c r="F162">
        <f>AVERAGEIF(KahramanmarasTablo[[#This Row],[Vefat2019]:[Vefat2017]], "&gt;0")</f>
        <v>13.333333333333334</v>
      </c>
      <c r="G162">
        <f>IF(KahramanmarasTablo[[#This Row],[Vefat2020]]&gt;-1, KahramanmarasTablo[[#This Row],[Vefat2020]]-KahramanmarasTablo[[#This Row],[Referans]], 0)</f>
        <v>-3.3333333333333339</v>
      </c>
      <c r="H162">
        <f t="shared" si="11"/>
        <v>14.857142857142858</v>
      </c>
      <c r="I162">
        <f t="shared" si="12"/>
        <v>13.142857142857142</v>
      </c>
      <c r="J162">
        <f t="shared" si="13"/>
        <v>14.285714285714286</v>
      </c>
      <c r="K162">
        <f t="shared" si="14"/>
        <v>14</v>
      </c>
      <c r="L162">
        <f t="shared" si="15"/>
        <v>13.809523809523808</v>
      </c>
    </row>
    <row r="163" spans="1:12" x14ac:dyDescent="0.35">
      <c r="A163" t="s">
        <v>94</v>
      </c>
      <c r="B163">
        <v>9</v>
      </c>
      <c r="C163">
        <v>15</v>
      </c>
      <c r="D163">
        <v>14</v>
      </c>
      <c r="E163">
        <v>13</v>
      </c>
      <c r="F163">
        <f>AVERAGEIF(KahramanmarasTablo[[#This Row],[Vefat2019]:[Vefat2017]], "&gt;0")</f>
        <v>14</v>
      </c>
      <c r="G163">
        <f>IF(KahramanmarasTablo[[#This Row],[Vefat2020]]&gt;-1, KahramanmarasTablo[[#This Row],[Vefat2020]]-KahramanmarasTablo[[#This Row],[Referans]], 0)</f>
        <v>-5</v>
      </c>
      <c r="H163">
        <f t="shared" si="11"/>
        <v>13.428571428571429</v>
      </c>
      <c r="I163">
        <f t="shared" si="12"/>
        <v>13.142857142857142</v>
      </c>
      <c r="J163">
        <f t="shared" si="13"/>
        <v>14.285714285714286</v>
      </c>
      <c r="K163">
        <f t="shared" si="14"/>
        <v>13.714285714285714</v>
      </c>
      <c r="L163">
        <f t="shared" si="15"/>
        <v>13.714285714285714</v>
      </c>
    </row>
    <row r="164" spans="1:12" x14ac:dyDescent="0.35">
      <c r="A164" t="s">
        <v>93</v>
      </c>
      <c r="B164">
        <v>14</v>
      </c>
      <c r="C164">
        <v>10</v>
      </c>
      <c r="D164">
        <v>11</v>
      </c>
      <c r="E164">
        <v>13</v>
      </c>
      <c r="F164">
        <f>AVERAGEIF(KahramanmarasTablo[[#This Row],[Vefat2019]:[Vefat2017]], "&gt;0")</f>
        <v>11.333333333333334</v>
      </c>
      <c r="G164">
        <f>IF(KahramanmarasTablo[[#This Row],[Vefat2020]]&gt;-1, KahramanmarasTablo[[#This Row],[Vefat2020]]-KahramanmarasTablo[[#This Row],[Referans]], 0)</f>
        <v>2.6666666666666661</v>
      </c>
      <c r="H164">
        <f t="shared" si="11"/>
        <v>13.142857142857142</v>
      </c>
      <c r="I164">
        <f t="shared" si="12"/>
        <v>13.428571428571429</v>
      </c>
      <c r="J164">
        <f t="shared" si="13"/>
        <v>13.714285714285714</v>
      </c>
      <c r="K164">
        <f t="shared" si="14"/>
        <v>14.571428571428571</v>
      </c>
      <c r="L164">
        <f t="shared" si="15"/>
        <v>13.904761904761903</v>
      </c>
    </row>
    <row r="165" spans="1:12" x14ac:dyDescent="0.35">
      <c r="A165" t="s">
        <v>92</v>
      </c>
      <c r="B165">
        <v>11</v>
      </c>
      <c r="C165">
        <v>14</v>
      </c>
      <c r="D165">
        <v>7</v>
      </c>
      <c r="E165">
        <v>10</v>
      </c>
      <c r="F165">
        <f>AVERAGEIF(KahramanmarasTablo[[#This Row],[Vefat2019]:[Vefat2017]], "&gt;0")</f>
        <v>10.333333333333334</v>
      </c>
      <c r="G165">
        <f>IF(KahramanmarasTablo[[#This Row],[Vefat2020]]&gt;-1, KahramanmarasTablo[[#This Row],[Vefat2020]]-KahramanmarasTablo[[#This Row],[Referans]], 0)</f>
        <v>0.66666666666666607</v>
      </c>
      <c r="H165">
        <f t="shared" si="11"/>
        <v>13.142857142857142</v>
      </c>
      <c r="I165">
        <f t="shared" si="12"/>
        <v>13.714285714285714</v>
      </c>
      <c r="J165">
        <f t="shared" si="13"/>
        <v>11.714285714285714</v>
      </c>
      <c r="K165">
        <f t="shared" si="14"/>
        <v>13.428571428571429</v>
      </c>
      <c r="L165">
        <f t="shared" si="15"/>
        <v>12.952380952380951</v>
      </c>
    </row>
    <row r="166" spans="1:12" x14ac:dyDescent="0.35">
      <c r="A166" t="s">
        <v>91</v>
      </c>
      <c r="B166">
        <v>10</v>
      </c>
      <c r="C166">
        <v>11</v>
      </c>
      <c r="D166">
        <v>19</v>
      </c>
      <c r="E166">
        <v>10</v>
      </c>
      <c r="F166">
        <f>AVERAGEIF(KahramanmarasTablo[[#This Row],[Vefat2019]:[Vefat2017]], "&gt;0")</f>
        <v>13.333333333333334</v>
      </c>
      <c r="G166">
        <f>IF(KahramanmarasTablo[[#This Row],[Vefat2020]]&gt;-1, KahramanmarasTablo[[#This Row],[Vefat2020]]-KahramanmarasTablo[[#This Row],[Referans]], 0)</f>
        <v>-3.3333333333333339</v>
      </c>
      <c r="H166">
        <f t="shared" si="11"/>
        <v>12.285714285714286</v>
      </c>
      <c r="I166">
        <f t="shared" si="12"/>
        <v>13.285714285714286</v>
      </c>
      <c r="J166">
        <f t="shared" si="13"/>
        <v>12.714285714285714</v>
      </c>
      <c r="K166">
        <f t="shared" si="14"/>
        <v>13</v>
      </c>
      <c r="L166">
        <f t="shared" si="15"/>
        <v>12.999999999999998</v>
      </c>
    </row>
    <row r="167" spans="1:12" x14ac:dyDescent="0.35">
      <c r="A167" t="s">
        <v>90</v>
      </c>
      <c r="B167">
        <v>13</v>
      </c>
      <c r="C167">
        <v>8</v>
      </c>
      <c r="D167">
        <v>9</v>
      </c>
      <c r="E167">
        <v>14</v>
      </c>
      <c r="F167">
        <f>AVERAGEIF(KahramanmarasTablo[[#This Row],[Vefat2019]:[Vefat2017]], "&gt;0")</f>
        <v>10.333333333333334</v>
      </c>
      <c r="G167">
        <f>IF(KahramanmarasTablo[[#This Row],[Vefat2020]]&gt;-1, KahramanmarasTablo[[#This Row],[Vefat2020]]-KahramanmarasTablo[[#This Row],[Referans]], 0)</f>
        <v>2.6666666666666661</v>
      </c>
      <c r="H167">
        <f t="shared" si="11"/>
        <v>12.285714285714286</v>
      </c>
      <c r="I167">
        <f t="shared" si="12"/>
        <v>11.714285714285714</v>
      </c>
      <c r="J167">
        <f t="shared" si="13"/>
        <v>12.571428571428571</v>
      </c>
      <c r="K167">
        <f t="shared" si="14"/>
        <v>12.571428571428571</v>
      </c>
      <c r="L167">
        <f t="shared" si="15"/>
        <v>12.285714285714286</v>
      </c>
    </row>
    <row r="168" spans="1:12" x14ac:dyDescent="0.35">
      <c r="A168" t="s">
        <v>89</v>
      </c>
      <c r="B168">
        <v>13</v>
      </c>
      <c r="C168">
        <v>14</v>
      </c>
      <c r="D168">
        <v>14</v>
      </c>
      <c r="E168">
        <v>9</v>
      </c>
      <c r="F168">
        <f>AVERAGEIF(KahramanmarasTablo[[#This Row],[Vefat2019]:[Vefat2017]], "&gt;0")</f>
        <v>12.333333333333334</v>
      </c>
      <c r="G168">
        <f>IF(KahramanmarasTablo[[#This Row],[Vefat2020]]&gt;-1, KahramanmarasTablo[[#This Row],[Vefat2020]]-KahramanmarasTablo[[#This Row],[Referans]], 0)</f>
        <v>0.66666666666666607</v>
      </c>
      <c r="H168">
        <f t="shared" si="11"/>
        <v>11.428571428571429</v>
      </c>
      <c r="I168">
        <f t="shared" si="12"/>
        <v>12.142857142857142</v>
      </c>
      <c r="J168">
        <f t="shared" si="13"/>
        <v>12.571428571428571</v>
      </c>
      <c r="K168">
        <f t="shared" si="14"/>
        <v>11.714285714285714</v>
      </c>
      <c r="L168">
        <f t="shared" si="15"/>
        <v>12.142857142857142</v>
      </c>
    </row>
    <row r="169" spans="1:12" x14ac:dyDescent="0.35">
      <c r="A169" t="s">
        <v>88</v>
      </c>
      <c r="B169">
        <v>10</v>
      </c>
      <c r="C169">
        <v>20</v>
      </c>
      <c r="D169">
        <v>12</v>
      </c>
      <c r="E169">
        <v>13</v>
      </c>
      <c r="F169">
        <f>AVERAGEIF(KahramanmarasTablo[[#This Row],[Vefat2019]:[Vefat2017]], "&gt;0")</f>
        <v>15</v>
      </c>
      <c r="G169">
        <f>IF(KahramanmarasTablo[[#This Row],[Vefat2020]]&gt;-1, KahramanmarasTablo[[#This Row],[Vefat2020]]-KahramanmarasTablo[[#This Row],[Referans]], 0)</f>
        <v>-5</v>
      </c>
      <c r="H169">
        <f t="shared" si="11"/>
        <v>11.428571428571429</v>
      </c>
      <c r="I169">
        <f t="shared" si="12"/>
        <v>13.142857142857142</v>
      </c>
      <c r="J169">
        <f t="shared" si="13"/>
        <v>12.285714285714286</v>
      </c>
      <c r="K169">
        <f t="shared" si="14"/>
        <v>11.714285714285714</v>
      </c>
      <c r="L169">
        <f t="shared" si="15"/>
        <v>12.380952380952381</v>
      </c>
    </row>
    <row r="170" spans="1:12" x14ac:dyDescent="0.35">
      <c r="A170" t="s">
        <v>87</v>
      </c>
      <c r="B170">
        <v>14</v>
      </c>
      <c r="C170">
        <v>12</v>
      </c>
      <c r="D170">
        <v>16</v>
      </c>
      <c r="E170">
        <v>12</v>
      </c>
      <c r="F170">
        <f>AVERAGEIF(KahramanmarasTablo[[#This Row],[Vefat2019]:[Vefat2017]], "&gt;0")</f>
        <v>13.333333333333334</v>
      </c>
      <c r="G170">
        <f>IF(KahramanmarasTablo[[#This Row],[Vefat2020]]&gt;-1, KahramanmarasTablo[[#This Row],[Vefat2020]]-KahramanmarasTablo[[#This Row],[Referans]], 0)</f>
        <v>0.66666666666666607</v>
      </c>
      <c r="H170">
        <f t="shared" si="11"/>
        <v>12.142857142857142</v>
      </c>
      <c r="I170">
        <f t="shared" si="12"/>
        <v>12.714285714285714</v>
      </c>
      <c r="J170">
        <f t="shared" si="13"/>
        <v>12.571428571428571</v>
      </c>
      <c r="K170">
        <f t="shared" si="14"/>
        <v>11.571428571428571</v>
      </c>
      <c r="L170">
        <f t="shared" si="15"/>
        <v>12.285714285714286</v>
      </c>
    </row>
    <row r="171" spans="1:12" x14ac:dyDescent="0.35">
      <c r="A171" t="s">
        <v>86</v>
      </c>
      <c r="B171">
        <v>13</v>
      </c>
      <c r="C171">
        <v>15</v>
      </c>
      <c r="D171">
        <v>13</v>
      </c>
      <c r="E171">
        <v>7</v>
      </c>
      <c r="F171">
        <f>AVERAGEIF(KahramanmarasTablo[[#This Row],[Vefat2019]:[Vefat2017]], "&gt;0")</f>
        <v>11.666666666666666</v>
      </c>
      <c r="G171">
        <f>IF(KahramanmarasTablo[[#This Row],[Vefat2020]]&gt;-1, KahramanmarasTablo[[#This Row],[Vefat2020]]-KahramanmarasTablo[[#This Row],[Referans]], 0)</f>
        <v>1.3333333333333339</v>
      </c>
      <c r="H171">
        <f t="shared" si="11"/>
        <v>12</v>
      </c>
      <c r="I171">
        <f t="shared" si="12"/>
        <v>13.428571428571429</v>
      </c>
      <c r="J171">
        <f t="shared" si="13"/>
        <v>12.857142857142858</v>
      </c>
      <c r="K171">
        <f t="shared" si="14"/>
        <v>10.714285714285714</v>
      </c>
      <c r="L171">
        <f t="shared" si="15"/>
        <v>12.333333333333334</v>
      </c>
    </row>
    <row r="172" spans="1:12" x14ac:dyDescent="0.35">
      <c r="A172" t="s">
        <v>85</v>
      </c>
      <c r="B172">
        <v>12</v>
      </c>
      <c r="C172">
        <v>14</v>
      </c>
      <c r="D172">
        <v>21</v>
      </c>
      <c r="E172">
        <v>13</v>
      </c>
      <c r="F172">
        <f>AVERAGEIF(KahramanmarasTablo[[#This Row],[Vefat2019]:[Vefat2017]], "&gt;0")</f>
        <v>16</v>
      </c>
      <c r="G172">
        <f>IF(KahramanmarasTablo[[#This Row],[Vefat2020]]&gt;-1, KahramanmarasTablo[[#This Row],[Vefat2020]]-KahramanmarasTablo[[#This Row],[Referans]], 0)</f>
        <v>-4</v>
      </c>
      <c r="H172">
        <f t="shared" si="11"/>
        <v>12.142857142857142</v>
      </c>
      <c r="I172">
        <f t="shared" si="12"/>
        <v>13.428571428571429</v>
      </c>
      <c r="J172">
        <f t="shared" si="13"/>
        <v>14.857142857142858</v>
      </c>
      <c r="K172">
        <f t="shared" si="14"/>
        <v>11.142857142857142</v>
      </c>
      <c r="L172">
        <f t="shared" si="15"/>
        <v>13.142857142857142</v>
      </c>
    </row>
    <row r="173" spans="1:12" x14ac:dyDescent="0.35">
      <c r="A173" t="s">
        <v>84</v>
      </c>
      <c r="B173">
        <v>13</v>
      </c>
      <c r="C173">
        <v>17</v>
      </c>
      <c r="D173">
        <v>13</v>
      </c>
      <c r="E173">
        <v>7</v>
      </c>
      <c r="F173">
        <f>AVERAGEIF(KahramanmarasTablo[[#This Row],[Vefat2019]:[Vefat2017]], "&gt;0")</f>
        <v>12.333333333333334</v>
      </c>
      <c r="G173">
        <f>IF(KahramanmarasTablo[[#This Row],[Vefat2020]]&gt;-1, KahramanmarasTablo[[#This Row],[Vefat2020]]-KahramanmarasTablo[[#This Row],[Referans]], 0)</f>
        <v>0.66666666666666607</v>
      </c>
      <c r="H173">
        <f t="shared" si="11"/>
        <v>12.571428571428571</v>
      </c>
      <c r="I173">
        <f t="shared" si="12"/>
        <v>14.285714285714286</v>
      </c>
      <c r="J173">
        <f t="shared" si="13"/>
        <v>14</v>
      </c>
      <c r="K173">
        <f t="shared" si="14"/>
        <v>10.714285714285714</v>
      </c>
      <c r="L173">
        <f t="shared" si="15"/>
        <v>13</v>
      </c>
    </row>
    <row r="174" spans="1:12" x14ac:dyDescent="0.35">
      <c r="A174" t="s">
        <v>83</v>
      </c>
      <c r="B174">
        <v>20</v>
      </c>
      <c r="C174">
        <v>13</v>
      </c>
      <c r="D174">
        <v>16</v>
      </c>
      <c r="E174">
        <v>10</v>
      </c>
      <c r="F174">
        <f>AVERAGEIF(KahramanmarasTablo[[#This Row],[Vefat2019]:[Vefat2017]], "&gt;0")</f>
        <v>13</v>
      </c>
      <c r="G174">
        <f>IF(KahramanmarasTablo[[#This Row],[Vefat2020]]&gt;-1, KahramanmarasTablo[[#This Row],[Vefat2020]]-KahramanmarasTablo[[#This Row],[Referans]], 0)</f>
        <v>7</v>
      </c>
      <c r="H174">
        <f t="shared" si="11"/>
        <v>13.571428571428571</v>
      </c>
      <c r="I174">
        <f t="shared" si="12"/>
        <v>15</v>
      </c>
      <c r="J174">
        <f t="shared" si="13"/>
        <v>15</v>
      </c>
      <c r="K174">
        <f t="shared" si="14"/>
        <v>10.142857142857142</v>
      </c>
      <c r="L174">
        <f t="shared" si="15"/>
        <v>13.380952380952381</v>
      </c>
    </row>
    <row r="175" spans="1:12" x14ac:dyDescent="0.35">
      <c r="A175" t="s">
        <v>82</v>
      </c>
      <c r="B175">
        <v>15</v>
      </c>
      <c r="C175">
        <v>19</v>
      </c>
      <c r="D175">
        <v>10</v>
      </c>
      <c r="E175">
        <v>8</v>
      </c>
      <c r="F175">
        <f>AVERAGEIF(KahramanmarasTablo[[#This Row],[Vefat2019]:[Vefat2017]], "&gt;0")</f>
        <v>12.333333333333334</v>
      </c>
      <c r="G175">
        <f>IF(KahramanmarasTablo[[#This Row],[Vefat2020]]&gt;-1, KahramanmarasTablo[[#This Row],[Vefat2020]]-KahramanmarasTablo[[#This Row],[Referans]], 0)</f>
        <v>2.6666666666666661</v>
      </c>
      <c r="H175">
        <f t="shared" si="11"/>
        <v>13.857142857142858</v>
      </c>
      <c r="I175">
        <f t="shared" si="12"/>
        <v>15.714285714285714</v>
      </c>
      <c r="J175">
        <f t="shared" si="13"/>
        <v>14.428571428571429</v>
      </c>
      <c r="K175">
        <f t="shared" si="14"/>
        <v>10</v>
      </c>
      <c r="L175">
        <f t="shared" si="15"/>
        <v>13.38095238095238</v>
      </c>
    </row>
    <row r="176" spans="1:12" x14ac:dyDescent="0.35">
      <c r="A176" t="s">
        <v>81</v>
      </c>
      <c r="B176">
        <v>18</v>
      </c>
      <c r="C176">
        <v>17</v>
      </c>
      <c r="D176">
        <v>11</v>
      </c>
      <c r="E176">
        <v>8</v>
      </c>
      <c r="F176">
        <f>AVERAGEIF(KahramanmarasTablo[[#This Row],[Vefat2019]:[Vefat2017]], "&gt;0")</f>
        <v>12</v>
      </c>
      <c r="G176">
        <f>IF(KahramanmarasTablo[[#This Row],[Vefat2020]]&gt;-1, KahramanmarasTablo[[#This Row],[Vefat2020]]-KahramanmarasTablo[[#This Row],[Referans]], 0)</f>
        <v>6</v>
      </c>
      <c r="H176">
        <f t="shared" si="11"/>
        <v>15</v>
      </c>
      <c r="I176">
        <f t="shared" si="12"/>
        <v>15.285714285714286</v>
      </c>
      <c r="J176">
        <f t="shared" si="13"/>
        <v>14.285714285714286</v>
      </c>
      <c r="K176">
        <f t="shared" si="14"/>
        <v>9.2857142857142865</v>
      </c>
      <c r="L176">
        <f t="shared" si="15"/>
        <v>12.952380952380953</v>
      </c>
    </row>
    <row r="177" spans="1:12" x14ac:dyDescent="0.35">
      <c r="A177" t="s">
        <v>80</v>
      </c>
      <c r="B177">
        <v>17</v>
      </c>
      <c r="C177">
        <v>21</v>
      </c>
      <c r="D177">
        <v>20</v>
      </c>
      <c r="E177">
        <v>20</v>
      </c>
      <c r="F177">
        <f>AVERAGEIF(KahramanmarasTablo[[#This Row],[Vefat2019]:[Vefat2017]], "&gt;0")</f>
        <v>20.333333333333332</v>
      </c>
      <c r="G177">
        <f>IF(KahramanmarasTablo[[#This Row],[Vefat2020]]&gt;-1, KahramanmarasTablo[[#This Row],[Vefat2020]]-KahramanmarasTablo[[#This Row],[Referans]], 0)</f>
        <v>-3.3333333333333321</v>
      </c>
      <c r="H177">
        <f t="shared" si="11"/>
        <v>15.428571428571429</v>
      </c>
      <c r="I177">
        <f t="shared" si="12"/>
        <v>16.571428571428573</v>
      </c>
      <c r="J177">
        <f t="shared" si="13"/>
        <v>14.857142857142858</v>
      </c>
      <c r="K177">
        <f t="shared" si="14"/>
        <v>10.428571428571429</v>
      </c>
      <c r="L177">
        <f t="shared" si="15"/>
        <v>13.952380952380951</v>
      </c>
    </row>
    <row r="178" spans="1:12" x14ac:dyDescent="0.35">
      <c r="A178" t="s">
        <v>79</v>
      </c>
      <c r="B178">
        <v>17</v>
      </c>
      <c r="C178">
        <v>18</v>
      </c>
      <c r="D178">
        <v>17</v>
      </c>
      <c r="E178">
        <v>12</v>
      </c>
      <c r="F178">
        <f>AVERAGEIF(KahramanmarasTablo[[#This Row],[Vefat2019]:[Vefat2017]], "&gt;0")</f>
        <v>15.666666666666666</v>
      </c>
      <c r="G178">
        <f>IF(KahramanmarasTablo[[#This Row],[Vefat2020]]&gt;-1, KahramanmarasTablo[[#This Row],[Vefat2020]]-KahramanmarasTablo[[#This Row],[Referans]], 0)</f>
        <v>1.3333333333333339</v>
      </c>
      <c r="H178">
        <f t="shared" si="11"/>
        <v>16</v>
      </c>
      <c r="I178">
        <f t="shared" si="12"/>
        <v>17</v>
      </c>
      <c r="J178">
        <f t="shared" si="13"/>
        <v>15.428571428571429</v>
      </c>
      <c r="K178">
        <f t="shared" si="14"/>
        <v>11.142857142857142</v>
      </c>
      <c r="L178">
        <f t="shared" si="15"/>
        <v>14.523809523809524</v>
      </c>
    </row>
    <row r="179" spans="1:12" x14ac:dyDescent="0.35">
      <c r="A179" t="s">
        <v>78</v>
      </c>
      <c r="B179">
        <v>23</v>
      </c>
      <c r="C179">
        <v>18</v>
      </c>
      <c r="D179">
        <v>17</v>
      </c>
      <c r="E179">
        <v>29</v>
      </c>
      <c r="F179">
        <f>AVERAGEIF(KahramanmarasTablo[[#This Row],[Vefat2019]:[Vefat2017]], "&gt;0")</f>
        <v>21.333333333333332</v>
      </c>
      <c r="G179">
        <f>IF(KahramanmarasTablo[[#This Row],[Vefat2020]]&gt;-1, KahramanmarasTablo[[#This Row],[Vefat2020]]-KahramanmarasTablo[[#This Row],[Referans]], 0)</f>
        <v>1.6666666666666679</v>
      </c>
      <c r="H179">
        <f t="shared" si="11"/>
        <v>17.571428571428573</v>
      </c>
      <c r="I179">
        <f t="shared" si="12"/>
        <v>17.571428571428573</v>
      </c>
      <c r="J179">
        <f t="shared" si="13"/>
        <v>14.857142857142858</v>
      </c>
      <c r="K179">
        <f t="shared" si="14"/>
        <v>13.428571428571429</v>
      </c>
      <c r="L179">
        <f t="shared" si="15"/>
        <v>15.285714285714286</v>
      </c>
    </row>
    <row r="180" spans="1:12" x14ac:dyDescent="0.35">
      <c r="A180" t="s">
        <v>77</v>
      </c>
      <c r="B180">
        <v>22</v>
      </c>
      <c r="C180">
        <v>13</v>
      </c>
      <c r="D180">
        <v>14</v>
      </c>
      <c r="E180">
        <v>21</v>
      </c>
      <c r="F180">
        <f>AVERAGEIF(KahramanmarasTablo[[#This Row],[Vefat2019]:[Vefat2017]], "&gt;0")</f>
        <v>16</v>
      </c>
      <c r="G180">
        <f>IF(KahramanmarasTablo[[#This Row],[Vefat2020]]&gt;-1, KahramanmarasTablo[[#This Row],[Vefat2020]]-KahramanmarasTablo[[#This Row],[Referans]], 0)</f>
        <v>6</v>
      </c>
      <c r="H180">
        <f t="shared" si="11"/>
        <v>18.857142857142858</v>
      </c>
      <c r="I180">
        <f t="shared" si="12"/>
        <v>17</v>
      </c>
      <c r="J180">
        <f t="shared" si="13"/>
        <v>15</v>
      </c>
      <c r="K180">
        <f t="shared" si="14"/>
        <v>15.428571428571429</v>
      </c>
      <c r="L180">
        <f t="shared" si="15"/>
        <v>15.80952380952381</v>
      </c>
    </row>
    <row r="181" spans="1:12" x14ac:dyDescent="0.35">
      <c r="A181" t="s">
        <v>76</v>
      </c>
      <c r="B181">
        <v>19</v>
      </c>
      <c r="C181">
        <v>14</v>
      </c>
      <c r="D181">
        <v>8</v>
      </c>
      <c r="E181">
        <v>15</v>
      </c>
      <c r="F181">
        <f>AVERAGEIF(KahramanmarasTablo[[#This Row],[Vefat2019]:[Vefat2017]], "&gt;0")</f>
        <v>12.333333333333334</v>
      </c>
      <c r="G181">
        <f>IF(KahramanmarasTablo[[#This Row],[Vefat2020]]&gt;-1, KahramanmarasTablo[[#This Row],[Vefat2020]]-KahramanmarasTablo[[#This Row],[Referans]], 0)</f>
        <v>6.6666666666666661</v>
      </c>
      <c r="H181">
        <f t="shared" si="11"/>
        <v>18.714285714285715</v>
      </c>
      <c r="I181">
        <f t="shared" si="12"/>
        <v>17.142857142857142</v>
      </c>
      <c r="J181">
        <f t="shared" si="13"/>
        <v>13.857142857142858</v>
      </c>
      <c r="K181">
        <f t="shared" si="14"/>
        <v>16.142857142857142</v>
      </c>
      <c r="L181">
        <f t="shared" si="15"/>
        <v>15.714285714285714</v>
      </c>
    </row>
    <row r="182" spans="1:12" x14ac:dyDescent="0.35">
      <c r="A182" t="s">
        <v>75</v>
      </c>
      <c r="B182">
        <v>8</v>
      </c>
      <c r="C182">
        <v>16</v>
      </c>
      <c r="D182">
        <v>16</v>
      </c>
      <c r="E182">
        <v>15</v>
      </c>
      <c r="F182">
        <f>AVERAGEIF(KahramanmarasTablo[[#This Row],[Vefat2019]:[Vefat2017]], "&gt;0")</f>
        <v>15.666666666666666</v>
      </c>
      <c r="G182">
        <f>IF(KahramanmarasTablo[[#This Row],[Vefat2020]]&gt;-1, KahramanmarasTablo[[#This Row],[Vefat2020]]-KahramanmarasTablo[[#This Row],[Referans]], 0)</f>
        <v>-7.6666666666666661</v>
      </c>
      <c r="H182">
        <f t="shared" si="11"/>
        <v>17.714285714285715</v>
      </c>
      <c r="I182">
        <f t="shared" si="12"/>
        <v>16.714285714285715</v>
      </c>
      <c r="J182">
        <f t="shared" si="13"/>
        <v>14.714285714285714</v>
      </c>
      <c r="K182">
        <f t="shared" si="14"/>
        <v>17.142857142857142</v>
      </c>
      <c r="L182">
        <f t="shared" si="15"/>
        <v>16.19047619047619</v>
      </c>
    </row>
    <row r="183" spans="1:12" x14ac:dyDescent="0.35">
      <c r="A183" t="s">
        <v>74</v>
      </c>
      <c r="B183">
        <v>13</v>
      </c>
      <c r="C183">
        <v>20</v>
      </c>
      <c r="D183">
        <v>17</v>
      </c>
      <c r="E183">
        <v>19</v>
      </c>
      <c r="F183">
        <f>AVERAGEIF(KahramanmarasTablo[[#This Row],[Vefat2019]:[Vefat2017]], "&gt;0")</f>
        <v>18.666666666666668</v>
      </c>
      <c r="G183">
        <f>IF(KahramanmarasTablo[[#This Row],[Vefat2020]]&gt;-1, KahramanmarasTablo[[#This Row],[Vefat2020]]-KahramanmarasTablo[[#This Row],[Referans]], 0)</f>
        <v>-5.6666666666666679</v>
      </c>
      <c r="H183">
        <f t="shared" si="11"/>
        <v>17</v>
      </c>
      <c r="I183">
        <f t="shared" si="12"/>
        <v>17.142857142857142</v>
      </c>
      <c r="J183">
        <f t="shared" si="13"/>
        <v>15.571428571428571</v>
      </c>
      <c r="K183">
        <f t="shared" si="14"/>
        <v>18.714285714285715</v>
      </c>
      <c r="L183">
        <f t="shared" si="15"/>
        <v>17.142857142857142</v>
      </c>
    </row>
    <row r="184" spans="1:12" x14ac:dyDescent="0.35">
      <c r="A184" t="s">
        <v>73</v>
      </c>
      <c r="B184">
        <v>24</v>
      </c>
      <c r="C184">
        <v>23</v>
      </c>
      <c r="D184">
        <v>16</v>
      </c>
      <c r="E184">
        <v>14</v>
      </c>
      <c r="F184">
        <f>AVERAGEIF(KahramanmarasTablo[[#This Row],[Vefat2019]:[Vefat2017]], "&gt;0")</f>
        <v>17.666666666666668</v>
      </c>
      <c r="G184">
        <f>IF(KahramanmarasTablo[[#This Row],[Vefat2020]]&gt;-1, KahramanmarasTablo[[#This Row],[Vefat2020]]-KahramanmarasTablo[[#This Row],[Referans]], 0)</f>
        <v>6.3333333333333321</v>
      </c>
      <c r="H184">
        <f t="shared" si="11"/>
        <v>18</v>
      </c>
      <c r="I184">
        <f t="shared" si="12"/>
        <v>17.428571428571427</v>
      </c>
      <c r="J184">
        <f t="shared" si="13"/>
        <v>15</v>
      </c>
      <c r="K184">
        <f t="shared" si="14"/>
        <v>17.857142857142858</v>
      </c>
      <c r="L184">
        <f t="shared" si="15"/>
        <v>16.761904761904763</v>
      </c>
    </row>
    <row r="185" spans="1:12" x14ac:dyDescent="0.35">
      <c r="A185" t="s">
        <v>72</v>
      </c>
      <c r="B185">
        <v>11</v>
      </c>
      <c r="C185">
        <v>16</v>
      </c>
      <c r="D185">
        <v>14</v>
      </c>
      <c r="E185">
        <v>20</v>
      </c>
      <c r="F185">
        <f>AVERAGEIF(KahramanmarasTablo[[#This Row],[Vefat2019]:[Vefat2017]], "&gt;0")</f>
        <v>16.666666666666668</v>
      </c>
      <c r="G185">
        <f>IF(KahramanmarasTablo[[#This Row],[Vefat2020]]&gt;-1, KahramanmarasTablo[[#This Row],[Vefat2020]]-KahramanmarasTablo[[#This Row],[Referans]], 0)</f>
        <v>-5.6666666666666679</v>
      </c>
      <c r="H185">
        <f t="shared" si="11"/>
        <v>17.142857142857142</v>
      </c>
      <c r="I185">
        <f t="shared" si="12"/>
        <v>17.142857142857142</v>
      </c>
      <c r="J185">
        <f t="shared" si="13"/>
        <v>14.571428571428571</v>
      </c>
      <c r="K185">
        <f t="shared" si="14"/>
        <v>19</v>
      </c>
      <c r="L185">
        <f t="shared" si="15"/>
        <v>16.904761904761905</v>
      </c>
    </row>
    <row r="186" spans="1:12" x14ac:dyDescent="0.35">
      <c r="A186" t="s">
        <v>71</v>
      </c>
      <c r="B186">
        <v>17</v>
      </c>
      <c r="C186">
        <v>11</v>
      </c>
      <c r="D186">
        <v>11</v>
      </c>
      <c r="E186">
        <v>26</v>
      </c>
      <c r="F186">
        <f>AVERAGEIF(KahramanmarasTablo[[#This Row],[Vefat2019]:[Vefat2017]], "&gt;0")</f>
        <v>16</v>
      </c>
      <c r="G186">
        <f>IF(KahramanmarasTablo[[#This Row],[Vefat2020]]&gt;-1, KahramanmarasTablo[[#This Row],[Vefat2020]]-KahramanmarasTablo[[#This Row],[Referans]], 0)</f>
        <v>1</v>
      </c>
      <c r="H186">
        <f t="shared" si="11"/>
        <v>16.285714285714285</v>
      </c>
      <c r="I186">
        <f t="shared" si="12"/>
        <v>16.142857142857142</v>
      </c>
      <c r="J186">
        <f t="shared" si="13"/>
        <v>13.714285714285714</v>
      </c>
      <c r="K186">
        <f t="shared" si="14"/>
        <v>18.571428571428573</v>
      </c>
      <c r="L186">
        <f t="shared" si="15"/>
        <v>16.142857142857146</v>
      </c>
    </row>
    <row r="187" spans="1:12" x14ac:dyDescent="0.35">
      <c r="A187" t="s">
        <v>70</v>
      </c>
      <c r="B187">
        <v>23</v>
      </c>
      <c r="C187">
        <v>11</v>
      </c>
      <c r="D187">
        <v>19</v>
      </c>
      <c r="E187">
        <v>21</v>
      </c>
      <c r="F187">
        <f>AVERAGEIF(KahramanmarasTablo[[#This Row],[Vefat2019]:[Vefat2017]], "&gt;0")</f>
        <v>17</v>
      </c>
      <c r="G187">
        <f>IF(KahramanmarasTablo[[#This Row],[Vefat2020]]&gt;-1, KahramanmarasTablo[[#This Row],[Vefat2020]]-KahramanmarasTablo[[#This Row],[Referans]], 0)</f>
        <v>6</v>
      </c>
      <c r="H187">
        <f t="shared" si="11"/>
        <v>16.428571428571427</v>
      </c>
      <c r="I187">
        <f t="shared" si="12"/>
        <v>15.857142857142858</v>
      </c>
      <c r="J187">
        <f t="shared" si="13"/>
        <v>14.428571428571429</v>
      </c>
      <c r="K187">
        <f t="shared" si="14"/>
        <v>18.571428571428573</v>
      </c>
      <c r="L187">
        <f t="shared" si="15"/>
        <v>16.285714285714288</v>
      </c>
    </row>
    <row r="188" spans="1:12" x14ac:dyDescent="0.35">
      <c r="A188" t="s">
        <v>69</v>
      </c>
      <c r="B188">
        <v>22</v>
      </c>
      <c r="C188">
        <v>13</v>
      </c>
      <c r="D188">
        <v>23</v>
      </c>
      <c r="E188">
        <v>18</v>
      </c>
      <c r="F188">
        <f>AVERAGEIF(KahramanmarasTablo[[#This Row],[Vefat2019]:[Vefat2017]], "&gt;0")</f>
        <v>18</v>
      </c>
      <c r="G188">
        <f>IF(KahramanmarasTablo[[#This Row],[Vefat2020]]&gt;-1, KahramanmarasTablo[[#This Row],[Vefat2020]]-KahramanmarasTablo[[#This Row],[Referans]], 0)</f>
        <v>4</v>
      </c>
      <c r="H188">
        <f t="shared" si="11"/>
        <v>16.857142857142858</v>
      </c>
      <c r="I188">
        <f t="shared" si="12"/>
        <v>15.714285714285714</v>
      </c>
      <c r="J188">
        <f t="shared" si="13"/>
        <v>16.571428571428573</v>
      </c>
      <c r="K188">
        <f t="shared" si="14"/>
        <v>19</v>
      </c>
      <c r="L188">
        <f t="shared" si="15"/>
        <v>17.095238095238095</v>
      </c>
    </row>
    <row r="189" spans="1:12" x14ac:dyDescent="0.35">
      <c r="A189" t="s">
        <v>68</v>
      </c>
      <c r="B189">
        <v>24</v>
      </c>
      <c r="C189">
        <v>11</v>
      </c>
      <c r="D189">
        <v>15</v>
      </c>
      <c r="E189">
        <v>17</v>
      </c>
      <c r="F189">
        <f>AVERAGEIF(KahramanmarasTablo[[#This Row],[Vefat2019]:[Vefat2017]], "&gt;0")</f>
        <v>14.333333333333334</v>
      </c>
      <c r="G189">
        <f>IF(KahramanmarasTablo[[#This Row],[Vefat2020]]&gt;-1, KahramanmarasTablo[[#This Row],[Vefat2020]]-KahramanmarasTablo[[#This Row],[Referans]], 0)</f>
        <v>9.6666666666666661</v>
      </c>
      <c r="H189">
        <f t="shared" si="11"/>
        <v>19.142857142857142</v>
      </c>
      <c r="I189">
        <f t="shared" si="12"/>
        <v>15</v>
      </c>
      <c r="J189">
        <f t="shared" si="13"/>
        <v>16.428571428571427</v>
      </c>
      <c r="K189">
        <f t="shared" si="14"/>
        <v>19.285714285714285</v>
      </c>
      <c r="L189">
        <f t="shared" si="15"/>
        <v>16.904761904761905</v>
      </c>
    </row>
    <row r="190" spans="1:12" x14ac:dyDescent="0.35">
      <c r="A190" t="s">
        <v>67</v>
      </c>
      <c r="B190">
        <v>18</v>
      </c>
      <c r="C190">
        <v>18</v>
      </c>
      <c r="D190">
        <v>12</v>
      </c>
      <c r="E190">
        <v>14</v>
      </c>
      <c r="F190">
        <f>AVERAGEIF(KahramanmarasTablo[[#This Row],[Vefat2019]:[Vefat2017]], "&gt;0")</f>
        <v>14.666666666666666</v>
      </c>
      <c r="G190">
        <f>IF(KahramanmarasTablo[[#This Row],[Vefat2020]]&gt;-1, KahramanmarasTablo[[#This Row],[Vefat2020]]-KahramanmarasTablo[[#This Row],[Referans]], 0)</f>
        <v>3.3333333333333339</v>
      </c>
      <c r="H190">
        <f t="shared" si="11"/>
        <v>19.857142857142858</v>
      </c>
      <c r="I190">
        <f t="shared" si="12"/>
        <v>14.714285714285714</v>
      </c>
      <c r="J190">
        <f t="shared" si="13"/>
        <v>15.714285714285714</v>
      </c>
      <c r="K190">
        <f t="shared" si="14"/>
        <v>18.571428571428573</v>
      </c>
      <c r="L190">
        <f t="shared" si="15"/>
        <v>16.333333333333336</v>
      </c>
    </row>
    <row r="191" spans="1:12" x14ac:dyDescent="0.35">
      <c r="A191" t="s">
        <v>66</v>
      </c>
      <c r="B191">
        <v>13</v>
      </c>
      <c r="C191">
        <v>27</v>
      </c>
      <c r="D191">
        <v>16</v>
      </c>
      <c r="E191">
        <v>26</v>
      </c>
      <c r="F191">
        <f>AVERAGEIF(KahramanmarasTablo[[#This Row],[Vefat2019]:[Vefat2017]], "&gt;0")</f>
        <v>23</v>
      </c>
      <c r="G191">
        <f>IF(KahramanmarasTablo[[#This Row],[Vefat2020]]&gt;-1, KahramanmarasTablo[[#This Row],[Vefat2020]]-KahramanmarasTablo[[#This Row],[Referans]], 0)</f>
        <v>-10</v>
      </c>
      <c r="H191">
        <f t="shared" si="11"/>
        <v>18.285714285714285</v>
      </c>
      <c r="I191">
        <f t="shared" si="12"/>
        <v>15.285714285714286</v>
      </c>
      <c r="J191">
        <f t="shared" si="13"/>
        <v>15.714285714285714</v>
      </c>
      <c r="K191">
        <f t="shared" si="14"/>
        <v>20.285714285714285</v>
      </c>
      <c r="L191">
        <f t="shared" si="15"/>
        <v>17.095238095238095</v>
      </c>
    </row>
    <row r="192" spans="1:12" x14ac:dyDescent="0.35">
      <c r="A192" t="s">
        <v>65</v>
      </c>
      <c r="B192">
        <v>10</v>
      </c>
      <c r="C192">
        <v>11</v>
      </c>
      <c r="D192">
        <v>8</v>
      </c>
      <c r="E192">
        <v>17</v>
      </c>
      <c r="F192">
        <f>AVERAGEIF(KahramanmarasTablo[[#This Row],[Vefat2019]:[Vefat2017]], "&gt;0")</f>
        <v>12</v>
      </c>
      <c r="G192">
        <f>IF(KahramanmarasTablo[[#This Row],[Vefat2020]]&gt;-1, KahramanmarasTablo[[#This Row],[Vefat2020]]-KahramanmarasTablo[[#This Row],[Referans]], 0)</f>
        <v>-2</v>
      </c>
      <c r="H192">
        <f t="shared" si="11"/>
        <v>18.142857142857142</v>
      </c>
      <c r="I192">
        <f t="shared" si="12"/>
        <v>14.571428571428571</v>
      </c>
      <c r="J192">
        <f t="shared" si="13"/>
        <v>14.857142857142858</v>
      </c>
      <c r="K192">
        <f t="shared" si="14"/>
        <v>19.857142857142858</v>
      </c>
      <c r="L192">
        <f t="shared" si="15"/>
        <v>16.428571428571427</v>
      </c>
    </row>
    <row r="193" spans="1:12" x14ac:dyDescent="0.35">
      <c r="A193" t="s">
        <v>64</v>
      </c>
      <c r="B193">
        <v>17</v>
      </c>
      <c r="C193">
        <v>13</v>
      </c>
      <c r="D193">
        <v>28</v>
      </c>
      <c r="E193">
        <v>12</v>
      </c>
      <c r="F193">
        <f>AVERAGEIF(KahramanmarasTablo[[#This Row],[Vefat2019]:[Vefat2017]], "&gt;0")</f>
        <v>17.666666666666668</v>
      </c>
      <c r="G193">
        <f>IF(KahramanmarasTablo[[#This Row],[Vefat2020]]&gt;-1, KahramanmarasTablo[[#This Row],[Vefat2020]]-KahramanmarasTablo[[#This Row],[Referans]], 0)</f>
        <v>-0.66666666666666785</v>
      </c>
      <c r="H193">
        <f t="shared" si="11"/>
        <v>18.142857142857142</v>
      </c>
      <c r="I193">
        <f t="shared" si="12"/>
        <v>14.857142857142858</v>
      </c>
      <c r="J193">
        <f t="shared" si="13"/>
        <v>17.285714285714285</v>
      </c>
      <c r="K193">
        <f t="shared" si="14"/>
        <v>17.857142857142858</v>
      </c>
      <c r="L193">
        <f t="shared" si="15"/>
        <v>16.666666666666668</v>
      </c>
    </row>
    <row r="194" spans="1:12" x14ac:dyDescent="0.35">
      <c r="A194" t="s">
        <v>63</v>
      </c>
      <c r="B194">
        <v>13</v>
      </c>
      <c r="C194">
        <v>11</v>
      </c>
      <c r="D194">
        <v>15</v>
      </c>
      <c r="E194">
        <v>19</v>
      </c>
      <c r="F194">
        <f>AVERAGEIF(KahramanmarasTablo[[#This Row],[Vefat2019]:[Vefat2017]], "&gt;0")</f>
        <v>15</v>
      </c>
      <c r="G194">
        <f>IF(KahramanmarasTablo[[#This Row],[Vefat2020]]&gt;-1, KahramanmarasTablo[[#This Row],[Vefat2020]]-KahramanmarasTablo[[#This Row],[Referans]], 0)</f>
        <v>-2</v>
      </c>
      <c r="H194">
        <f t="shared" si="11"/>
        <v>16.714285714285715</v>
      </c>
      <c r="I194">
        <f t="shared" si="12"/>
        <v>14.857142857142858</v>
      </c>
      <c r="J194">
        <f t="shared" si="13"/>
        <v>16.714285714285715</v>
      </c>
      <c r="K194">
        <f t="shared" si="14"/>
        <v>17.571428571428573</v>
      </c>
      <c r="L194">
        <f t="shared" si="15"/>
        <v>16.380952380952383</v>
      </c>
    </row>
    <row r="195" spans="1:12" x14ac:dyDescent="0.35">
      <c r="A195" t="s">
        <v>62</v>
      </c>
      <c r="B195">
        <v>25</v>
      </c>
      <c r="C195">
        <v>12</v>
      </c>
      <c r="D195">
        <v>13</v>
      </c>
      <c r="E195">
        <v>16</v>
      </c>
      <c r="F195">
        <f>AVERAGEIF(KahramanmarasTablo[[#This Row],[Vefat2019]:[Vefat2017]], "&gt;0")</f>
        <v>13.666666666666666</v>
      </c>
      <c r="G195">
        <f>IF(KahramanmarasTablo[[#This Row],[Vefat2020]]&gt;-1, KahramanmarasTablo[[#This Row],[Vefat2020]]-KahramanmarasTablo[[#This Row],[Referans]], 0)</f>
        <v>11.333333333333334</v>
      </c>
      <c r="H195">
        <f t="shared" si="11"/>
        <v>17.142857142857142</v>
      </c>
      <c r="I195">
        <f t="shared" si="12"/>
        <v>14.714285714285714</v>
      </c>
      <c r="J195">
        <f t="shared" si="13"/>
        <v>15.285714285714286</v>
      </c>
      <c r="K195">
        <f t="shared" si="14"/>
        <v>17.285714285714285</v>
      </c>
      <c r="L195">
        <f t="shared" si="15"/>
        <v>15.761904761904763</v>
      </c>
    </row>
    <row r="196" spans="1:12" x14ac:dyDescent="0.35">
      <c r="A196" t="s">
        <v>61</v>
      </c>
      <c r="B196">
        <v>19</v>
      </c>
      <c r="C196">
        <v>15</v>
      </c>
      <c r="D196">
        <v>22</v>
      </c>
      <c r="E196">
        <v>15</v>
      </c>
      <c r="F196">
        <f>AVERAGEIF(KahramanmarasTablo[[#This Row],[Vefat2019]:[Vefat2017]], "&gt;0")</f>
        <v>17.333333333333332</v>
      </c>
      <c r="G196">
        <f>IF(KahramanmarasTablo[[#This Row],[Vefat2020]]&gt;-1, KahramanmarasTablo[[#This Row],[Vefat2020]]-KahramanmarasTablo[[#This Row],[Referans]], 0)</f>
        <v>1.6666666666666679</v>
      </c>
      <c r="H196">
        <f t="shared" si="11"/>
        <v>16.428571428571427</v>
      </c>
      <c r="I196">
        <f t="shared" si="12"/>
        <v>15.285714285714286</v>
      </c>
      <c r="J196">
        <f t="shared" si="13"/>
        <v>16.285714285714285</v>
      </c>
      <c r="K196">
        <f t="shared" si="14"/>
        <v>17</v>
      </c>
      <c r="L196">
        <f t="shared" si="15"/>
        <v>16.19047619047619</v>
      </c>
    </row>
    <row r="197" spans="1:12" x14ac:dyDescent="0.35">
      <c r="A197" t="s">
        <v>60</v>
      </c>
      <c r="B197">
        <v>14</v>
      </c>
      <c r="C197">
        <v>15</v>
      </c>
      <c r="D197">
        <v>16</v>
      </c>
      <c r="E197">
        <v>16</v>
      </c>
      <c r="F197">
        <f>AVERAGEIF(KahramanmarasTablo[[#This Row],[Vefat2019]:[Vefat2017]], "&gt;0")</f>
        <v>15.666666666666666</v>
      </c>
      <c r="G197">
        <f>IF(KahramanmarasTablo[[#This Row],[Vefat2020]]&gt;-1, KahramanmarasTablo[[#This Row],[Vefat2020]]-KahramanmarasTablo[[#This Row],[Referans]], 0)</f>
        <v>-1.6666666666666661</v>
      </c>
      <c r="H197">
        <f t="shared" si="11"/>
        <v>15.857142857142858</v>
      </c>
      <c r="I197">
        <f t="shared" si="12"/>
        <v>14.857142857142858</v>
      </c>
      <c r="J197">
        <f t="shared" si="13"/>
        <v>16.857142857142858</v>
      </c>
      <c r="K197">
        <f t="shared" si="14"/>
        <v>17.285714285714285</v>
      </c>
      <c r="L197">
        <f t="shared" si="15"/>
        <v>16.333333333333336</v>
      </c>
    </row>
    <row r="198" spans="1:12" x14ac:dyDescent="0.35">
      <c r="A198" t="s">
        <v>59</v>
      </c>
      <c r="B198">
        <v>13</v>
      </c>
      <c r="C198">
        <v>14</v>
      </c>
      <c r="D198">
        <v>19</v>
      </c>
      <c r="E198">
        <v>16</v>
      </c>
      <c r="F198">
        <f>AVERAGEIF(KahramanmarasTablo[[#This Row],[Vefat2019]:[Vefat2017]], "&gt;0")</f>
        <v>16.333333333333332</v>
      </c>
      <c r="G198">
        <f>IF(KahramanmarasTablo[[#This Row],[Vefat2020]]&gt;-1, KahramanmarasTablo[[#This Row],[Vefat2020]]-KahramanmarasTablo[[#This Row],[Referans]], 0)</f>
        <v>-3.3333333333333321</v>
      </c>
      <c r="H198">
        <f t="shared" si="11"/>
        <v>15.857142857142858</v>
      </c>
      <c r="I198">
        <f t="shared" si="12"/>
        <v>13</v>
      </c>
      <c r="J198">
        <f t="shared" si="13"/>
        <v>17.285714285714285</v>
      </c>
      <c r="K198">
        <f t="shared" si="14"/>
        <v>15.857142857142858</v>
      </c>
      <c r="L198">
        <f t="shared" si="15"/>
        <v>15.380952380952381</v>
      </c>
    </row>
    <row r="199" spans="1:12" x14ac:dyDescent="0.35">
      <c r="A199" t="s">
        <v>58</v>
      </c>
      <c r="B199">
        <v>21</v>
      </c>
      <c r="C199">
        <v>12</v>
      </c>
      <c r="D199">
        <v>10</v>
      </c>
      <c r="E199">
        <v>10</v>
      </c>
      <c r="F199">
        <f>AVERAGEIF(KahramanmarasTablo[[#This Row],[Vefat2019]:[Vefat2017]], "&gt;0")</f>
        <v>10.666666666666666</v>
      </c>
      <c r="G199">
        <f>IF(KahramanmarasTablo[[#This Row],[Vefat2020]]&gt;-1, KahramanmarasTablo[[#This Row],[Vefat2020]]-KahramanmarasTablo[[#This Row],[Referans]], 0)</f>
        <v>10.333333333333334</v>
      </c>
      <c r="H199">
        <f t="shared" si="11"/>
        <v>17.428571428571427</v>
      </c>
      <c r="I199">
        <f t="shared" si="12"/>
        <v>13.142857142857142</v>
      </c>
      <c r="J199">
        <f t="shared" si="13"/>
        <v>17.571428571428573</v>
      </c>
      <c r="K199">
        <f t="shared" si="14"/>
        <v>14.857142857142858</v>
      </c>
      <c r="L199">
        <f t="shared" si="15"/>
        <v>15.190476190476192</v>
      </c>
    </row>
    <row r="200" spans="1:12" x14ac:dyDescent="0.35">
      <c r="A200" t="s">
        <v>57</v>
      </c>
      <c r="B200">
        <v>15</v>
      </c>
      <c r="C200">
        <v>15</v>
      </c>
      <c r="D200">
        <v>11</v>
      </c>
      <c r="E200">
        <v>17</v>
      </c>
      <c r="F200">
        <f>AVERAGEIF(KahramanmarasTablo[[#This Row],[Vefat2019]:[Vefat2017]], "&gt;0")</f>
        <v>14.333333333333334</v>
      </c>
      <c r="G200">
        <f>IF(KahramanmarasTablo[[#This Row],[Vefat2020]]&gt;-1, KahramanmarasTablo[[#This Row],[Vefat2020]]-KahramanmarasTablo[[#This Row],[Referans]], 0)</f>
        <v>0.66666666666666607</v>
      </c>
      <c r="H200">
        <f t="shared" si="11"/>
        <v>17.142857142857142</v>
      </c>
      <c r="I200">
        <f t="shared" si="12"/>
        <v>13.428571428571429</v>
      </c>
      <c r="J200">
        <f t="shared" si="13"/>
        <v>15.142857142857142</v>
      </c>
      <c r="K200">
        <f t="shared" si="14"/>
        <v>15.571428571428571</v>
      </c>
      <c r="L200">
        <f t="shared" si="15"/>
        <v>14.714285714285714</v>
      </c>
    </row>
    <row r="201" spans="1:12" x14ac:dyDescent="0.35">
      <c r="A201" t="s">
        <v>56</v>
      </c>
      <c r="B201">
        <v>19</v>
      </c>
      <c r="C201">
        <v>13</v>
      </c>
      <c r="D201">
        <v>14</v>
      </c>
      <c r="E201">
        <v>14</v>
      </c>
      <c r="F201">
        <f>AVERAGEIF(KahramanmarasTablo[[#This Row],[Vefat2019]:[Vefat2017]], "&gt;0")</f>
        <v>13.666666666666666</v>
      </c>
      <c r="G201">
        <f>IF(KahramanmarasTablo[[#This Row],[Vefat2020]]&gt;-1, KahramanmarasTablo[[#This Row],[Vefat2020]]-KahramanmarasTablo[[#This Row],[Referans]], 0)</f>
        <v>5.3333333333333339</v>
      </c>
      <c r="H201">
        <f t="shared" ref="H201:H254" si="16">AVERAGE(B195:B201)</f>
        <v>18</v>
      </c>
      <c r="I201">
        <f t="shared" ref="I201:I254" si="17">AVERAGE(C195:C201)</f>
        <v>13.714285714285714</v>
      </c>
      <c r="J201">
        <f t="shared" ref="J201:J254" si="18">AVERAGE(D195:D201)</f>
        <v>15</v>
      </c>
      <c r="K201">
        <f t="shared" ref="K201:K254" si="19">AVERAGE(E195:E201)</f>
        <v>14.857142857142858</v>
      </c>
      <c r="L201">
        <f t="shared" ref="L201:L254" si="20">AVERAGE(F195:F201)</f>
        <v>14.523809523809524</v>
      </c>
    </row>
    <row r="202" spans="1:12" x14ac:dyDescent="0.35">
      <c r="A202" t="s">
        <v>55</v>
      </c>
      <c r="B202">
        <v>20</v>
      </c>
      <c r="C202">
        <v>20</v>
      </c>
      <c r="D202">
        <v>9</v>
      </c>
      <c r="E202">
        <v>21</v>
      </c>
      <c r="F202">
        <f>AVERAGEIF(KahramanmarasTablo[[#This Row],[Vefat2019]:[Vefat2017]], "&gt;0")</f>
        <v>16.666666666666668</v>
      </c>
      <c r="G202">
        <f>IF(KahramanmarasTablo[[#This Row],[Vefat2020]]&gt;-1, KahramanmarasTablo[[#This Row],[Vefat2020]]-KahramanmarasTablo[[#This Row],[Referans]], 0)</f>
        <v>3.3333333333333321</v>
      </c>
      <c r="H202">
        <f t="shared" si="16"/>
        <v>17.285714285714285</v>
      </c>
      <c r="I202">
        <f t="shared" si="17"/>
        <v>14.857142857142858</v>
      </c>
      <c r="J202">
        <f t="shared" si="18"/>
        <v>14.428571428571429</v>
      </c>
      <c r="K202">
        <f t="shared" si="19"/>
        <v>15.571428571428571</v>
      </c>
      <c r="L202">
        <f t="shared" si="20"/>
        <v>14.952380952380953</v>
      </c>
    </row>
    <row r="203" spans="1:12" x14ac:dyDescent="0.35">
      <c r="A203" t="s">
        <v>54</v>
      </c>
      <c r="B203">
        <v>19</v>
      </c>
      <c r="C203">
        <v>17</v>
      </c>
      <c r="D203">
        <v>14</v>
      </c>
      <c r="E203">
        <v>11</v>
      </c>
      <c r="F203">
        <f>AVERAGEIF(KahramanmarasTablo[[#This Row],[Vefat2019]:[Vefat2017]], "&gt;0")</f>
        <v>14</v>
      </c>
      <c r="G203">
        <f>IF(KahramanmarasTablo[[#This Row],[Vefat2020]]&gt;-1, KahramanmarasTablo[[#This Row],[Vefat2020]]-KahramanmarasTablo[[#This Row],[Referans]], 0)</f>
        <v>5</v>
      </c>
      <c r="H203">
        <f t="shared" si="16"/>
        <v>17.285714285714285</v>
      </c>
      <c r="I203">
        <f t="shared" si="17"/>
        <v>15.142857142857142</v>
      </c>
      <c r="J203">
        <f t="shared" si="18"/>
        <v>13.285714285714286</v>
      </c>
      <c r="K203">
        <f t="shared" si="19"/>
        <v>15</v>
      </c>
      <c r="L203">
        <f t="shared" si="20"/>
        <v>14.476190476190478</v>
      </c>
    </row>
    <row r="204" spans="1:12" x14ac:dyDescent="0.35">
      <c r="A204" t="s">
        <v>53</v>
      </c>
      <c r="B204">
        <v>16</v>
      </c>
      <c r="C204">
        <v>20</v>
      </c>
      <c r="D204">
        <v>15</v>
      </c>
      <c r="E204">
        <v>16</v>
      </c>
      <c r="F204">
        <f>AVERAGEIF(KahramanmarasTablo[[#This Row],[Vefat2019]:[Vefat2017]], "&gt;0")</f>
        <v>17</v>
      </c>
      <c r="G204">
        <f>IF(KahramanmarasTablo[[#This Row],[Vefat2020]]&gt;-1, KahramanmarasTablo[[#This Row],[Vefat2020]]-KahramanmarasTablo[[#This Row],[Referans]], 0)</f>
        <v>-1</v>
      </c>
      <c r="H204">
        <f t="shared" si="16"/>
        <v>17.571428571428573</v>
      </c>
      <c r="I204">
        <f t="shared" si="17"/>
        <v>15.857142857142858</v>
      </c>
      <c r="J204">
        <f t="shared" si="18"/>
        <v>13.142857142857142</v>
      </c>
      <c r="K204">
        <f t="shared" si="19"/>
        <v>15</v>
      </c>
      <c r="L204">
        <f t="shared" si="20"/>
        <v>14.666666666666668</v>
      </c>
    </row>
    <row r="205" spans="1:12" x14ac:dyDescent="0.35">
      <c r="A205" t="s">
        <v>52</v>
      </c>
      <c r="B205">
        <v>20</v>
      </c>
      <c r="C205">
        <v>14</v>
      </c>
      <c r="D205">
        <v>26</v>
      </c>
      <c r="E205">
        <v>11</v>
      </c>
      <c r="F205">
        <f>AVERAGEIF(KahramanmarasTablo[[#This Row],[Vefat2019]:[Vefat2017]], "&gt;0")</f>
        <v>17</v>
      </c>
      <c r="G205">
        <f>IF(KahramanmarasTablo[[#This Row],[Vefat2020]]&gt;-1, KahramanmarasTablo[[#This Row],[Vefat2020]]-KahramanmarasTablo[[#This Row],[Referans]], 0)</f>
        <v>3</v>
      </c>
      <c r="H205">
        <f t="shared" si="16"/>
        <v>18.571428571428573</v>
      </c>
      <c r="I205">
        <f t="shared" si="17"/>
        <v>15.857142857142858</v>
      </c>
      <c r="J205">
        <f t="shared" si="18"/>
        <v>14.142857142857142</v>
      </c>
      <c r="K205">
        <f t="shared" si="19"/>
        <v>14.285714285714286</v>
      </c>
      <c r="L205">
        <f t="shared" si="20"/>
        <v>14.761904761904761</v>
      </c>
    </row>
    <row r="206" spans="1:12" x14ac:dyDescent="0.35">
      <c r="A206" t="s">
        <v>51</v>
      </c>
      <c r="B206">
        <v>23</v>
      </c>
      <c r="C206">
        <v>21</v>
      </c>
      <c r="D206">
        <v>19</v>
      </c>
      <c r="E206">
        <v>9</v>
      </c>
      <c r="F206">
        <f>AVERAGEIF(KahramanmarasTablo[[#This Row],[Vefat2019]:[Vefat2017]], "&gt;0")</f>
        <v>16.333333333333332</v>
      </c>
      <c r="G206">
        <f>IF(KahramanmarasTablo[[#This Row],[Vefat2020]]&gt;-1, KahramanmarasTablo[[#This Row],[Vefat2020]]-KahramanmarasTablo[[#This Row],[Referans]], 0)</f>
        <v>6.6666666666666679</v>
      </c>
      <c r="H206">
        <f t="shared" si="16"/>
        <v>18.857142857142858</v>
      </c>
      <c r="I206">
        <f t="shared" si="17"/>
        <v>17.142857142857142</v>
      </c>
      <c r="J206">
        <f t="shared" si="18"/>
        <v>15.428571428571429</v>
      </c>
      <c r="K206">
        <f t="shared" si="19"/>
        <v>14.142857142857142</v>
      </c>
      <c r="L206">
        <f t="shared" si="20"/>
        <v>15.571428571428571</v>
      </c>
    </row>
    <row r="207" spans="1:12" x14ac:dyDescent="0.35">
      <c r="A207" t="s">
        <v>50</v>
      </c>
      <c r="B207">
        <v>24</v>
      </c>
      <c r="C207">
        <v>8</v>
      </c>
      <c r="D207">
        <v>13</v>
      </c>
      <c r="E207">
        <v>11</v>
      </c>
      <c r="F207">
        <f>AVERAGEIF(KahramanmarasTablo[[#This Row],[Vefat2019]:[Vefat2017]], "&gt;0")</f>
        <v>10.666666666666666</v>
      </c>
      <c r="G207">
        <f>IF(KahramanmarasTablo[[#This Row],[Vefat2020]]&gt;-1, KahramanmarasTablo[[#This Row],[Vefat2020]]-KahramanmarasTablo[[#This Row],[Referans]], 0)</f>
        <v>13.333333333333334</v>
      </c>
      <c r="H207">
        <f t="shared" si="16"/>
        <v>20.142857142857142</v>
      </c>
      <c r="I207">
        <f t="shared" si="17"/>
        <v>16.142857142857142</v>
      </c>
      <c r="J207">
        <f t="shared" si="18"/>
        <v>15.714285714285714</v>
      </c>
      <c r="K207">
        <f t="shared" si="19"/>
        <v>13.285714285714286</v>
      </c>
      <c r="L207">
        <f t="shared" si="20"/>
        <v>15.047619047619049</v>
      </c>
    </row>
    <row r="208" spans="1:12" x14ac:dyDescent="0.35">
      <c r="A208" t="s">
        <v>49</v>
      </c>
      <c r="B208">
        <v>22</v>
      </c>
      <c r="C208">
        <v>14</v>
      </c>
      <c r="D208">
        <v>16</v>
      </c>
      <c r="E208">
        <v>17</v>
      </c>
      <c r="F208">
        <f>AVERAGEIF(KahramanmarasTablo[[#This Row],[Vefat2019]:[Vefat2017]], "&gt;0")</f>
        <v>15.666666666666666</v>
      </c>
      <c r="G208">
        <f>IF(KahramanmarasTablo[[#This Row],[Vefat2020]]&gt;-1, KahramanmarasTablo[[#This Row],[Vefat2020]]-KahramanmarasTablo[[#This Row],[Referans]], 0)</f>
        <v>6.3333333333333339</v>
      </c>
      <c r="H208">
        <f t="shared" si="16"/>
        <v>20.571428571428573</v>
      </c>
      <c r="I208">
        <f t="shared" si="17"/>
        <v>16.285714285714285</v>
      </c>
      <c r="J208">
        <f t="shared" si="18"/>
        <v>16</v>
      </c>
      <c r="K208">
        <f t="shared" si="19"/>
        <v>13.714285714285714</v>
      </c>
      <c r="L208">
        <f t="shared" si="20"/>
        <v>15.333333333333334</v>
      </c>
    </row>
    <row r="209" spans="1:12" x14ac:dyDescent="0.35">
      <c r="A209" t="s">
        <v>48</v>
      </c>
      <c r="B209">
        <v>17</v>
      </c>
      <c r="C209">
        <v>11</v>
      </c>
      <c r="D209">
        <v>17</v>
      </c>
      <c r="E209">
        <v>15</v>
      </c>
      <c r="F209">
        <f>AVERAGEIF(KahramanmarasTablo[[#This Row],[Vefat2019]:[Vefat2017]], "&gt;0")</f>
        <v>14.333333333333334</v>
      </c>
      <c r="G209">
        <f>IF(KahramanmarasTablo[[#This Row],[Vefat2020]]&gt;-1, KahramanmarasTablo[[#This Row],[Vefat2020]]-KahramanmarasTablo[[#This Row],[Referans]], 0)</f>
        <v>2.6666666666666661</v>
      </c>
      <c r="H209">
        <f t="shared" si="16"/>
        <v>20.142857142857142</v>
      </c>
      <c r="I209">
        <f t="shared" si="17"/>
        <v>15</v>
      </c>
      <c r="J209">
        <f t="shared" si="18"/>
        <v>17.142857142857142</v>
      </c>
      <c r="K209">
        <f t="shared" si="19"/>
        <v>12.857142857142858</v>
      </c>
      <c r="L209">
        <f t="shared" si="20"/>
        <v>15</v>
      </c>
    </row>
    <row r="210" spans="1:12" x14ac:dyDescent="0.35">
      <c r="A210" t="s">
        <v>47</v>
      </c>
      <c r="B210">
        <v>25</v>
      </c>
      <c r="C210">
        <v>15</v>
      </c>
      <c r="D210">
        <v>9</v>
      </c>
      <c r="E210">
        <v>19</v>
      </c>
      <c r="F210">
        <f>AVERAGEIF(KahramanmarasTablo[[#This Row],[Vefat2019]:[Vefat2017]], "&gt;0")</f>
        <v>14.333333333333334</v>
      </c>
      <c r="G210">
        <f>IF(KahramanmarasTablo[[#This Row],[Vefat2020]]&gt;-1, KahramanmarasTablo[[#This Row],[Vefat2020]]-KahramanmarasTablo[[#This Row],[Referans]], 0)</f>
        <v>10.666666666666666</v>
      </c>
      <c r="H210">
        <f t="shared" si="16"/>
        <v>21</v>
      </c>
      <c r="I210">
        <f t="shared" si="17"/>
        <v>14.714285714285714</v>
      </c>
      <c r="J210">
        <f t="shared" si="18"/>
        <v>16.428571428571427</v>
      </c>
      <c r="K210">
        <f t="shared" si="19"/>
        <v>14</v>
      </c>
      <c r="L210">
        <f t="shared" si="20"/>
        <v>15.047619047619046</v>
      </c>
    </row>
    <row r="211" spans="1:12" x14ac:dyDescent="0.35">
      <c r="A211" t="s">
        <v>46</v>
      </c>
      <c r="B211">
        <v>20</v>
      </c>
      <c r="C211">
        <v>9</v>
      </c>
      <c r="D211">
        <v>13</v>
      </c>
      <c r="E211">
        <v>10</v>
      </c>
      <c r="F211">
        <f>AVERAGEIF(KahramanmarasTablo[[#This Row],[Vefat2019]:[Vefat2017]], "&gt;0")</f>
        <v>10.666666666666666</v>
      </c>
      <c r="G211">
        <f>IF(KahramanmarasTablo[[#This Row],[Vefat2020]]&gt;-1, KahramanmarasTablo[[#This Row],[Vefat2020]]-KahramanmarasTablo[[#This Row],[Referans]], 0)</f>
        <v>9.3333333333333339</v>
      </c>
      <c r="H211">
        <f t="shared" si="16"/>
        <v>21.571428571428573</v>
      </c>
      <c r="I211">
        <f t="shared" si="17"/>
        <v>13.142857142857142</v>
      </c>
      <c r="J211">
        <f t="shared" si="18"/>
        <v>16.142857142857142</v>
      </c>
      <c r="K211">
        <f t="shared" si="19"/>
        <v>13.142857142857142</v>
      </c>
      <c r="L211">
        <f t="shared" si="20"/>
        <v>14.142857142857141</v>
      </c>
    </row>
    <row r="212" spans="1:12" x14ac:dyDescent="0.35">
      <c r="A212" t="s">
        <v>45</v>
      </c>
      <c r="B212">
        <v>20</v>
      </c>
      <c r="C212">
        <v>14</v>
      </c>
      <c r="D212">
        <v>17</v>
      </c>
      <c r="E212">
        <v>16</v>
      </c>
      <c r="F212">
        <f>AVERAGEIF(KahramanmarasTablo[[#This Row],[Vefat2019]:[Vefat2017]], "&gt;0")</f>
        <v>15.666666666666666</v>
      </c>
      <c r="G212">
        <f>IF(KahramanmarasTablo[[#This Row],[Vefat2020]]&gt;-1, KahramanmarasTablo[[#This Row],[Vefat2020]]-KahramanmarasTablo[[#This Row],[Referans]], 0)</f>
        <v>4.3333333333333339</v>
      </c>
      <c r="H212">
        <f t="shared" si="16"/>
        <v>21.571428571428573</v>
      </c>
      <c r="I212">
        <f t="shared" si="17"/>
        <v>13.142857142857142</v>
      </c>
      <c r="J212">
        <f t="shared" si="18"/>
        <v>14.857142857142858</v>
      </c>
      <c r="K212">
        <f t="shared" si="19"/>
        <v>13.857142857142858</v>
      </c>
      <c r="L212">
        <f t="shared" si="20"/>
        <v>13.952380952380953</v>
      </c>
    </row>
    <row r="213" spans="1:12" x14ac:dyDescent="0.35">
      <c r="A213" t="s">
        <v>44</v>
      </c>
      <c r="B213">
        <v>16</v>
      </c>
      <c r="C213">
        <v>27</v>
      </c>
      <c r="D213">
        <v>13</v>
      </c>
      <c r="E213">
        <v>20</v>
      </c>
      <c r="F213">
        <f>AVERAGEIF(KahramanmarasTablo[[#This Row],[Vefat2019]:[Vefat2017]], "&gt;0")</f>
        <v>20</v>
      </c>
      <c r="G213">
        <f>IF(KahramanmarasTablo[[#This Row],[Vefat2020]]&gt;-1, KahramanmarasTablo[[#This Row],[Vefat2020]]-KahramanmarasTablo[[#This Row],[Referans]], 0)</f>
        <v>-4</v>
      </c>
      <c r="H213">
        <f t="shared" si="16"/>
        <v>20.571428571428573</v>
      </c>
      <c r="I213">
        <f t="shared" si="17"/>
        <v>14</v>
      </c>
      <c r="J213">
        <f t="shared" si="18"/>
        <v>14</v>
      </c>
      <c r="K213">
        <f t="shared" si="19"/>
        <v>15.428571428571429</v>
      </c>
      <c r="L213">
        <f t="shared" si="20"/>
        <v>14.476190476190478</v>
      </c>
    </row>
    <row r="214" spans="1:12" x14ac:dyDescent="0.35">
      <c r="A214" t="s">
        <v>43</v>
      </c>
      <c r="B214">
        <v>20</v>
      </c>
      <c r="C214">
        <v>14</v>
      </c>
      <c r="D214">
        <v>18</v>
      </c>
      <c r="E214">
        <v>18</v>
      </c>
      <c r="F214">
        <f>AVERAGEIF(KahramanmarasTablo[[#This Row],[Vefat2019]:[Vefat2017]], "&gt;0")</f>
        <v>16.666666666666668</v>
      </c>
      <c r="G214">
        <f>IF(KahramanmarasTablo[[#This Row],[Vefat2020]]&gt;-1, KahramanmarasTablo[[#This Row],[Vefat2020]]-KahramanmarasTablo[[#This Row],[Referans]], 0)</f>
        <v>3.3333333333333321</v>
      </c>
      <c r="H214">
        <f t="shared" si="16"/>
        <v>20</v>
      </c>
      <c r="I214">
        <f t="shared" si="17"/>
        <v>14.857142857142858</v>
      </c>
      <c r="J214">
        <f t="shared" si="18"/>
        <v>14.714285714285714</v>
      </c>
      <c r="K214">
        <f t="shared" si="19"/>
        <v>16.428571428571427</v>
      </c>
      <c r="L214">
        <f t="shared" si="20"/>
        <v>15.333333333333334</v>
      </c>
    </row>
    <row r="215" spans="1:12" x14ac:dyDescent="0.35">
      <c r="A215" t="s">
        <v>42</v>
      </c>
      <c r="B215">
        <v>26</v>
      </c>
      <c r="C215">
        <v>12</v>
      </c>
      <c r="D215">
        <v>13</v>
      </c>
      <c r="E215">
        <v>17</v>
      </c>
      <c r="F215">
        <f>AVERAGEIF(KahramanmarasTablo[[#This Row],[Vefat2019]:[Vefat2017]], "&gt;0")</f>
        <v>14</v>
      </c>
      <c r="G215">
        <f>IF(KahramanmarasTablo[[#This Row],[Vefat2020]]&gt;-1, KahramanmarasTablo[[#This Row],[Vefat2020]]-KahramanmarasTablo[[#This Row],[Referans]], 0)</f>
        <v>12</v>
      </c>
      <c r="H215">
        <f t="shared" si="16"/>
        <v>20.571428571428573</v>
      </c>
      <c r="I215">
        <f t="shared" si="17"/>
        <v>14.571428571428571</v>
      </c>
      <c r="J215">
        <f t="shared" si="18"/>
        <v>14.285714285714286</v>
      </c>
      <c r="K215">
        <f t="shared" si="19"/>
        <v>16.428571428571427</v>
      </c>
      <c r="L215">
        <f t="shared" si="20"/>
        <v>15.095238095238097</v>
      </c>
    </row>
    <row r="216" spans="1:12" x14ac:dyDescent="0.35">
      <c r="A216" t="s">
        <v>41</v>
      </c>
      <c r="B216">
        <v>27</v>
      </c>
      <c r="C216">
        <v>20</v>
      </c>
      <c r="D216">
        <v>22</v>
      </c>
      <c r="E216">
        <v>16</v>
      </c>
      <c r="F216">
        <f>AVERAGEIF(KahramanmarasTablo[[#This Row],[Vefat2019]:[Vefat2017]], "&gt;0")</f>
        <v>19.333333333333332</v>
      </c>
      <c r="G216">
        <f>IF(KahramanmarasTablo[[#This Row],[Vefat2020]]&gt;-1, KahramanmarasTablo[[#This Row],[Vefat2020]]-KahramanmarasTablo[[#This Row],[Referans]], 0)</f>
        <v>7.6666666666666679</v>
      </c>
      <c r="H216">
        <f t="shared" si="16"/>
        <v>22</v>
      </c>
      <c r="I216">
        <f t="shared" si="17"/>
        <v>15.857142857142858</v>
      </c>
      <c r="J216">
        <f t="shared" si="18"/>
        <v>15</v>
      </c>
      <c r="K216">
        <f t="shared" si="19"/>
        <v>16.571428571428573</v>
      </c>
      <c r="L216">
        <f t="shared" si="20"/>
        <v>15.809523809523808</v>
      </c>
    </row>
    <row r="217" spans="1:12" x14ac:dyDescent="0.35">
      <c r="A217" t="s">
        <v>40</v>
      </c>
      <c r="B217">
        <v>27</v>
      </c>
      <c r="C217">
        <v>11</v>
      </c>
      <c r="D217">
        <v>17</v>
      </c>
      <c r="E217">
        <v>16</v>
      </c>
      <c r="F217">
        <f>AVERAGEIF(KahramanmarasTablo[[#This Row],[Vefat2019]:[Vefat2017]], "&gt;0")</f>
        <v>14.666666666666666</v>
      </c>
      <c r="G217">
        <f>IF(KahramanmarasTablo[[#This Row],[Vefat2020]]&gt;-1, KahramanmarasTablo[[#This Row],[Vefat2020]]-KahramanmarasTablo[[#This Row],[Referans]], 0)</f>
        <v>12.333333333333334</v>
      </c>
      <c r="H217">
        <f t="shared" si="16"/>
        <v>22.285714285714285</v>
      </c>
      <c r="I217">
        <f t="shared" si="17"/>
        <v>15.285714285714286</v>
      </c>
      <c r="J217">
        <f t="shared" si="18"/>
        <v>16.142857142857142</v>
      </c>
      <c r="K217">
        <f t="shared" si="19"/>
        <v>16.142857142857142</v>
      </c>
      <c r="L217">
        <f t="shared" si="20"/>
        <v>15.857142857142858</v>
      </c>
    </row>
    <row r="218" spans="1:12" x14ac:dyDescent="0.35">
      <c r="A218" t="s">
        <v>39</v>
      </c>
      <c r="B218">
        <v>21</v>
      </c>
      <c r="C218">
        <v>18</v>
      </c>
      <c r="D218">
        <v>12</v>
      </c>
      <c r="E218">
        <v>9</v>
      </c>
      <c r="F218">
        <f>AVERAGEIF(KahramanmarasTablo[[#This Row],[Vefat2019]:[Vefat2017]], "&gt;0")</f>
        <v>13</v>
      </c>
      <c r="G218">
        <f>IF(KahramanmarasTablo[[#This Row],[Vefat2020]]&gt;-1, KahramanmarasTablo[[#This Row],[Vefat2020]]-KahramanmarasTablo[[#This Row],[Referans]], 0)</f>
        <v>8</v>
      </c>
      <c r="H218">
        <f t="shared" si="16"/>
        <v>22.428571428571427</v>
      </c>
      <c r="I218">
        <f t="shared" si="17"/>
        <v>16.571428571428573</v>
      </c>
      <c r="J218">
        <f t="shared" si="18"/>
        <v>16</v>
      </c>
      <c r="K218">
        <f t="shared" si="19"/>
        <v>16</v>
      </c>
      <c r="L218">
        <f t="shared" si="20"/>
        <v>16.19047619047619</v>
      </c>
    </row>
    <row r="219" spans="1:12" x14ac:dyDescent="0.35">
      <c r="A219" t="s">
        <v>38</v>
      </c>
      <c r="B219">
        <v>28</v>
      </c>
      <c r="C219">
        <v>8</v>
      </c>
      <c r="D219">
        <v>21</v>
      </c>
      <c r="E219">
        <v>7</v>
      </c>
      <c r="F219">
        <f>AVERAGEIF(KahramanmarasTablo[[#This Row],[Vefat2019]:[Vefat2017]], "&gt;0")</f>
        <v>12</v>
      </c>
      <c r="G219">
        <f>IF(KahramanmarasTablo[[#This Row],[Vefat2020]]&gt;-1, KahramanmarasTablo[[#This Row],[Vefat2020]]-KahramanmarasTablo[[#This Row],[Referans]], 0)</f>
        <v>16</v>
      </c>
      <c r="H219">
        <f t="shared" si="16"/>
        <v>23.571428571428573</v>
      </c>
      <c r="I219">
        <f t="shared" si="17"/>
        <v>15.714285714285714</v>
      </c>
      <c r="J219">
        <f t="shared" si="18"/>
        <v>16.571428571428573</v>
      </c>
      <c r="K219">
        <f t="shared" si="19"/>
        <v>14.714285714285714</v>
      </c>
      <c r="L219">
        <f t="shared" si="20"/>
        <v>15.666666666666668</v>
      </c>
    </row>
    <row r="220" spans="1:12" x14ac:dyDescent="0.35">
      <c r="A220" t="s">
        <v>37</v>
      </c>
      <c r="B220">
        <v>20</v>
      </c>
      <c r="C220">
        <v>9</v>
      </c>
      <c r="D220">
        <v>8</v>
      </c>
      <c r="E220">
        <v>17</v>
      </c>
      <c r="F220">
        <f>AVERAGEIF(KahramanmarasTablo[[#This Row],[Vefat2019]:[Vefat2017]], "&gt;0")</f>
        <v>11.333333333333334</v>
      </c>
      <c r="G220">
        <f>IF(KahramanmarasTablo[[#This Row],[Vefat2020]]&gt;-1, KahramanmarasTablo[[#This Row],[Vefat2020]]-KahramanmarasTablo[[#This Row],[Referans]], 0)</f>
        <v>8.6666666666666661</v>
      </c>
      <c r="H220">
        <f t="shared" si="16"/>
        <v>24.142857142857142</v>
      </c>
      <c r="I220">
        <f t="shared" si="17"/>
        <v>13.142857142857142</v>
      </c>
      <c r="J220">
        <f t="shared" si="18"/>
        <v>15.857142857142858</v>
      </c>
      <c r="K220">
        <f t="shared" si="19"/>
        <v>14.285714285714286</v>
      </c>
      <c r="L220">
        <f t="shared" si="20"/>
        <v>14.428571428571429</v>
      </c>
    </row>
    <row r="221" spans="1:12" x14ac:dyDescent="0.35">
      <c r="A221" t="s">
        <v>36</v>
      </c>
      <c r="B221">
        <v>15</v>
      </c>
      <c r="C221">
        <v>11</v>
      </c>
      <c r="D221">
        <v>12</v>
      </c>
      <c r="E221">
        <v>14</v>
      </c>
      <c r="F221">
        <f>AVERAGEIF(KahramanmarasTablo[[#This Row],[Vefat2019]:[Vefat2017]], "&gt;0")</f>
        <v>12.333333333333334</v>
      </c>
      <c r="G221">
        <f>IF(KahramanmarasTablo[[#This Row],[Vefat2020]]&gt;-1, KahramanmarasTablo[[#This Row],[Vefat2020]]-KahramanmarasTablo[[#This Row],[Referans]], 0)</f>
        <v>2.6666666666666661</v>
      </c>
      <c r="H221">
        <f t="shared" si="16"/>
        <v>23.428571428571427</v>
      </c>
      <c r="I221">
        <f t="shared" si="17"/>
        <v>12.714285714285714</v>
      </c>
      <c r="J221">
        <f t="shared" si="18"/>
        <v>15</v>
      </c>
      <c r="K221">
        <f t="shared" si="19"/>
        <v>13.714285714285714</v>
      </c>
      <c r="L221">
        <f t="shared" si="20"/>
        <v>13.809523809523808</v>
      </c>
    </row>
    <row r="222" spans="1:12" x14ac:dyDescent="0.35">
      <c r="A222" t="s">
        <v>35</v>
      </c>
      <c r="B222">
        <v>26</v>
      </c>
      <c r="C222">
        <v>18</v>
      </c>
      <c r="D222">
        <v>16</v>
      </c>
      <c r="E222">
        <v>11</v>
      </c>
      <c r="F222">
        <f>AVERAGEIF(KahramanmarasTablo[[#This Row],[Vefat2019]:[Vefat2017]], "&gt;0")</f>
        <v>15</v>
      </c>
      <c r="G222">
        <f>IF(KahramanmarasTablo[[#This Row],[Vefat2020]]&gt;-1, KahramanmarasTablo[[#This Row],[Vefat2020]]-KahramanmarasTablo[[#This Row],[Referans]], 0)</f>
        <v>11</v>
      </c>
      <c r="H222">
        <f t="shared" si="16"/>
        <v>23.428571428571427</v>
      </c>
      <c r="I222">
        <f t="shared" si="17"/>
        <v>13.571428571428571</v>
      </c>
      <c r="J222">
        <f t="shared" si="18"/>
        <v>15.428571428571429</v>
      </c>
      <c r="K222">
        <f t="shared" si="19"/>
        <v>12.857142857142858</v>
      </c>
      <c r="L222">
        <f t="shared" si="20"/>
        <v>13.952380952380951</v>
      </c>
    </row>
    <row r="223" spans="1:12" x14ac:dyDescent="0.35">
      <c r="A223" t="s">
        <v>34</v>
      </c>
      <c r="B223">
        <v>22</v>
      </c>
      <c r="C223">
        <v>18</v>
      </c>
      <c r="D223">
        <v>17</v>
      </c>
      <c r="E223">
        <v>15</v>
      </c>
      <c r="F223">
        <f>AVERAGEIF(KahramanmarasTablo[[#This Row],[Vefat2019]:[Vefat2017]], "&gt;0")</f>
        <v>16.666666666666668</v>
      </c>
      <c r="G223">
        <f>IF(KahramanmarasTablo[[#This Row],[Vefat2020]]&gt;-1, KahramanmarasTablo[[#This Row],[Vefat2020]]-KahramanmarasTablo[[#This Row],[Referans]], 0)</f>
        <v>5.3333333333333321</v>
      </c>
      <c r="H223">
        <f t="shared" si="16"/>
        <v>22.714285714285715</v>
      </c>
      <c r="I223">
        <f t="shared" si="17"/>
        <v>13.285714285714286</v>
      </c>
      <c r="J223">
        <f t="shared" si="18"/>
        <v>14.714285714285714</v>
      </c>
      <c r="K223">
        <f t="shared" si="19"/>
        <v>12.714285714285714</v>
      </c>
      <c r="L223">
        <f t="shared" si="20"/>
        <v>13.571428571428573</v>
      </c>
    </row>
    <row r="224" spans="1:12" x14ac:dyDescent="0.35">
      <c r="A224" t="s">
        <v>33</v>
      </c>
      <c r="B224">
        <v>22</v>
      </c>
      <c r="C224">
        <v>13</v>
      </c>
      <c r="D224">
        <v>14</v>
      </c>
      <c r="E224">
        <v>15</v>
      </c>
      <c r="F224">
        <f>AVERAGEIF(KahramanmarasTablo[[#This Row],[Vefat2019]:[Vefat2017]], "&gt;0")</f>
        <v>14</v>
      </c>
      <c r="G224">
        <f>IF(KahramanmarasTablo[[#This Row],[Vefat2020]]&gt;-1, KahramanmarasTablo[[#This Row],[Vefat2020]]-KahramanmarasTablo[[#This Row],[Referans]], 0)</f>
        <v>8</v>
      </c>
      <c r="H224">
        <f t="shared" si="16"/>
        <v>22</v>
      </c>
      <c r="I224">
        <f t="shared" si="17"/>
        <v>13.571428571428571</v>
      </c>
      <c r="J224">
        <f t="shared" si="18"/>
        <v>14.285714285714286</v>
      </c>
      <c r="K224">
        <f t="shared" si="19"/>
        <v>12.571428571428571</v>
      </c>
      <c r="L224">
        <f t="shared" si="20"/>
        <v>13.476190476190478</v>
      </c>
    </row>
    <row r="225" spans="1:12" x14ac:dyDescent="0.35">
      <c r="A225" t="s">
        <v>32</v>
      </c>
      <c r="B225">
        <v>25</v>
      </c>
      <c r="C225">
        <v>16</v>
      </c>
      <c r="D225">
        <v>13</v>
      </c>
      <c r="E225">
        <v>14</v>
      </c>
      <c r="F225">
        <f>AVERAGEIF(KahramanmarasTablo[[#This Row],[Vefat2019]:[Vefat2017]], "&gt;0")</f>
        <v>14.333333333333334</v>
      </c>
      <c r="G225">
        <f>IF(KahramanmarasTablo[[#This Row],[Vefat2020]]&gt;-1, KahramanmarasTablo[[#This Row],[Vefat2020]]-KahramanmarasTablo[[#This Row],[Referans]], 0)</f>
        <v>10.666666666666666</v>
      </c>
      <c r="H225">
        <f t="shared" si="16"/>
        <v>22.571428571428573</v>
      </c>
      <c r="I225">
        <f t="shared" si="17"/>
        <v>13.285714285714286</v>
      </c>
      <c r="J225">
        <f t="shared" si="18"/>
        <v>14.428571428571429</v>
      </c>
      <c r="K225">
        <f t="shared" si="19"/>
        <v>13.285714285714286</v>
      </c>
      <c r="L225">
        <f t="shared" si="20"/>
        <v>13.666666666666668</v>
      </c>
    </row>
    <row r="226" spans="1:12" x14ac:dyDescent="0.35">
      <c r="A226" t="s">
        <v>31</v>
      </c>
      <c r="B226">
        <v>18</v>
      </c>
      <c r="C226">
        <v>22</v>
      </c>
      <c r="D226">
        <v>19</v>
      </c>
      <c r="E226">
        <v>7</v>
      </c>
      <c r="F226">
        <f>AVERAGEIF(KahramanmarasTablo[[#This Row],[Vefat2019]:[Vefat2017]], "&gt;0")</f>
        <v>16</v>
      </c>
      <c r="G226">
        <f>IF(KahramanmarasTablo[[#This Row],[Vefat2020]]&gt;-1, KahramanmarasTablo[[#This Row],[Vefat2020]]-KahramanmarasTablo[[#This Row],[Referans]], 0)</f>
        <v>2</v>
      </c>
      <c r="H226">
        <f t="shared" si="16"/>
        <v>21.142857142857142</v>
      </c>
      <c r="I226">
        <f t="shared" si="17"/>
        <v>15.285714285714286</v>
      </c>
      <c r="J226">
        <f t="shared" si="18"/>
        <v>14.142857142857142</v>
      </c>
      <c r="K226">
        <f t="shared" si="19"/>
        <v>13.285714285714286</v>
      </c>
      <c r="L226">
        <f t="shared" si="20"/>
        <v>14.238095238095239</v>
      </c>
    </row>
    <row r="227" spans="1:12" x14ac:dyDescent="0.35">
      <c r="A227" t="s">
        <v>30</v>
      </c>
      <c r="B227">
        <v>16</v>
      </c>
      <c r="C227">
        <v>11</v>
      </c>
      <c r="D227">
        <v>12</v>
      </c>
      <c r="E227">
        <v>19</v>
      </c>
      <c r="F227">
        <f>AVERAGEIF(KahramanmarasTablo[[#This Row],[Vefat2019]:[Vefat2017]], "&gt;0")</f>
        <v>14</v>
      </c>
      <c r="G227">
        <f>IF(KahramanmarasTablo[[#This Row],[Vefat2020]]&gt;-1, KahramanmarasTablo[[#This Row],[Vefat2020]]-KahramanmarasTablo[[#This Row],[Referans]], 0)</f>
        <v>2</v>
      </c>
      <c r="H227">
        <f t="shared" si="16"/>
        <v>20.571428571428573</v>
      </c>
      <c r="I227">
        <f t="shared" si="17"/>
        <v>15.571428571428571</v>
      </c>
      <c r="J227">
        <f t="shared" si="18"/>
        <v>14.714285714285714</v>
      </c>
      <c r="K227">
        <f t="shared" si="19"/>
        <v>13.571428571428571</v>
      </c>
      <c r="L227">
        <f t="shared" si="20"/>
        <v>14.619047619047619</v>
      </c>
    </row>
    <row r="228" spans="1:12" x14ac:dyDescent="0.35">
      <c r="A228" t="s">
        <v>29</v>
      </c>
      <c r="B228">
        <v>16</v>
      </c>
      <c r="C228">
        <v>15</v>
      </c>
      <c r="D228">
        <v>8</v>
      </c>
      <c r="E228">
        <v>13</v>
      </c>
      <c r="F228">
        <f>AVERAGEIF(KahramanmarasTablo[[#This Row],[Vefat2019]:[Vefat2017]], "&gt;0")</f>
        <v>12</v>
      </c>
      <c r="G228">
        <f>IF(KahramanmarasTablo[[#This Row],[Vefat2020]]&gt;-1, KahramanmarasTablo[[#This Row],[Vefat2020]]-KahramanmarasTablo[[#This Row],[Referans]], 0)</f>
        <v>4</v>
      </c>
      <c r="H228">
        <f t="shared" si="16"/>
        <v>20.714285714285715</v>
      </c>
      <c r="I228">
        <f t="shared" si="17"/>
        <v>16.142857142857142</v>
      </c>
      <c r="J228">
        <f t="shared" si="18"/>
        <v>14.142857142857142</v>
      </c>
      <c r="K228">
        <f t="shared" si="19"/>
        <v>13.428571428571429</v>
      </c>
      <c r="L228">
        <f t="shared" si="20"/>
        <v>14.571428571428571</v>
      </c>
    </row>
    <row r="229" spans="1:12" x14ac:dyDescent="0.35">
      <c r="A229" t="s">
        <v>28</v>
      </c>
      <c r="B229">
        <v>14</v>
      </c>
      <c r="C229">
        <v>17</v>
      </c>
      <c r="D229">
        <v>18</v>
      </c>
      <c r="E229">
        <v>16</v>
      </c>
      <c r="F229">
        <f>AVERAGEIF(KahramanmarasTablo[[#This Row],[Vefat2019]:[Vefat2017]], "&gt;0")</f>
        <v>17</v>
      </c>
      <c r="G229">
        <f>IF(KahramanmarasTablo[[#This Row],[Vefat2020]]&gt;-1, KahramanmarasTablo[[#This Row],[Vefat2020]]-KahramanmarasTablo[[#This Row],[Referans]], 0)</f>
        <v>-3</v>
      </c>
      <c r="H229">
        <f t="shared" si="16"/>
        <v>19</v>
      </c>
      <c r="I229">
        <f t="shared" si="17"/>
        <v>16</v>
      </c>
      <c r="J229">
        <f t="shared" si="18"/>
        <v>14.428571428571429</v>
      </c>
      <c r="K229">
        <f t="shared" si="19"/>
        <v>14.142857142857142</v>
      </c>
      <c r="L229">
        <f t="shared" si="20"/>
        <v>14.857142857142858</v>
      </c>
    </row>
    <row r="230" spans="1:12" x14ac:dyDescent="0.35">
      <c r="A230" t="s">
        <v>27</v>
      </c>
      <c r="B230">
        <v>25</v>
      </c>
      <c r="C230">
        <v>21</v>
      </c>
      <c r="D230">
        <v>15</v>
      </c>
      <c r="E230">
        <v>14</v>
      </c>
      <c r="F230">
        <f>AVERAGEIF(KahramanmarasTablo[[#This Row],[Vefat2019]:[Vefat2017]], "&gt;0")</f>
        <v>16.666666666666668</v>
      </c>
      <c r="G230">
        <f>IF(KahramanmarasTablo[[#This Row],[Vefat2020]]&gt;-1, KahramanmarasTablo[[#This Row],[Vefat2020]]-KahramanmarasTablo[[#This Row],[Referans]], 0)</f>
        <v>8.3333333333333321</v>
      </c>
      <c r="H230">
        <f t="shared" si="16"/>
        <v>19.428571428571427</v>
      </c>
      <c r="I230">
        <f t="shared" si="17"/>
        <v>16.428571428571427</v>
      </c>
      <c r="J230">
        <f t="shared" si="18"/>
        <v>14.142857142857142</v>
      </c>
      <c r="K230">
        <f t="shared" si="19"/>
        <v>14</v>
      </c>
      <c r="L230">
        <f t="shared" si="20"/>
        <v>14.857142857142859</v>
      </c>
    </row>
    <row r="231" spans="1:12" x14ac:dyDescent="0.35">
      <c r="A231" t="s">
        <v>26</v>
      </c>
      <c r="B231">
        <v>17</v>
      </c>
      <c r="C231">
        <v>13</v>
      </c>
      <c r="D231">
        <v>15</v>
      </c>
      <c r="E231">
        <v>10</v>
      </c>
      <c r="F231">
        <f>AVERAGEIF(KahramanmarasTablo[[#This Row],[Vefat2019]:[Vefat2017]], "&gt;0")</f>
        <v>12.666666666666666</v>
      </c>
      <c r="G231">
        <f>IF(KahramanmarasTablo[[#This Row],[Vefat2020]]&gt;-1, KahramanmarasTablo[[#This Row],[Vefat2020]]-KahramanmarasTablo[[#This Row],[Referans]], 0)</f>
        <v>4.3333333333333339</v>
      </c>
      <c r="H231">
        <f t="shared" si="16"/>
        <v>18.714285714285715</v>
      </c>
      <c r="I231">
        <f t="shared" si="17"/>
        <v>16.428571428571427</v>
      </c>
      <c r="J231">
        <f t="shared" si="18"/>
        <v>14.285714285714286</v>
      </c>
      <c r="K231">
        <f t="shared" si="19"/>
        <v>13.285714285714286</v>
      </c>
      <c r="L231">
        <f t="shared" si="20"/>
        <v>14.66666666666667</v>
      </c>
    </row>
    <row r="232" spans="1:12" x14ac:dyDescent="0.35">
      <c r="A232" t="s">
        <v>25</v>
      </c>
      <c r="B232">
        <v>20</v>
      </c>
      <c r="C232">
        <v>21</v>
      </c>
      <c r="D232">
        <v>17</v>
      </c>
      <c r="E232">
        <v>14</v>
      </c>
      <c r="F232">
        <f>AVERAGEIF(KahramanmarasTablo[[#This Row],[Vefat2019]:[Vefat2017]], "&gt;0")</f>
        <v>17.333333333333332</v>
      </c>
      <c r="G232">
        <f>IF(KahramanmarasTablo[[#This Row],[Vefat2020]]&gt;-1, KahramanmarasTablo[[#This Row],[Vefat2020]]-KahramanmarasTablo[[#This Row],[Referans]], 0)</f>
        <v>2.6666666666666679</v>
      </c>
      <c r="H232">
        <f t="shared" si="16"/>
        <v>18</v>
      </c>
      <c r="I232">
        <f t="shared" si="17"/>
        <v>17.142857142857142</v>
      </c>
      <c r="J232">
        <f t="shared" si="18"/>
        <v>14.857142857142858</v>
      </c>
      <c r="K232">
        <f t="shared" si="19"/>
        <v>13.285714285714286</v>
      </c>
      <c r="L232">
        <f t="shared" si="20"/>
        <v>15.095238095238097</v>
      </c>
    </row>
    <row r="233" spans="1:12" x14ac:dyDescent="0.35">
      <c r="A233" t="s">
        <v>24</v>
      </c>
      <c r="B233">
        <v>25</v>
      </c>
      <c r="C233">
        <v>7</v>
      </c>
      <c r="D233">
        <v>13</v>
      </c>
      <c r="E233">
        <v>12</v>
      </c>
      <c r="F233">
        <f>AVERAGEIF(KahramanmarasTablo[[#This Row],[Vefat2019]:[Vefat2017]], "&gt;0")</f>
        <v>10.666666666666666</v>
      </c>
      <c r="G233">
        <f>IF(KahramanmarasTablo[[#This Row],[Vefat2020]]&gt;-1, KahramanmarasTablo[[#This Row],[Vefat2020]]-KahramanmarasTablo[[#This Row],[Referans]], 0)</f>
        <v>14.333333333333334</v>
      </c>
      <c r="H233">
        <f t="shared" si="16"/>
        <v>19</v>
      </c>
      <c r="I233">
        <f t="shared" si="17"/>
        <v>15</v>
      </c>
      <c r="J233">
        <f t="shared" si="18"/>
        <v>14</v>
      </c>
      <c r="K233">
        <f t="shared" si="19"/>
        <v>14</v>
      </c>
      <c r="L233">
        <f t="shared" si="20"/>
        <v>14.333333333333334</v>
      </c>
    </row>
    <row r="234" spans="1:12" x14ac:dyDescent="0.35">
      <c r="A234" t="s">
        <v>23</v>
      </c>
      <c r="B234">
        <v>26</v>
      </c>
      <c r="C234">
        <v>19</v>
      </c>
      <c r="D234">
        <v>10</v>
      </c>
      <c r="E234">
        <v>10</v>
      </c>
      <c r="F234">
        <f>AVERAGEIF(KahramanmarasTablo[[#This Row],[Vefat2019]:[Vefat2017]], "&gt;0")</f>
        <v>13</v>
      </c>
      <c r="G234">
        <f>IF(KahramanmarasTablo[[#This Row],[Vefat2020]]&gt;-1, KahramanmarasTablo[[#This Row],[Vefat2020]]-KahramanmarasTablo[[#This Row],[Referans]], 0)</f>
        <v>13</v>
      </c>
      <c r="H234">
        <f t="shared" si="16"/>
        <v>20.428571428571427</v>
      </c>
      <c r="I234">
        <f t="shared" si="17"/>
        <v>16.142857142857142</v>
      </c>
      <c r="J234">
        <f t="shared" si="18"/>
        <v>13.714285714285714</v>
      </c>
      <c r="K234">
        <f t="shared" si="19"/>
        <v>12.714285714285714</v>
      </c>
      <c r="L234">
        <f t="shared" si="20"/>
        <v>14.190476190476192</v>
      </c>
    </row>
    <row r="235" spans="1:12" x14ac:dyDescent="0.35">
      <c r="A235" t="s">
        <v>22</v>
      </c>
      <c r="B235">
        <v>14</v>
      </c>
      <c r="C235">
        <v>12</v>
      </c>
      <c r="D235">
        <v>9</v>
      </c>
      <c r="E235">
        <v>15</v>
      </c>
      <c r="F235">
        <f>AVERAGEIF(KahramanmarasTablo[[#This Row],[Vefat2019]:[Vefat2017]], "&gt;0")</f>
        <v>12</v>
      </c>
      <c r="G235">
        <f>IF(KahramanmarasTablo[[#This Row],[Vefat2020]]&gt;-1, KahramanmarasTablo[[#This Row],[Vefat2020]]-KahramanmarasTablo[[#This Row],[Referans]], 0)</f>
        <v>2</v>
      </c>
      <c r="H235">
        <f t="shared" si="16"/>
        <v>20.142857142857142</v>
      </c>
      <c r="I235">
        <f t="shared" si="17"/>
        <v>15.714285714285714</v>
      </c>
      <c r="J235">
        <f t="shared" si="18"/>
        <v>13.857142857142858</v>
      </c>
      <c r="K235">
        <f t="shared" si="19"/>
        <v>13</v>
      </c>
      <c r="L235">
        <f t="shared" si="20"/>
        <v>14.190476190476192</v>
      </c>
    </row>
    <row r="236" spans="1:12" x14ac:dyDescent="0.35">
      <c r="A236" t="s">
        <v>21</v>
      </c>
      <c r="B236">
        <v>22</v>
      </c>
      <c r="C236">
        <v>15</v>
      </c>
      <c r="D236">
        <v>12</v>
      </c>
      <c r="E236">
        <v>14</v>
      </c>
      <c r="F236">
        <f>AVERAGEIF(KahramanmarasTablo[[#This Row],[Vefat2019]:[Vefat2017]], "&gt;0")</f>
        <v>13.666666666666666</v>
      </c>
      <c r="G236">
        <f>IF(KahramanmarasTablo[[#This Row],[Vefat2020]]&gt;-1, KahramanmarasTablo[[#This Row],[Vefat2020]]-KahramanmarasTablo[[#This Row],[Referans]], 0)</f>
        <v>8.3333333333333339</v>
      </c>
      <c r="H236">
        <f t="shared" si="16"/>
        <v>21.285714285714285</v>
      </c>
      <c r="I236">
        <f t="shared" si="17"/>
        <v>15.428571428571429</v>
      </c>
      <c r="J236">
        <f t="shared" si="18"/>
        <v>13</v>
      </c>
      <c r="K236">
        <f t="shared" si="19"/>
        <v>12.714285714285714</v>
      </c>
      <c r="L236">
        <f t="shared" si="20"/>
        <v>13.714285714285717</v>
      </c>
    </row>
    <row r="237" spans="1:12" x14ac:dyDescent="0.35">
      <c r="A237" t="s">
        <v>20</v>
      </c>
      <c r="B237">
        <v>23</v>
      </c>
      <c r="C237">
        <v>12</v>
      </c>
      <c r="D237">
        <v>16</v>
      </c>
      <c r="E237">
        <v>11</v>
      </c>
      <c r="F237">
        <f>AVERAGEIF(KahramanmarasTablo[[#This Row],[Vefat2019]:[Vefat2017]], "&gt;0")</f>
        <v>13</v>
      </c>
      <c r="G237">
        <f>IF(KahramanmarasTablo[[#This Row],[Vefat2020]]&gt;-1, KahramanmarasTablo[[#This Row],[Vefat2020]]-KahramanmarasTablo[[#This Row],[Referans]], 0)</f>
        <v>10</v>
      </c>
      <c r="H237">
        <f t="shared" si="16"/>
        <v>21</v>
      </c>
      <c r="I237">
        <f t="shared" si="17"/>
        <v>14.142857142857142</v>
      </c>
      <c r="J237">
        <f t="shared" si="18"/>
        <v>13.142857142857142</v>
      </c>
      <c r="K237">
        <f t="shared" si="19"/>
        <v>12.285714285714286</v>
      </c>
      <c r="L237">
        <f t="shared" si="20"/>
        <v>13.19047619047619</v>
      </c>
    </row>
    <row r="238" spans="1:12" x14ac:dyDescent="0.35">
      <c r="A238" t="s">
        <v>19</v>
      </c>
      <c r="B238">
        <v>21</v>
      </c>
      <c r="C238">
        <v>9</v>
      </c>
      <c r="D238">
        <v>20</v>
      </c>
      <c r="E238">
        <v>17</v>
      </c>
      <c r="F238">
        <f>AVERAGEIF(KahramanmarasTablo[[#This Row],[Vefat2019]:[Vefat2017]], "&gt;0")</f>
        <v>15.333333333333334</v>
      </c>
      <c r="G238">
        <f>IF(KahramanmarasTablo[[#This Row],[Vefat2020]]&gt;-1, KahramanmarasTablo[[#This Row],[Vefat2020]]-KahramanmarasTablo[[#This Row],[Referans]], 0)</f>
        <v>5.6666666666666661</v>
      </c>
      <c r="H238">
        <f t="shared" si="16"/>
        <v>21.571428571428573</v>
      </c>
      <c r="I238">
        <f t="shared" si="17"/>
        <v>13.571428571428571</v>
      </c>
      <c r="J238">
        <f t="shared" si="18"/>
        <v>13.857142857142858</v>
      </c>
      <c r="K238">
        <f t="shared" si="19"/>
        <v>13.285714285714286</v>
      </c>
      <c r="L238">
        <f t="shared" si="20"/>
        <v>13.571428571428571</v>
      </c>
    </row>
    <row r="239" spans="1:12" x14ac:dyDescent="0.35">
      <c r="A239" t="s">
        <v>18</v>
      </c>
      <c r="B239">
        <v>20</v>
      </c>
      <c r="C239">
        <v>14</v>
      </c>
      <c r="D239">
        <v>22</v>
      </c>
      <c r="E239">
        <v>12</v>
      </c>
      <c r="F239">
        <f>AVERAGEIF(KahramanmarasTablo[[#This Row],[Vefat2019]:[Vefat2017]], "&gt;0")</f>
        <v>16</v>
      </c>
      <c r="G239">
        <f>IF(KahramanmarasTablo[[#This Row],[Vefat2020]]&gt;-1, KahramanmarasTablo[[#This Row],[Vefat2020]]-KahramanmarasTablo[[#This Row],[Referans]], 0)</f>
        <v>4</v>
      </c>
      <c r="H239">
        <f t="shared" si="16"/>
        <v>21.571428571428573</v>
      </c>
      <c r="I239">
        <f t="shared" si="17"/>
        <v>12.571428571428571</v>
      </c>
      <c r="J239">
        <f t="shared" si="18"/>
        <v>14.571428571428571</v>
      </c>
      <c r="K239">
        <f t="shared" si="19"/>
        <v>13</v>
      </c>
      <c r="L239">
        <f t="shared" si="20"/>
        <v>13.38095238095238</v>
      </c>
    </row>
    <row r="240" spans="1:12" x14ac:dyDescent="0.35">
      <c r="A240" t="s">
        <v>17</v>
      </c>
      <c r="B240">
        <v>26</v>
      </c>
      <c r="C240">
        <v>14</v>
      </c>
      <c r="D240">
        <v>12</v>
      </c>
      <c r="E240">
        <v>12</v>
      </c>
      <c r="F240">
        <f>AVERAGEIF(KahramanmarasTablo[[#This Row],[Vefat2019]:[Vefat2017]], "&gt;0")</f>
        <v>12.666666666666666</v>
      </c>
      <c r="G240">
        <f>IF(KahramanmarasTablo[[#This Row],[Vefat2020]]&gt;-1, KahramanmarasTablo[[#This Row],[Vefat2020]]-KahramanmarasTablo[[#This Row],[Referans]], 0)</f>
        <v>13.333333333333334</v>
      </c>
      <c r="H240">
        <f t="shared" si="16"/>
        <v>21.714285714285715</v>
      </c>
      <c r="I240">
        <f t="shared" si="17"/>
        <v>13.571428571428571</v>
      </c>
      <c r="J240">
        <f t="shared" si="18"/>
        <v>14.428571428571429</v>
      </c>
      <c r="K240">
        <f t="shared" si="19"/>
        <v>13</v>
      </c>
      <c r="L240">
        <f t="shared" si="20"/>
        <v>13.666666666666668</v>
      </c>
    </row>
    <row r="241" spans="1:12" x14ac:dyDescent="0.35">
      <c r="A241" t="s">
        <v>16</v>
      </c>
      <c r="B241">
        <v>21</v>
      </c>
      <c r="C241">
        <v>13</v>
      </c>
      <c r="D241">
        <v>13</v>
      </c>
      <c r="E241">
        <v>15</v>
      </c>
      <c r="F241">
        <f>AVERAGEIF(KahramanmarasTablo[[#This Row],[Vefat2019]:[Vefat2017]], "&gt;0")</f>
        <v>13.666666666666666</v>
      </c>
      <c r="G241">
        <f>IF(KahramanmarasTablo[[#This Row],[Vefat2020]]&gt;-1, KahramanmarasTablo[[#This Row],[Vefat2020]]-KahramanmarasTablo[[#This Row],[Referans]], 0)</f>
        <v>7.3333333333333339</v>
      </c>
      <c r="H241">
        <f t="shared" si="16"/>
        <v>21</v>
      </c>
      <c r="I241">
        <f t="shared" si="17"/>
        <v>12.714285714285714</v>
      </c>
      <c r="J241">
        <f t="shared" si="18"/>
        <v>14.857142857142858</v>
      </c>
      <c r="K241">
        <f t="shared" si="19"/>
        <v>13.714285714285714</v>
      </c>
      <c r="L241">
        <f t="shared" si="20"/>
        <v>13.761904761904763</v>
      </c>
    </row>
    <row r="242" spans="1:12" x14ac:dyDescent="0.35">
      <c r="A242" t="s">
        <v>15</v>
      </c>
      <c r="B242">
        <v>21</v>
      </c>
      <c r="C242">
        <v>14</v>
      </c>
      <c r="D242">
        <v>24</v>
      </c>
      <c r="E242">
        <v>9</v>
      </c>
      <c r="F242">
        <f>AVERAGEIF(KahramanmarasTablo[[#This Row],[Vefat2019]:[Vefat2017]], "&gt;0")</f>
        <v>15.666666666666666</v>
      </c>
      <c r="G242">
        <f>IF(KahramanmarasTablo[[#This Row],[Vefat2020]]&gt;-1, KahramanmarasTablo[[#This Row],[Vefat2020]]-KahramanmarasTablo[[#This Row],[Referans]], 0)</f>
        <v>5.3333333333333339</v>
      </c>
      <c r="H242">
        <f t="shared" si="16"/>
        <v>22</v>
      </c>
      <c r="I242">
        <f t="shared" si="17"/>
        <v>13</v>
      </c>
      <c r="J242">
        <f t="shared" si="18"/>
        <v>17</v>
      </c>
      <c r="K242">
        <f t="shared" si="19"/>
        <v>12.857142857142858</v>
      </c>
      <c r="L242">
        <f t="shared" si="20"/>
        <v>14.285714285714288</v>
      </c>
    </row>
    <row r="243" spans="1:12" x14ac:dyDescent="0.35">
      <c r="A243" t="s">
        <v>14</v>
      </c>
      <c r="B243">
        <v>20</v>
      </c>
      <c r="C243">
        <v>9</v>
      </c>
      <c r="D243">
        <v>15</v>
      </c>
      <c r="E243">
        <v>20</v>
      </c>
      <c r="F243">
        <f>AVERAGEIF(KahramanmarasTablo[[#This Row],[Vefat2019]:[Vefat2017]], "&gt;0")</f>
        <v>14.666666666666666</v>
      </c>
      <c r="G243">
        <f>IF(KahramanmarasTablo[[#This Row],[Vefat2020]]&gt;-1, KahramanmarasTablo[[#This Row],[Vefat2020]]-KahramanmarasTablo[[#This Row],[Referans]], 0)</f>
        <v>5.3333333333333339</v>
      </c>
      <c r="H243">
        <f t="shared" si="16"/>
        <v>21.714285714285715</v>
      </c>
      <c r="I243">
        <f t="shared" si="17"/>
        <v>12.142857142857142</v>
      </c>
      <c r="J243">
        <f t="shared" si="18"/>
        <v>17.428571428571427</v>
      </c>
      <c r="K243">
        <f t="shared" si="19"/>
        <v>13.714285714285714</v>
      </c>
      <c r="L243">
        <f t="shared" si="20"/>
        <v>14.428571428571431</v>
      </c>
    </row>
    <row r="244" spans="1:12" x14ac:dyDescent="0.35">
      <c r="A244" t="s">
        <v>13</v>
      </c>
      <c r="B244">
        <v>17</v>
      </c>
      <c r="C244">
        <v>11</v>
      </c>
      <c r="D244">
        <v>7</v>
      </c>
      <c r="E244">
        <v>18</v>
      </c>
      <c r="F244">
        <f>AVERAGEIF(KahramanmarasTablo[[#This Row],[Vefat2019]:[Vefat2017]], "&gt;0")</f>
        <v>12</v>
      </c>
      <c r="G244">
        <f>IF(KahramanmarasTablo[[#This Row],[Vefat2020]]&gt;-1, KahramanmarasTablo[[#This Row],[Vefat2020]]-KahramanmarasTablo[[#This Row],[Referans]], 0)</f>
        <v>5</v>
      </c>
      <c r="H244">
        <f t="shared" si="16"/>
        <v>20.857142857142858</v>
      </c>
      <c r="I244">
        <f t="shared" si="17"/>
        <v>12</v>
      </c>
      <c r="J244">
        <f t="shared" si="18"/>
        <v>16.142857142857142</v>
      </c>
      <c r="K244">
        <f t="shared" si="19"/>
        <v>14.714285714285714</v>
      </c>
      <c r="L244">
        <f t="shared" si="20"/>
        <v>14.285714285714286</v>
      </c>
    </row>
    <row r="245" spans="1:12" x14ac:dyDescent="0.35">
      <c r="A245" t="s">
        <v>12</v>
      </c>
      <c r="B245">
        <v>22</v>
      </c>
      <c r="C245">
        <v>24</v>
      </c>
      <c r="D245">
        <v>7</v>
      </c>
      <c r="E245">
        <v>13</v>
      </c>
      <c r="F245">
        <f>AVERAGEIF(KahramanmarasTablo[[#This Row],[Vefat2019]:[Vefat2017]], "&gt;0")</f>
        <v>14.666666666666666</v>
      </c>
      <c r="G245">
        <f>IF(KahramanmarasTablo[[#This Row],[Vefat2020]]&gt;-1, KahramanmarasTablo[[#This Row],[Vefat2020]]-KahramanmarasTablo[[#This Row],[Referans]], 0)</f>
        <v>7.3333333333333339</v>
      </c>
      <c r="H245">
        <f t="shared" si="16"/>
        <v>21</v>
      </c>
      <c r="I245">
        <f t="shared" si="17"/>
        <v>14.142857142857142</v>
      </c>
      <c r="J245">
        <f t="shared" si="18"/>
        <v>14.285714285714286</v>
      </c>
      <c r="K245">
        <f t="shared" si="19"/>
        <v>14.142857142857142</v>
      </c>
      <c r="L245">
        <f t="shared" si="20"/>
        <v>14.19047619047619</v>
      </c>
    </row>
    <row r="246" spans="1:12" x14ac:dyDescent="0.35">
      <c r="A246" t="s">
        <v>11</v>
      </c>
      <c r="B246">
        <v>27</v>
      </c>
      <c r="C246">
        <v>16</v>
      </c>
      <c r="D246">
        <v>11</v>
      </c>
      <c r="E246">
        <v>23</v>
      </c>
      <c r="F246">
        <f>AVERAGEIF(KahramanmarasTablo[[#This Row],[Vefat2019]:[Vefat2017]], "&gt;0")</f>
        <v>16.666666666666668</v>
      </c>
      <c r="G246">
        <f>IF(KahramanmarasTablo[[#This Row],[Vefat2020]]&gt;-1, KahramanmarasTablo[[#This Row],[Vefat2020]]-KahramanmarasTablo[[#This Row],[Referans]], 0)</f>
        <v>10.333333333333332</v>
      </c>
      <c r="H246">
        <f t="shared" si="16"/>
        <v>22</v>
      </c>
      <c r="I246">
        <f t="shared" si="17"/>
        <v>14.428571428571429</v>
      </c>
      <c r="J246">
        <f t="shared" si="18"/>
        <v>12.714285714285714</v>
      </c>
      <c r="K246">
        <f t="shared" si="19"/>
        <v>15.714285714285714</v>
      </c>
      <c r="L246">
        <f t="shared" si="20"/>
        <v>14.285714285714286</v>
      </c>
    </row>
    <row r="247" spans="1:12" x14ac:dyDescent="0.35">
      <c r="A247" t="s">
        <v>10</v>
      </c>
      <c r="B247">
        <v>21</v>
      </c>
      <c r="C247">
        <v>19</v>
      </c>
      <c r="D247">
        <v>18</v>
      </c>
      <c r="E247">
        <v>14</v>
      </c>
      <c r="F247">
        <f>AVERAGEIF(KahramanmarasTablo[[#This Row],[Vefat2019]:[Vefat2017]], "&gt;0")</f>
        <v>17</v>
      </c>
      <c r="G247">
        <f>IF(KahramanmarasTablo[[#This Row],[Vefat2020]]&gt;-1, KahramanmarasTablo[[#This Row],[Vefat2020]]-KahramanmarasTablo[[#This Row],[Referans]], 0)</f>
        <v>4</v>
      </c>
      <c r="H247">
        <f t="shared" si="16"/>
        <v>21.285714285714285</v>
      </c>
      <c r="I247">
        <f t="shared" si="17"/>
        <v>15.142857142857142</v>
      </c>
      <c r="J247">
        <f t="shared" si="18"/>
        <v>13.571428571428571</v>
      </c>
      <c r="K247">
        <f t="shared" si="19"/>
        <v>16</v>
      </c>
      <c r="L247">
        <f t="shared" si="20"/>
        <v>14.904761904761907</v>
      </c>
    </row>
    <row r="248" spans="1:12" x14ac:dyDescent="0.35">
      <c r="A248" t="s">
        <v>9</v>
      </c>
      <c r="B248">
        <v>20</v>
      </c>
      <c r="C248">
        <v>16</v>
      </c>
      <c r="D248">
        <v>17</v>
      </c>
      <c r="E248">
        <v>16</v>
      </c>
      <c r="F248">
        <f>AVERAGEIF(KahramanmarasTablo[[#This Row],[Vefat2019]:[Vefat2017]], "&gt;0")</f>
        <v>16.333333333333332</v>
      </c>
      <c r="G248">
        <f>IF(KahramanmarasTablo[[#This Row],[Vefat2020]]&gt;-1, KahramanmarasTablo[[#This Row],[Vefat2020]]-KahramanmarasTablo[[#This Row],[Referans]], 0)</f>
        <v>3.6666666666666679</v>
      </c>
      <c r="H248">
        <f t="shared" si="16"/>
        <v>21.142857142857142</v>
      </c>
      <c r="I248">
        <f t="shared" si="17"/>
        <v>15.571428571428571</v>
      </c>
      <c r="J248">
        <f t="shared" si="18"/>
        <v>14.142857142857142</v>
      </c>
      <c r="K248">
        <f t="shared" si="19"/>
        <v>16.142857142857142</v>
      </c>
      <c r="L248">
        <f t="shared" si="20"/>
        <v>15.285714285714283</v>
      </c>
    </row>
    <row r="249" spans="1:12" x14ac:dyDescent="0.35">
      <c r="A249" t="s">
        <v>8</v>
      </c>
      <c r="B249">
        <v>32</v>
      </c>
      <c r="C249">
        <v>15</v>
      </c>
      <c r="D249">
        <v>8</v>
      </c>
      <c r="E249">
        <v>16</v>
      </c>
      <c r="F249">
        <f>AVERAGEIF(KahramanmarasTablo[[#This Row],[Vefat2019]:[Vefat2017]], "&gt;0")</f>
        <v>13</v>
      </c>
      <c r="G249">
        <f>IF(KahramanmarasTablo[[#This Row],[Vefat2020]]&gt;-1, KahramanmarasTablo[[#This Row],[Vefat2020]]-KahramanmarasTablo[[#This Row],[Referans]], 0)</f>
        <v>19</v>
      </c>
      <c r="H249">
        <f t="shared" si="16"/>
        <v>22.714285714285715</v>
      </c>
      <c r="I249">
        <f t="shared" si="17"/>
        <v>15.714285714285714</v>
      </c>
      <c r="J249">
        <f t="shared" si="18"/>
        <v>11.857142857142858</v>
      </c>
      <c r="K249">
        <f t="shared" si="19"/>
        <v>17.142857142857142</v>
      </c>
      <c r="L249">
        <f t="shared" si="20"/>
        <v>14.904761904761903</v>
      </c>
    </row>
    <row r="250" spans="1:12" x14ac:dyDescent="0.35">
      <c r="A250" t="s">
        <v>7</v>
      </c>
      <c r="B250">
        <v>24</v>
      </c>
      <c r="C250">
        <v>13</v>
      </c>
      <c r="D250">
        <v>19</v>
      </c>
      <c r="E250">
        <v>23</v>
      </c>
      <c r="F250">
        <f>AVERAGEIF(KahramanmarasTablo[[#This Row],[Vefat2019]:[Vefat2017]], "&gt;0")</f>
        <v>18.333333333333332</v>
      </c>
      <c r="G250">
        <f>IF(KahramanmarasTablo[[#This Row],[Vefat2020]]&gt;-1, KahramanmarasTablo[[#This Row],[Vefat2020]]-KahramanmarasTablo[[#This Row],[Referans]], 0)</f>
        <v>5.6666666666666679</v>
      </c>
      <c r="H250">
        <f t="shared" si="16"/>
        <v>23.285714285714285</v>
      </c>
      <c r="I250">
        <f t="shared" si="17"/>
        <v>16.285714285714285</v>
      </c>
      <c r="J250">
        <f t="shared" si="18"/>
        <v>12.428571428571429</v>
      </c>
      <c r="K250">
        <f t="shared" si="19"/>
        <v>17.571428571428573</v>
      </c>
      <c r="L250">
        <f t="shared" si="20"/>
        <v>15.428571428571427</v>
      </c>
    </row>
    <row r="251" spans="1:12" x14ac:dyDescent="0.35">
      <c r="A251" t="s">
        <v>6</v>
      </c>
      <c r="B251">
        <v>22</v>
      </c>
      <c r="C251">
        <v>16</v>
      </c>
      <c r="D251">
        <v>12</v>
      </c>
      <c r="E251">
        <v>11</v>
      </c>
      <c r="F251">
        <f>AVERAGEIF(KahramanmarasTablo[[#This Row],[Vefat2019]:[Vefat2017]], "&gt;0")</f>
        <v>13</v>
      </c>
      <c r="G251">
        <f>IF(KahramanmarasTablo[[#This Row],[Vefat2020]]&gt;-1, KahramanmarasTablo[[#This Row],[Vefat2020]]-KahramanmarasTablo[[#This Row],[Referans]], 0)</f>
        <v>9</v>
      </c>
      <c r="H251">
        <f t="shared" si="16"/>
        <v>24</v>
      </c>
      <c r="I251">
        <f t="shared" si="17"/>
        <v>17</v>
      </c>
      <c r="J251">
        <f t="shared" si="18"/>
        <v>13.142857142857142</v>
      </c>
      <c r="K251">
        <f t="shared" si="19"/>
        <v>16.571428571428573</v>
      </c>
      <c r="L251">
        <f t="shared" si="20"/>
        <v>15.571428571428571</v>
      </c>
    </row>
    <row r="252" spans="1:12" x14ac:dyDescent="0.35">
      <c r="A252" t="s">
        <v>5</v>
      </c>
      <c r="B252">
        <v>17</v>
      </c>
      <c r="C252">
        <v>17</v>
      </c>
      <c r="D252">
        <v>8</v>
      </c>
      <c r="E252">
        <v>15</v>
      </c>
      <c r="F252">
        <f>AVERAGEIF(KahramanmarasTablo[[#This Row],[Vefat2019]:[Vefat2017]], "&gt;0")</f>
        <v>13.333333333333334</v>
      </c>
      <c r="G252">
        <f>IF(KahramanmarasTablo[[#This Row],[Vefat2020]]&gt;-1, KahramanmarasTablo[[#This Row],[Vefat2020]]-KahramanmarasTablo[[#This Row],[Referans]], 0)</f>
        <v>3.6666666666666661</v>
      </c>
      <c r="H252">
        <f t="shared" si="16"/>
        <v>23.285714285714285</v>
      </c>
      <c r="I252">
        <f t="shared" si="17"/>
        <v>16</v>
      </c>
      <c r="J252">
        <f t="shared" si="18"/>
        <v>13.285714285714286</v>
      </c>
      <c r="K252">
        <f t="shared" si="19"/>
        <v>16.857142857142858</v>
      </c>
      <c r="L252">
        <f t="shared" si="20"/>
        <v>15.38095238095238</v>
      </c>
    </row>
    <row r="253" spans="1:12" x14ac:dyDescent="0.35">
      <c r="A253" t="s">
        <v>4</v>
      </c>
      <c r="B253">
        <v>22</v>
      </c>
      <c r="C253">
        <v>16</v>
      </c>
      <c r="D253">
        <v>17</v>
      </c>
      <c r="E253">
        <v>12</v>
      </c>
      <c r="F253">
        <f>AVERAGEIF(KahramanmarasTablo[[#This Row],[Vefat2019]:[Vefat2017]], "&gt;0")</f>
        <v>15</v>
      </c>
      <c r="G253">
        <f>IF(KahramanmarasTablo[[#This Row],[Vefat2020]]&gt;-1, KahramanmarasTablo[[#This Row],[Vefat2020]]-KahramanmarasTablo[[#This Row],[Referans]], 0)</f>
        <v>7</v>
      </c>
      <c r="H253">
        <f t="shared" si="16"/>
        <v>22.571428571428573</v>
      </c>
      <c r="I253">
        <f t="shared" si="17"/>
        <v>16</v>
      </c>
      <c r="J253">
        <f t="shared" si="18"/>
        <v>14.142857142857142</v>
      </c>
      <c r="K253">
        <f t="shared" si="19"/>
        <v>15.285714285714286</v>
      </c>
      <c r="L253">
        <f t="shared" si="20"/>
        <v>15.142857142857141</v>
      </c>
    </row>
    <row r="254" spans="1:12" x14ac:dyDescent="0.35">
      <c r="A254" t="s">
        <v>3</v>
      </c>
      <c r="B254">
        <v>24</v>
      </c>
      <c r="C254">
        <v>15</v>
      </c>
      <c r="D254">
        <v>17</v>
      </c>
      <c r="E254">
        <v>21</v>
      </c>
      <c r="F254">
        <f>AVERAGEIF(KahramanmarasTablo[[#This Row],[Vefat2019]:[Vefat2017]], "&gt;0")</f>
        <v>17.666666666666668</v>
      </c>
      <c r="G254">
        <f>IF(KahramanmarasTablo[[#This Row],[Vefat2020]]&gt;-1, KahramanmarasTablo[[#This Row],[Vefat2020]]-KahramanmarasTablo[[#This Row],[Referans]], 0)</f>
        <v>6.3333333333333321</v>
      </c>
      <c r="H254">
        <f t="shared" si="16"/>
        <v>23</v>
      </c>
      <c r="I254">
        <f t="shared" si="17"/>
        <v>15.428571428571429</v>
      </c>
      <c r="J254">
        <f t="shared" si="18"/>
        <v>14</v>
      </c>
      <c r="K254">
        <f t="shared" si="19"/>
        <v>16.285714285714285</v>
      </c>
      <c r="L254">
        <f t="shared" si="20"/>
        <v>15.238095238095239</v>
      </c>
    </row>
    <row r="255" spans="1:12" x14ac:dyDescent="0.35">
      <c r="A255" t="s">
        <v>2</v>
      </c>
      <c r="B255">
        <v>28</v>
      </c>
      <c r="C255">
        <v>13</v>
      </c>
      <c r="D255">
        <v>11</v>
      </c>
      <c r="E255">
        <v>16</v>
      </c>
      <c r="F255">
        <f>AVERAGEIF(KahramanmarasTablo[[#This Row],[Vefat2019]:[Vefat2017]], "&gt;0")</f>
        <v>13.333333333333334</v>
      </c>
      <c r="G255">
        <f>IF(KahramanmarasTablo[[#This Row],[Vefat2020]]&gt;-1, KahramanmarasTablo[[#This Row],[Vefat2020]]-KahramanmarasTablo[[#This Row],[Referans]], 0)</f>
        <v>14.666666666666666</v>
      </c>
      <c r="H255">
        <f t="shared" ref="H255:H257" si="21">AVERAGE(B249:B255)</f>
        <v>24.142857142857142</v>
      </c>
      <c r="I255">
        <f t="shared" ref="I255:I257" si="22">AVERAGE(C249:C255)</f>
        <v>15</v>
      </c>
      <c r="J255">
        <f t="shared" ref="J255:J257" si="23">AVERAGE(D249:D255)</f>
        <v>13.142857142857142</v>
      </c>
      <c r="K255">
        <f t="shared" ref="K255:K257" si="24">AVERAGE(E249:E255)</f>
        <v>16.285714285714285</v>
      </c>
      <c r="L255">
        <f t="shared" ref="L255:L257" si="25">AVERAGE(F249:F255)</f>
        <v>14.809523809523808</v>
      </c>
    </row>
    <row r="256" spans="1:12" x14ac:dyDescent="0.35">
      <c r="A256" t="s">
        <v>1</v>
      </c>
      <c r="B256">
        <v>24</v>
      </c>
      <c r="C256">
        <v>18</v>
      </c>
      <c r="D256">
        <v>18</v>
      </c>
      <c r="E256">
        <v>17</v>
      </c>
      <c r="F256">
        <f>AVERAGEIF(KahramanmarasTablo[[#This Row],[Vefat2019]:[Vefat2017]], "&gt;0")</f>
        <v>17.666666666666668</v>
      </c>
      <c r="G256">
        <f>IF(KahramanmarasTablo[[#This Row],[Vefat2020]]&gt;-1, KahramanmarasTablo[[#This Row],[Vefat2020]]-KahramanmarasTablo[[#This Row],[Referans]], 0)</f>
        <v>6.3333333333333321</v>
      </c>
      <c r="H256">
        <f t="shared" si="21"/>
        <v>23</v>
      </c>
      <c r="I256">
        <f t="shared" si="22"/>
        <v>15.428571428571429</v>
      </c>
      <c r="J256">
        <f t="shared" si="23"/>
        <v>14.571428571428571</v>
      </c>
      <c r="K256">
        <f t="shared" si="24"/>
        <v>16.428571428571427</v>
      </c>
      <c r="L256">
        <f t="shared" si="25"/>
        <v>15.476190476190476</v>
      </c>
    </row>
    <row r="257" spans="1:12" x14ac:dyDescent="0.35">
      <c r="A257" t="s">
        <v>0</v>
      </c>
      <c r="B257">
        <v>17</v>
      </c>
      <c r="C257">
        <v>9</v>
      </c>
      <c r="D257">
        <v>16</v>
      </c>
      <c r="E257">
        <v>14</v>
      </c>
      <c r="F257">
        <f>AVERAGEIF(KahramanmarasTablo[[#This Row],[Vefat2019]:[Vefat2017]], "&gt;0")</f>
        <v>13</v>
      </c>
      <c r="G257">
        <f>IF(KahramanmarasTablo[[#This Row],[Vefat2020]]&gt;-1, KahramanmarasTablo[[#This Row],[Vefat2020]]-KahramanmarasTablo[[#This Row],[Referans]], 0)</f>
        <v>4</v>
      </c>
      <c r="H257">
        <f t="shared" si="21"/>
        <v>22</v>
      </c>
      <c r="I257">
        <f t="shared" si="22"/>
        <v>14.857142857142858</v>
      </c>
      <c r="J257">
        <f t="shared" si="23"/>
        <v>14.142857142857142</v>
      </c>
      <c r="K257">
        <f t="shared" si="24"/>
        <v>15.142857142857142</v>
      </c>
      <c r="L257">
        <f t="shared" si="25"/>
        <v>14.714285714285714</v>
      </c>
    </row>
    <row r="258" spans="1:12" x14ac:dyDescent="0.35">
      <c r="L258" s="1"/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D6B9-3734-4A18-AC1A-E9C99F7A9581}">
  <sheetPr codeName="Sheet8"/>
  <dimension ref="A1:N258"/>
  <sheetViews>
    <sheetView topLeftCell="I1" zoomScale="70" zoomScaleNormal="70" workbookViewId="0">
      <selection activeCell="R22" sqref="R22"/>
    </sheetView>
  </sheetViews>
  <sheetFormatPr defaultRowHeight="14.5" x14ac:dyDescent="0.35"/>
  <cols>
    <col min="2" max="7" width="11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14</v>
      </c>
      <c r="C2">
        <v>15</v>
      </c>
      <c r="D2">
        <v>9</v>
      </c>
      <c r="E2">
        <v>9</v>
      </c>
      <c r="F2">
        <f>AVERAGEIF(ErzurumTablo[[#This Row],[Vefat2019]:[Vefat2017]], "&gt;0")</f>
        <v>11</v>
      </c>
      <c r="G2">
        <f>IF(AND(ErzurumTablo[[#This Row],[Vefat2020]]&gt;-1,ErzurumTablo[[#This Row],[Referans]]&gt;-1), ErzurumTablo[[#This Row],[Vefat2020]]-ErzurumTablo[[#This Row],[Referans]], 0)</f>
        <v>3</v>
      </c>
    </row>
    <row r="3" spans="1:12" x14ac:dyDescent="0.35">
      <c r="A3" t="s">
        <v>254</v>
      </c>
      <c r="B3">
        <v>15</v>
      </c>
      <c r="C3">
        <v>20</v>
      </c>
      <c r="D3">
        <v>18</v>
      </c>
      <c r="E3">
        <v>12</v>
      </c>
      <c r="F3">
        <f>AVERAGEIF(ErzurumTablo[[#This Row],[Vefat2019]:[Vefat2017]], "&gt;0")</f>
        <v>16.666666666666668</v>
      </c>
      <c r="G3">
        <f>IF(AND(ErzurumTablo[[#This Row],[Vefat2020]]&gt;-1,ErzurumTablo[[#This Row],[Referans]]&gt;-1), ErzurumTablo[[#This Row],[Vefat2020]]-ErzurumTablo[[#This Row],[Referans]], 0)</f>
        <v>-1.6666666666666679</v>
      </c>
    </row>
    <row r="4" spans="1:12" x14ac:dyDescent="0.35">
      <c r="A4" t="s">
        <v>253</v>
      </c>
      <c r="B4">
        <v>13</v>
      </c>
      <c r="C4">
        <v>15</v>
      </c>
      <c r="D4">
        <v>10</v>
      </c>
      <c r="E4">
        <v>13</v>
      </c>
      <c r="F4">
        <f>AVERAGEIF(ErzurumTablo[[#This Row],[Vefat2019]:[Vefat2017]], "&gt;0")</f>
        <v>12.666666666666666</v>
      </c>
      <c r="G4">
        <f>IF(AND(ErzurumTablo[[#This Row],[Vefat2020]]&gt;-1,ErzurumTablo[[#This Row],[Referans]]&gt;-1), ErzurumTablo[[#This Row],[Vefat2020]]-ErzurumTablo[[#This Row],[Referans]], 0)</f>
        <v>0.33333333333333393</v>
      </c>
    </row>
    <row r="5" spans="1:12" x14ac:dyDescent="0.35">
      <c r="A5" t="s">
        <v>252</v>
      </c>
      <c r="B5">
        <v>9</v>
      </c>
      <c r="C5">
        <v>14</v>
      </c>
      <c r="D5">
        <v>15</v>
      </c>
      <c r="E5">
        <v>14</v>
      </c>
      <c r="F5">
        <f>AVERAGEIF(ErzurumTablo[[#This Row],[Vefat2019]:[Vefat2017]], "&gt;0")</f>
        <v>14.333333333333334</v>
      </c>
      <c r="G5">
        <f>IF(AND(ErzurumTablo[[#This Row],[Vefat2020]]&gt;-1,ErzurumTablo[[#This Row],[Referans]]&gt;-1), ErzurumTablo[[#This Row],[Vefat2020]]-ErzurumTablo[[#This Row],[Referans]], 0)</f>
        <v>-5.3333333333333339</v>
      </c>
    </row>
    <row r="6" spans="1:12" x14ac:dyDescent="0.35">
      <c r="A6" t="s">
        <v>251</v>
      </c>
      <c r="B6">
        <v>11</v>
      </c>
      <c r="C6">
        <v>14</v>
      </c>
      <c r="D6">
        <v>12</v>
      </c>
      <c r="E6">
        <v>12</v>
      </c>
      <c r="F6">
        <f>AVERAGEIF(ErzurumTablo[[#This Row],[Vefat2019]:[Vefat2017]], "&gt;0")</f>
        <v>12.666666666666666</v>
      </c>
      <c r="G6">
        <f>IF(AND(ErzurumTablo[[#This Row],[Vefat2020]]&gt;-1,ErzurumTablo[[#This Row],[Referans]]&gt;-1), ErzurumTablo[[#This Row],[Vefat2020]]-ErzurumTablo[[#This Row],[Referans]], 0)</f>
        <v>-1.6666666666666661</v>
      </c>
    </row>
    <row r="7" spans="1:12" x14ac:dyDescent="0.35">
      <c r="A7" t="s">
        <v>250</v>
      </c>
      <c r="B7">
        <v>23</v>
      </c>
      <c r="C7">
        <v>16</v>
      </c>
      <c r="D7">
        <v>14</v>
      </c>
      <c r="E7">
        <v>9</v>
      </c>
      <c r="F7">
        <f>AVERAGEIF(ErzurumTablo[[#This Row],[Vefat2019]:[Vefat2017]], "&gt;0")</f>
        <v>13</v>
      </c>
      <c r="G7">
        <f>IF(AND(ErzurumTablo[[#This Row],[Vefat2020]]&gt;-1,ErzurumTablo[[#This Row],[Referans]]&gt;-1), ErzurumTablo[[#This Row],[Vefat2020]]-ErzurumTablo[[#This Row],[Referans]], 0)</f>
        <v>10</v>
      </c>
    </row>
    <row r="8" spans="1:12" x14ac:dyDescent="0.35">
      <c r="A8" t="s">
        <v>249</v>
      </c>
      <c r="B8">
        <v>7</v>
      </c>
      <c r="C8">
        <v>20</v>
      </c>
      <c r="D8">
        <v>7</v>
      </c>
      <c r="E8">
        <v>12</v>
      </c>
      <c r="F8">
        <f>AVERAGEIF(ErzurumTablo[[#This Row],[Vefat2019]:[Vefat2017]], "&gt;0")</f>
        <v>13</v>
      </c>
      <c r="G8">
        <f>IF(AND(ErzurumTablo[[#This Row],[Vefat2020]]&gt;-1,ErzurumTablo[[#This Row],[Referans]]&gt;-1), ErzurumTablo[[#This Row],[Vefat2020]]-ErzurumTablo[[#This Row],[Referans]], 0)</f>
        <v>-6</v>
      </c>
      <c r="H8">
        <f>AVERAGEIF(B2:B8, "&gt;0")</f>
        <v>13.142857142857142</v>
      </c>
      <c r="I8">
        <f t="shared" ref="I8:K8" si="0">AVERAGEIF(C2:C8, "&gt;0")</f>
        <v>16.285714285714285</v>
      </c>
      <c r="J8">
        <f t="shared" si="0"/>
        <v>12.142857142857142</v>
      </c>
      <c r="K8">
        <f t="shared" si="0"/>
        <v>11.571428571428571</v>
      </c>
      <c r="L8">
        <f>AVERAGE(F2:F8)</f>
        <v>13.333333333333334</v>
      </c>
    </row>
    <row r="9" spans="1:12" x14ac:dyDescent="0.35">
      <c r="A9" t="s">
        <v>248</v>
      </c>
      <c r="B9">
        <v>16</v>
      </c>
      <c r="C9">
        <v>11</v>
      </c>
      <c r="D9">
        <v>16</v>
      </c>
      <c r="E9">
        <v>12</v>
      </c>
      <c r="F9">
        <f>AVERAGEIF(ErzurumTablo[[#This Row],[Vefat2019]:[Vefat2017]], "&gt;0")</f>
        <v>13</v>
      </c>
      <c r="G9">
        <f>IF(AND(ErzurumTablo[[#This Row],[Vefat2020]]&gt;-1,ErzurumTablo[[#This Row],[Referans]]&gt;-1), ErzurumTablo[[#This Row],[Vefat2020]]-ErzurumTablo[[#This Row],[Referans]], 0)</f>
        <v>3</v>
      </c>
      <c r="H9">
        <f t="shared" ref="H9:H72" si="1">AVERAGEIF(B3:B9, "&gt;0")</f>
        <v>13.428571428571429</v>
      </c>
      <c r="I9">
        <f t="shared" ref="I9:I72" si="2">AVERAGEIF(C3:C9, "&gt;0")</f>
        <v>15.714285714285714</v>
      </c>
      <c r="J9">
        <f t="shared" ref="J9:J72" si="3">AVERAGEIF(D3:D9, "&gt;0")</f>
        <v>13.142857142857142</v>
      </c>
      <c r="K9">
        <f t="shared" ref="K9:K72" si="4">AVERAGEIF(E3:E9, "&gt;0")</f>
        <v>12</v>
      </c>
      <c r="L9">
        <f t="shared" ref="L9:L72" si="5">AVERAGE(F3:F9)</f>
        <v>13.61904761904762</v>
      </c>
    </row>
    <row r="10" spans="1:12" x14ac:dyDescent="0.35">
      <c r="A10" t="s">
        <v>247</v>
      </c>
      <c r="B10">
        <v>8</v>
      </c>
      <c r="C10">
        <v>16</v>
      </c>
      <c r="D10">
        <v>13</v>
      </c>
      <c r="E10">
        <v>16</v>
      </c>
      <c r="F10">
        <f>AVERAGEIF(ErzurumTablo[[#This Row],[Vefat2019]:[Vefat2017]], "&gt;0")</f>
        <v>15</v>
      </c>
      <c r="G10">
        <f>IF(AND(ErzurumTablo[[#This Row],[Vefat2020]]&gt;-1,ErzurumTablo[[#This Row],[Referans]]&gt;-1), ErzurumTablo[[#This Row],[Vefat2020]]-ErzurumTablo[[#This Row],[Referans]], 0)</f>
        <v>-7</v>
      </c>
      <c r="H10">
        <f t="shared" si="1"/>
        <v>12.428571428571429</v>
      </c>
      <c r="I10">
        <f t="shared" si="2"/>
        <v>15.142857142857142</v>
      </c>
      <c r="J10">
        <f t="shared" si="3"/>
        <v>12.428571428571429</v>
      </c>
      <c r="K10">
        <f t="shared" si="4"/>
        <v>12.571428571428571</v>
      </c>
      <c r="L10">
        <f t="shared" si="5"/>
        <v>13.38095238095238</v>
      </c>
    </row>
    <row r="11" spans="1:12" x14ac:dyDescent="0.35">
      <c r="A11" t="s">
        <v>246</v>
      </c>
      <c r="B11">
        <v>16</v>
      </c>
      <c r="C11">
        <v>12</v>
      </c>
      <c r="D11">
        <v>17</v>
      </c>
      <c r="E11">
        <v>12</v>
      </c>
      <c r="F11">
        <f>AVERAGEIF(ErzurumTablo[[#This Row],[Vefat2019]:[Vefat2017]], "&gt;0")</f>
        <v>13.666666666666666</v>
      </c>
      <c r="G11">
        <f>IF(AND(ErzurumTablo[[#This Row],[Vefat2020]]&gt;-1,ErzurumTablo[[#This Row],[Referans]]&gt;-1), ErzurumTablo[[#This Row],[Vefat2020]]-ErzurumTablo[[#This Row],[Referans]], 0)</f>
        <v>2.3333333333333339</v>
      </c>
      <c r="H11">
        <f t="shared" si="1"/>
        <v>12.857142857142858</v>
      </c>
      <c r="I11">
        <f t="shared" si="2"/>
        <v>14.714285714285714</v>
      </c>
      <c r="J11">
        <f t="shared" si="3"/>
        <v>13.428571428571429</v>
      </c>
      <c r="K11">
        <f t="shared" si="4"/>
        <v>12.428571428571429</v>
      </c>
      <c r="L11">
        <f t="shared" si="5"/>
        <v>13.523809523809524</v>
      </c>
    </row>
    <row r="12" spans="1:12" x14ac:dyDescent="0.35">
      <c r="A12" t="s">
        <v>245</v>
      </c>
      <c r="B12">
        <v>9</v>
      </c>
      <c r="C12">
        <v>14</v>
      </c>
      <c r="D12">
        <v>17</v>
      </c>
      <c r="E12">
        <v>13</v>
      </c>
      <c r="F12">
        <f>AVERAGEIF(ErzurumTablo[[#This Row],[Vefat2019]:[Vefat2017]], "&gt;0")</f>
        <v>14.666666666666666</v>
      </c>
      <c r="G12">
        <f>IF(AND(ErzurumTablo[[#This Row],[Vefat2020]]&gt;-1,ErzurumTablo[[#This Row],[Referans]]&gt;-1), ErzurumTablo[[#This Row],[Vefat2020]]-ErzurumTablo[[#This Row],[Referans]], 0)</f>
        <v>-5.6666666666666661</v>
      </c>
      <c r="H12">
        <f t="shared" si="1"/>
        <v>12.857142857142858</v>
      </c>
      <c r="I12">
        <f t="shared" si="2"/>
        <v>14.714285714285714</v>
      </c>
      <c r="J12">
        <f t="shared" si="3"/>
        <v>13.714285714285714</v>
      </c>
      <c r="K12">
        <f t="shared" si="4"/>
        <v>12.285714285714286</v>
      </c>
      <c r="L12">
        <f t="shared" si="5"/>
        <v>13.571428571428571</v>
      </c>
    </row>
    <row r="13" spans="1:12" x14ac:dyDescent="0.35">
      <c r="A13" t="s">
        <v>244</v>
      </c>
      <c r="B13">
        <v>15</v>
      </c>
      <c r="C13">
        <v>17</v>
      </c>
      <c r="D13">
        <v>16</v>
      </c>
      <c r="E13">
        <v>9</v>
      </c>
      <c r="F13">
        <f>AVERAGEIF(ErzurumTablo[[#This Row],[Vefat2019]:[Vefat2017]], "&gt;0")</f>
        <v>14</v>
      </c>
      <c r="G13">
        <f>IF(AND(ErzurumTablo[[#This Row],[Vefat2020]]&gt;-1,ErzurumTablo[[#This Row],[Referans]]&gt;-1), ErzurumTablo[[#This Row],[Vefat2020]]-ErzurumTablo[[#This Row],[Referans]], 0)</f>
        <v>1</v>
      </c>
      <c r="H13">
        <f t="shared" si="1"/>
        <v>13.428571428571429</v>
      </c>
      <c r="I13">
        <f t="shared" si="2"/>
        <v>15.142857142857142</v>
      </c>
      <c r="J13">
        <f t="shared" si="3"/>
        <v>14.285714285714286</v>
      </c>
      <c r="K13">
        <f t="shared" si="4"/>
        <v>11.857142857142858</v>
      </c>
      <c r="L13">
        <f t="shared" si="5"/>
        <v>13.761904761904763</v>
      </c>
    </row>
    <row r="14" spans="1:12" x14ac:dyDescent="0.35">
      <c r="A14" t="s">
        <v>243</v>
      </c>
      <c r="B14">
        <v>12</v>
      </c>
      <c r="C14">
        <v>16</v>
      </c>
      <c r="D14">
        <v>19</v>
      </c>
      <c r="E14">
        <v>20</v>
      </c>
      <c r="F14">
        <f>AVERAGEIF(ErzurumTablo[[#This Row],[Vefat2019]:[Vefat2017]], "&gt;0")</f>
        <v>18.333333333333332</v>
      </c>
      <c r="G14">
        <f>IF(AND(ErzurumTablo[[#This Row],[Vefat2020]]&gt;-1,ErzurumTablo[[#This Row],[Referans]]&gt;-1), ErzurumTablo[[#This Row],[Vefat2020]]-ErzurumTablo[[#This Row],[Referans]], 0)</f>
        <v>-6.3333333333333321</v>
      </c>
      <c r="H14">
        <f t="shared" si="1"/>
        <v>11.857142857142858</v>
      </c>
      <c r="I14">
        <f t="shared" si="2"/>
        <v>15.142857142857142</v>
      </c>
      <c r="J14">
        <f t="shared" si="3"/>
        <v>15</v>
      </c>
      <c r="K14">
        <f t="shared" si="4"/>
        <v>13.428571428571429</v>
      </c>
      <c r="L14">
        <f t="shared" si="5"/>
        <v>14.523809523809522</v>
      </c>
    </row>
    <row r="15" spans="1:12" x14ac:dyDescent="0.35">
      <c r="A15" t="s">
        <v>242</v>
      </c>
      <c r="B15">
        <v>14</v>
      </c>
      <c r="C15">
        <v>13</v>
      </c>
      <c r="D15">
        <v>16</v>
      </c>
      <c r="E15">
        <v>6</v>
      </c>
      <c r="F15">
        <f>AVERAGEIF(ErzurumTablo[[#This Row],[Vefat2019]:[Vefat2017]], "&gt;0")</f>
        <v>11.666666666666666</v>
      </c>
      <c r="G15">
        <f>IF(AND(ErzurumTablo[[#This Row],[Vefat2020]]&gt;-1,ErzurumTablo[[#This Row],[Referans]]&gt;-1), ErzurumTablo[[#This Row],[Vefat2020]]-ErzurumTablo[[#This Row],[Referans]], 0)</f>
        <v>2.3333333333333339</v>
      </c>
      <c r="H15">
        <f t="shared" si="1"/>
        <v>12.857142857142858</v>
      </c>
      <c r="I15">
        <f t="shared" si="2"/>
        <v>14.142857142857142</v>
      </c>
      <c r="J15">
        <f t="shared" si="3"/>
        <v>16.285714285714285</v>
      </c>
      <c r="K15">
        <f t="shared" si="4"/>
        <v>12.571428571428571</v>
      </c>
      <c r="L15">
        <f t="shared" si="5"/>
        <v>14.333333333333332</v>
      </c>
    </row>
    <row r="16" spans="1:12" x14ac:dyDescent="0.35">
      <c r="A16" t="s">
        <v>241</v>
      </c>
      <c r="B16">
        <v>13</v>
      </c>
      <c r="C16">
        <v>17</v>
      </c>
      <c r="D16">
        <v>22</v>
      </c>
      <c r="E16">
        <v>13</v>
      </c>
      <c r="F16">
        <f>AVERAGEIF(ErzurumTablo[[#This Row],[Vefat2019]:[Vefat2017]], "&gt;0")</f>
        <v>17.333333333333332</v>
      </c>
      <c r="G16">
        <f>IF(AND(ErzurumTablo[[#This Row],[Vefat2020]]&gt;-1,ErzurumTablo[[#This Row],[Referans]]&gt;-1), ErzurumTablo[[#This Row],[Vefat2020]]-ErzurumTablo[[#This Row],[Referans]], 0)</f>
        <v>-4.3333333333333321</v>
      </c>
      <c r="H16">
        <f t="shared" si="1"/>
        <v>12.428571428571429</v>
      </c>
      <c r="I16">
        <f t="shared" si="2"/>
        <v>15</v>
      </c>
      <c r="J16">
        <f t="shared" si="3"/>
        <v>17.142857142857142</v>
      </c>
      <c r="K16">
        <f t="shared" si="4"/>
        <v>12.714285714285714</v>
      </c>
      <c r="L16">
        <f t="shared" si="5"/>
        <v>14.952380952380951</v>
      </c>
    </row>
    <row r="17" spans="1:14" x14ac:dyDescent="0.35">
      <c r="A17" t="s">
        <v>240</v>
      </c>
      <c r="B17">
        <v>15</v>
      </c>
      <c r="C17">
        <v>17</v>
      </c>
      <c r="D17">
        <v>13</v>
      </c>
      <c r="E17">
        <v>10</v>
      </c>
      <c r="F17">
        <f>AVERAGEIF(ErzurumTablo[[#This Row],[Vefat2019]:[Vefat2017]], "&gt;0")</f>
        <v>13.333333333333334</v>
      </c>
      <c r="G17">
        <f>IF(AND(ErzurumTablo[[#This Row],[Vefat2020]]&gt;-1,ErzurumTablo[[#This Row],[Referans]]&gt;-1), ErzurumTablo[[#This Row],[Vefat2020]]-ErzurumTablo[[#This Row],[Referans]], 0)</f>
        <v>1.6666666666666661</v>
      </c>
      <c r="H17">
        <f t="shared" si="1"/>
        <v>13.428571428571429</v>
      </c>
      <c r="I17">
        <f t="shared" si="2"/>
        <v>15.142857142857142</v>
      </c>
      <c r="J17">
        <f t="shared" si="3"/>
        <v>17.142857142857142</v>
      </c>
      <c r="K17">
        <f t="shared" si="4"/>
        <v>11.857142857142858</v>
      </c>
      <c r="L17">
        <f t="shared" si="5"/>
        <v>14.714285714285712</v>
      </c>
    </row>
    <row r="18" spans="1:14" x14ac:dyDescent="0.35">
      <c r="A18" t="s">
        <v>239</v>
      </c>
      <c r="B18">
        <v>15</v>
      </c>
      <c r="C18">
        <v>17</v>
      </c>
      <c r="D18">
        <v>10</v>
      </c>
      <c r="E18">
        <v>16</v>
      </c>
      <c r="F18">
        <f>AVERAGEIF(ErzurumTablo[[#This Row],[Vefat2019]:[Vefat2017]], "&gt;0")</f>
        <v>14.333333333333334</v>
      </c>
      <c r="G18">
        <f>IF(AND(ErzurumTablo[[#This Row],[Vefat2020]]&gt;-1,ErzurumTablo[[#This Row],[Referans]]&gt;-1), ErzurumTablo[[#This Row],[Vefat2020]]-ErzurumTablo[[#This Row],[Referans]], 0)</f>
        <v>0.66666666666666607</v>
      </c>
      <c r="H18">
        <f t="shared" si="1"/>
        <v>13.285714285714286</v>
      </c>
      <c r="I18">
        <f t="shared" si="2"/>
        <v>15.857142857142858</v>
      </c>
      <c r="J18">
        <f t="shared" si="3"/>
        <v>16.142857142857142</v>
      </c>
      <c r="K18">
        <f t="shared" si="4"/>
        <v>12.428571428571429</v>
      </c>
      <c r="L18">
        <f t="shared" si="5"/>
        <v>14.809523809523808</v>
      </c>
    </row>
    <row r="19" spans="1:14" x14ac:dyDescent="0.35">
      <c r="A19" t="s">
        <v>238</v>
      </c>
      <c r="B19">
        <v>16</v>
      </c>
      <c r="C19">
        <v>12</v>
      </c>
      <c r="D19">
        <v>14</v>
      </c>
      <c r="E19">
        <v>9</v>
      </c>
      <c r="F19">
        <f>AVERAGEIF(ErzurumTablo[[#This Row],[Vefat2019]:[Vefat2017]], "&gt;0")</f>
        <v>11.666666666666666</v>
      </c>
      <c r="G19">
        <f>IF(AND(ErzurumTablo[[#This Row],[Vefat2020]]&gt;-1,ErzurumTablo[[#This Row],[Referans]]&gt;-1), ErzurumTablo[[#This Row],[Vefat2020]]-ErzurumTablo[[#This Row],[Referans]], 0)</f>
        <v>4.3333333333333339</v>
      </c>
      <c r="H19">
        <f t="shared" si="1"/>
        <v>14.285714285714286</v>
      </c>
      <c r="I19">
        <f t="shared" si="2"/>
        <v>15.571428571428571</v>
      </c>
      <c r="J19">
        <f t="shared" si="3"/>
        <v>15.714285714285714</v>
      </c>
      <c r="K19">
        <f t="shared" si="4"/>
        <v>11.857142857142858</v>
      </c>
      <c r="L19">
        <f t="shared" si="5"/>
        <v>14.38095238095238</v>
      </c>
    </row>
    <row r="20" spans="1:14" x14ac:dyDescent="0.35">
      <c r="A20" t="s">
        <v>237</v>
      </c>
      <c r="B20">
        <v>12</v>
      </c>
      <c r="C20">
        <v>17</v>
      </c>
      <c r="D20">
        <v>10</v>
      </c>
      <c r="E20">
        <v>12</v>
      </c>
      <c r="F20">
        <f>AVERAGEIF(ErzurumTablo[[#This Row],[Vefat2019]:[Vefat2017]], "&gt;0")</f>
        <v>13</v>
      </c>
      <c r="G20">
        <f>IF(AND(ErzurumTablo[[#This Row],[Vefat2020]]&gt;-1,ErzurumTablo[[#This Row],[Referans]]&gt;-1), ErzurumTablo[[#This Row],[Vefat2020]]-ErzurumTablo[[#This Row],[Referans]], 0)</f>
        <v>-1</v>
      </c>
      <c r="H20">
        <f t="shared" si="1"/>
        <v>13.857142857142858</v>
      </c>
      <c r="I20">
        <f t="shared" si="2"/>
        <v>15.571428571428571</v>
      </c>
      <c r="J20">
        <f t="shared" si="3"/>
        <v>14.857142857142858</v>
      </c>
      <c r="K20">
        <f t="shared" si="4"/>
        <v>12.285714285714286</v>
      </c>
      <c r="L20">
        <f t="shared" si="5"/>
        <v>14.238095238095239</v>
      </c>
    </row>
    <row r="21" spans="1:14" x14ac:dyDescent="0.35">
      <c r="A21" t="s">
        <v>236</v>
      </c>
      <c r="B21">
        <v>16</v>
      </c>
      <c r="C21">
        <v>12</v>
      </c>
      <c r="D21">
        <v>14</v>
      </c>
      <c r="E21">
        <v>13</v>
      </c>
      <c r="F21">
        <f>AVERAGEIF(ErzurumTablo[[#This Row],[Vefat2019]:[Vefat2017]], "&gt;0")</f>
        <v>13</v>
      </c>
      <c r="G21">
        <f>IF(AND(ErzurumTablo[[#This Row],[Vefat2020]]&gt;-1,ErzurumTablo[[#This Row],[Referans]]&gt;-1), ErzurumTablo[[#This Row],[Vefat2020]]-ErzurumTablo[[#This Row],[Referans]], 0)</f>
        <v>3</v>
      </c>
      <c r="H21">
        <f t="shared" si="1"/>
        <v>14.428571428571429</v>
      </c>
      <c r="I21">
        <f t="shared" si="2"/>
        <v>15</v>
      </c>
      <c r="J21">
        <f t="shared" si="3"/>
        <v>14.142857142857142</v>
      </c>
      <c r="K21">
        <f t="shared" si="4"/>
        <v>11.285714285714286</v>
      </c>
      <c r="L21">
        <f t="shared" si="5"/>
        <v>13.476190476190478</v>
      </c>
    </row>
    <row r="22" spans="1:14" x14ac:dyDescent="0.35">
      <c r="A22" t="s">
        <v>235</v>
      </c>
      <c r="B22">
        <v>19</v>
      </c>
      <c r="C22">
        <v>24</v>
      </c>
      <c r="D22">
        <v>8</v>
      </c>
      <c r="E22">
        <v>13</v>
      </c>
      <c r="F22">
        <f>AVERAGEIF(ErzurumTablo[[#This Row],[Vefat2019]:[Vefat2017]], "&gt;0")</f>
        <v>15</v>
      </c>
      <c r="G22">
        <f>IF(AND(ErzurumTablo[[#This Row],[Vefat2020]]&gt;-1,ErzurumTablo[[#This Row],[Referans]]&gt;-1), ErzurumTablo[[#This Row],[Vefat2020]]-ErzurumTablo[[#This Row],[Referans]], 0)</f>
        <v>4</v>
      </c>
      <c r="H22">
        <f t="shared" si="1"/>
        <v>15.142857142857142</v>
      </c>
      <c r="I22">
        <f t="shared" si="2"/>
        <v>16.571428571428573</v>
      </c>
      <c r="J22">
        <f t="shared" si="3"/>
        <v>13</v>
      </c>
      <c r="K22">
        <f t="shared" si="4"/>
        <v>12.285714285714286</v>
      </c>
      <c r="L22">
        <f t="shared" si="5"/>
        <v>13.952380952380951</v>
      </c>
    </row>
    <row r="23" spans="1:14" x14ac:dyDescent="0.35">
      <c r="A23" t="s">
        <v>234</v>
      </c>
      <c r="B23">
        <v>13</v>
      </c>
      <c r="C23">
        <v>14</v>
      </c>
      <c r="D23">
        <v>18</v>
      </c>
      <c r="E23">
        <v>13</v>
      </c>
      <c r="F23">
        <f>AVERAGEIF(ErzurumTablo[[#This Row],[Vefat2019]:[Vefat2017]], "&gt;0")</f>
        <v>15</v>
      </c>
      <c r="G23">
        <f>IF(AND(ErzurumTablo[[#This Row],[Vefat2020]]&gt;-1,ErzurumTablo[[#This Row],[Referans]]&gt;-1), ErzurumTablo[[#This Row],[Vefat2020]]-ErzurumTablo[[#This Row],[Referans]], 0)</f>
        <v>-2</v>
      </c>
      <c r="H23">
        <f t="shared" si="1"/>
        <v>15.142857142857142</v>
      </c>
      <c r="I23">
        <f t="shared" si="2"/>
        <v>16.142857142857142</v>
      </c>
      <c r="J23">
        <f t="shared" si="3"/>
        <v>12.428571428571429</v>
      </c>
      <c r="K23">
        <f t="shared" si="4"/>
        <v>12.285714285714286</v>
      </c>
      <c r="L23">
        <f t="shared" si="5"/>
        <v>13.61904761904762</v>
      </c>
    </row>
    <row r="24" spans="1:14" x14ac:dyDescent="0.35">
      <c r="A24" t="s">
        <v>233</v>
      </c>
      <c r="B24">
        <v>21</v>
      </c>
      <c r="C24">
        <v>16</v>
      </c>
      <c r="D24">
        <v>20</v>
      </c>
      <c r="E24">
        <v>12</v>
      </c>
      <c r="F24">
        <f>AVERAGEIF(ErzurumTablo[[#This Row],[Vefat2019]:[Vefat2017]], "&gt;0")</f>
        <v>16</v>
      </c>
      <c r="G24">
        <f>IF(AND(ErzurumTablo[[#This Row],[Vefat2020]]&gt;-1,ErzurumTablo[[#This Row],[Referans]]&gt;-1), ErzurumTablo[[#This Row],[Vefat2020]]-ErzurumTablo[[#This Row],[Referans]], 0)</f>
        <v>5</v>
      </c>
      <c r="H24">
        <f t="shared" si="1"/>
        <v>16</v>
      </c>
      <c r="I24">
        <f t="shared" si="2"/>
        <v>16</v>
      </c>
      <c r="J24">
        <f t="shared" si="3"/>
        <v>13.428571428571429</v>
      </c>
      <c r="K24">
        <f t="shared" si="4"/>
        <v>12.571428571428571</v>
      </c>
      <c r="L24">
        <f t="shared" si="5"/>
        <v>14</v>
      </c>
    </row>
    <row r="25" spans="1:14" x14ac:dyDescent="0.35">
      <c r="A25" t="s">
        <v>232</v>
      </c>
      <c r="B25">
        <v>15</v>
      </c>
      <c r="C25">
        <v>24</v>
      </c>
      <c r="D25">
        <v>14</v>
      </c>
      <c r="E25">
        <v>22</v>
      </c>
      <c r="F25">
        <f>AVERAGEIF(ErzurumTablo[[#This Row],[Vefat2019]:[Vefat2017]], "&gt;0")</f>
        <v>20</v>
      </c>
      <c r="G25">
        <f>IF(AND(ErzurumTablo[[#This Row],[Vefat2020]]&gt;-1,ErzurumTablo[[#This Row],[Referans]]&gt;-1), ErzurumTablo[[#This Row],[Vefat2020]]-ErzurumTablo[[#This Row],[Referans]], 0)</f>
        <v>-5</v>
      </c>
      <c r="H25">
        <f t="shared" si="1"/>
        <v>16</v>
      </c>
      <c r="I25">
        <f t="shared" si="2"/>
        <v>17</v>
      </c>
      <c r="J25">
        <f t="shared" si="3"/>
        <v>14</v>
      </c>
      <c r="K25">
        <f t="shared" si="4"/>
        <v>13.428571428571429</v>
      </c>
      <c r="L25">
        <f t="shared" si="5"/>
        <v>14.809523809523808</v>
      </c>
      <c r="N25" t="s">
        <v>261</v>
      </c>
    </row>
    <row r="26" spans="1:14" x14ac:dyDescent="0.35">
      <c r="A26" t="s">
        <v>231</v>
      </c>
      <c r="B26">
        <v>12</v>
      </c>
      <c r="C26">
        <v>10</v>
      </c>
      <c r="D26">
        <v>19</v>
      </c>
      <c r="E26">
        <v>21</v>
      </c>
      <c r="F26">
        <f>AVERAGEIF(ErzurumTablo[[#This Row],[Vefat2019]:[Vefat2017]], "&gt;0")</f>
        <v>16.666666666666668</v>
      </c>
      <c r="G26">
        <f>IF(AND(ErzurumTablo[[#This Row],[Vefat2020]]&gt;-1,ErzurumTablo[[#This Row],[Referans]]&gt;-1), ErzurumTablo[[#This Row],[Vefat2020]]-ErzurumTablo[[#This Row],[Referans]], 0)</f>
        <v>-4.6666666666666679</v>
      </c>
      <c r="H26">
        <f t="shared" si="1"/>
        <v>15.428571428571429</v>
      </c>
      <c r="I26">
        <f t="shared" si="2"/>
        <v>16.714285714285715</v>
      </c>
      <c r="J26">
        <f t="shared" si="3"/>
        <v>14.714285714285714</v>
      </c>
      <c r="K26">
        <f t="shared" si="4"/>
        <v>15.142857142857142</v>
      </c>
      <c r="L26">
        <f t="shared" si="5"/>
        <v>15.523809523809524</v>
      </c>
      <c r="N26">
        <f>SUM(ErzurumTablo[Fark])</f>
        <v>149.99999999999991</v>
      </c>
    </row>
    <row r="27" spans="1:14" x14ac:dyDescent="0.35">
      <c r="A27" t="s">
        <v>230</v>
      </c>
      <c r="B27">
        <v>21</v>
      </c>
      <c r="C27">
        <v>17</v>
      </c>
      <c r="D27">
        <v>16</v>
      </c>
      <c r="E27">
        <v>16</v>
      </c>
      <c r="F27">
        <f>AVERAGEIF(ErzurumTablo[[#This Row],[Vefat2019]:[Vefat2017]], "&gt;0")</f>
        <v>16.333333333333332</v>
      </c>
      <c r="G27">
        <f>IF(AND(ErzurumTablo[[#This Row],[Vefat2020]]&gt;-1,ErzurumTablo[[#This Row],[Referans]]&gt;-1), ErzurumTablo[[#This Row],[Vefat2020]]-ErzurumTablo[[#This Row],[Referans]], 0)</f>
        <v>4.6666666666666679</v>
      </c>
      <c r="H27">
        <f t="shared" si="1"/>
        <v>16.714285714285715</v>
      </c>
      <c r="I27">
        <f t="shared" si="2"/>
        <v>16.714285714285715</v>
      </c>
      <c r="J27">
        <f t="shared" si="3"/>
        <v>15.571428571428571</v>
      </c>
      <c r="K27">
        <f t="shared" si="4"/>
        <v>15.714285714285714</v>
      </c>
      <c r="L27">
        <f t="shared" si="5"/>
        <v>16</v>
      </c>
    </row>
    <row r="28" spans="1:14" x14ac:dyDescent="0.35">
      <c r="A28" t="s">
        <v>229</v>
      </c>
      <c r="B28">
        <v>13</v>
      </c>
      <c r="C28">
        <v>16</v>
      </c>
      <c r="D28">
        <v>16</v>
      </c>
      <c r="E28">
        <v>13</v>
      </c>
      <c r="F28">
        <f>AVERAGEIF(ErzurumTablo[[#This Row],[Vefat2019]:[Vefat2017]], "&gt;0")</f>
        <v>15</v>
      </c>
      <c r="G28">
        <f>IF(AND(ErzurumTablo[[#This Row],[Vefat2020]]&gt;-1,ErzurumTablo[[#This Row],[Referans]]&gt;-1), ErzurumTablo[[#This Row],[Vefat2020]]-ErzurumTablo[[#This Row],[Referans]], 0)</f>
        <v>-2</v>
      </c>
      <c r="H28">
        <f t="shared" si="1"/>
        <v>16.285714285714285</v>
      </c>
      <c r="I28">
        <f t="shared" si="2"/>
        <v>17.285714285714285</v>
      </c>
      <c r="J28">
        <f t="shared" si="3"/>
        <v>15.857142857142858</v>
      </c>
      <c r="K28">
        <f t="shared" si="4"/>
        <v>15.714285714285714</v>
      </c>
      <c r="L28">
        <f t="shared" si="5"/>
        <v>16.285714285714285</v>
      </c>
    </row>
    <row r="29" spans="1:14" x14ac:dyDescent="0.35">
      <c r="A29" t="s">
        <v>228</v>
      </c>
      <c r="B29">
        <v>17</v>
      </c>
      <c r="C29">
        <v>12</v>
      </c>
      <c r="D29">
        <v>14</v>
      </c>
      <c r="E29">
        <v>14</v>
      </c>
      <c r="F29">
        <f>AVERAGEIF(ErzurumTablo[[#This Row],[Vefat2019]:[Vefat2017]], "&gt;0")</f>
        <v>13.333333333333334</v>
      </c>
      <c r="G29">
        <f>IF(AND(ErzurumTablo[[#This Row],[Vefat2020]]&gt;-1,ErzurumTablo[[#This Row],[Referans]]&gt;-1), ErzurumTablo[[#This Row],[Vefat2020]]-ErzurumTablo[[#This Row],[Referans]], 0)</f>
        <v>3.6666666666666661</v>
      </c>
      <c r="H29">
        <f t="shared" si="1"/>
        <v>16</v>
      </c>
      <c r="I29">
        <f t="shared" si="2"/>
        <v>15.571428571428571</v>
      </c>
      <c r="J29">
        <f t="shared" si="3"/>
        <v>16.714285714285715</v>
      </c>
      <c r="K29">
        <f t="shared" si="4"/>
        <v>15.857142857142858</v>
      </c>
      <c r="L29">
        <f t="shared" si="5"/>
        <v>16.047619047619047</v>
      </c>
    </row>
    <row r="30" spans="1:14" x14ac:dyDescent="0.35">
      <c r="A30" t="s">
        <v>227</v>
      </c>
      <c r="B30">
        <v>15</v>
      </c>
      <c r="C30">
        <v>15</v>
      </c>
      <c r="D30">
        <v>13</v>
      </c>
      <c r="E30">
        <v>14</v>
      </c>
      <c r="F30">
        <f>AVERAGEIF(ErzurumTablo[[#This Row],[Vefat2019]:[Vefat2017]], "&gt;0")</f>
        <v>14</v>
      </c>
      <c r="G30">
        <f>IF(AND(ErzurumTablo[[#This Row],[Vefat2020]]&gt;-1,ErzurumTablo[[#This Row],[Referans]]&gt;-1), ErzurumTablo[[#This Row],[Vefat2020]]-ErzurumTablo[[#This Row],[Referans]], 0)</f>
        <v>1</v>
      </c>
      <c r="H30">
        <f t="shared" si="1"/>
        <v>16.285714285714285</v>
      </c>
      <c r="I30">
        <f t="shared" si="2"/>
        <v>15.714285714285714</v>
      </c>
      <c r="J30">
        <f t="shared" si="3"/>
        <v>16</v>
      </c>
      <c r="K30">
        <f t="shared" si="4"/>
        <v>16</v>
      </c>
      <c r="L30">
        <f t="shared" si="5"/>
        <v>15.904761904761903</v>
      </c>
    </row>
    <row r="31" spans="1:14" x14ac:dyDescent="0.35">
      <c r="A31" t="s">
        <v>226</v>
      </c>
      <c r="B31">
        <v>12</v>
      </c>
      <c r="C31">
        <v>12</v>
      </c>
      <c r="D31">
        <v>20</v>
      </c>
      <c r="E31">
        <v>16</v>
      </c>
      <c r="F31">
        <f>AVERAGEIF(ErzurumTablo[[#This Row],[Vefat2019]:[Vefat2017]], "&gt;0")</f>
        <v>16</v>
      </c>
      <c r="G31">
        <f>IF(AND(ErzurumTablo[[#This Row],[Vefat2020]]&gt;-1,ErzurumTablo[[#This Row],[Referans]]&gt;-1), ErzurumTablo[[#This Row],[Vefat2020]]-ErzurumTablo[[#This Row],[Referans]], 0)</f>
        <v>-4</v>
      </c>
      <c r="H31">
        <f t="shared" si="1"/>
        <v>15</v>
      </c>
      <c r="I31">
        <f t="shared" si="2"/>
        <v>15.142857142857142</v>
      </c>
      <c r="J31">
        <f t="shared" si="3"/>
        <v>16</v>
      </c>
      <c r="K31">
        <f t="shared" si="4"/>
        <v>16.571428571428573</v>
      </c>
      <c r="L31">
        <f t="shared" si="5"/>
        <v>15.904761904761903</v>
      </c>
    </row>
    <row r="32" spans="1:14" x14ac:dyDescent="0.35">
      <c r="A32" t="s">
        <v>225</v>
      </c>
      <c r="B32">
        <v>10</v>
      </c>
      <c r="C32">
        <v>9</v>
      </c>
      <c r="D32">
        <v>21</v>
      </c>
      <c r="E32">
        <v>13</v>
      </c>
      <c r="F32">
        <f>AVERAGEIF(ErzurumTablo[[#This Row],[Vefat2019]:[Vefat2017]], "&gt;0")</f>
        <v>14.333333333333334</v>
      </c>
      <c r="G32">
        <f>IF(AND(ErzurumTablo[[#This Row],[Vefat2020]]&gt;-1,ErzurumTablo[[#This Row],[Referans]]&gt;-1), ErzurumTablo[[#This Row],[Vefat2020]]-ErzurumTablo[[#This Row],[Referans]], 0)</f>
        <v>-4.3333333333333339</v>
      </c>
      <c r="H32">
        <f t="shared" si="1"/>
        <v>14.285714285714286</v>
      </c>
      <c r="I32">
        <f t="shared" si="2"/>
        <v>13</v>
      </c>
      <c r="J32">
        <f t="shared" si="3"/>
        <v>17</v>
      </c>
      <c r="K32">
        <f t="shared" si="4"/>
        <v>15.285714285714286</v>
      </c>
      <c r="L32">
        <f t="shared" si="5"/>
        <v>15.095238095238097</v>
      </c>
    </row>
    <row r="33" spans="1:12" x14ac:dyDescent="0.35">
      <c r="A33" t="s">
        <v>224</v>
      </c>
      <c r="B33">
        <v>11</v>
      </c>
      <c r="C33">
        <v>17</v>
      </c>
      <c r="D33">
        <v>11</v>
      </c>
      <c r="E33">
        <v>11</v>
      </c>
      <c r="F33">
        <f>AVERAGEIF(ErzurumTablo[[#This Row],[Vefat2019]:[Vefat2017]], "&gt;0")</f>
        <v>13</v>
      </c>
      <c r="G33">
        <f>IF(AND(ErzurumTablo[[#This Row],[Vefat2020]]&gt;-1,ErzurumTablo[[#This Row],[Referans]]&gt;-1), ErzurumTablo[[#This Row],[Vefat2020]]-ErzurumTablo[[#This Row],[Referans]], 0)</f>
        <v>-2</v>
      </c>
      <c r="H33">
        <f t="shared" si="1"/>
        <v>14.142857142857142</v>
      </c>
      <c r="I33">
        <f t="shared" si="2"/>
        <v>14</v>
      </c>
      <c r="J33">
        <f t="shared" si="3"/>
        <v>15.857142857142858</v>
      </c>
      <c r="K33">
        <f t="shared" si="4"/>
        <v>13.857142857142858</v>
      </c>
      <c r="L33">
        <f t="shared" si="5"/>
        <v>14.571428571428569</v>
      </c>
    </row>
    <row r="34" spans="1:12" x14ac:dyDescent="0.35">
      <c r="A34" t="s">
        <v>223</v>
      </c>
      <c r="B34">
        <v>12</v>
      </c>
      <c r="C34">
        <v>12</v>
      </c>
      <c r="D34">
        <v>13</v>
      </c>
      <c r="E34">
        <v>13</v>
      </c>
      <c r="F34">
        <f>AVERAGEIF(ErzurumTablo[[#This Row],[Vefat2019]:[Vefat2017]], "&gt;0")</f>
        <v>12.666666666666666</v>
      </c>
      <c r="G34">
        <f>IF(AND(ErzurumTablo[[#This Row],[Vefat2020]]&gt;-1,ErzurumTablo[[#This Row],[Referans]]&gt;-1), ErzurumTablo[[#This Row],[Vefat2020]]-ErzurumTablo[[#This Row],[Referans]], 0)</f>
        <v>-0.66666666666666607</v>
      </c>
      <c r="H34">
        <f t="shared" si="1"/>
        <v>12.857142857142858</v>
      </c>
      <c r="I34">
        <f t="shared" si="2"/>
        <v>13.285714285714286</v>
      </c>
      <c r="J34">
        <f t="shared" si="3"/>
        <v>15.428571428571429</v>
      </c>
      <c r="K34">
        <f t="shared" si="4"/>
        <v>13.428571428571429</v>
      </c>
      <c r="L34">
        <f t="shared" si="5"/>
        <v>14.047619047619049</v>
      </c>
    </row>
    <row r="35" spans="1:12" x14ac:dyDescent="0.35">
      <c r="A35" t="s">
        <v>222</v>
      </c>
      <c r="B35">
        <v>16</v>
      </c>
      <c r="C35">
        <v>13</v>
      </c>
      <c r="D35">
        <v>12</v>
      </c>
      <c r="E35">
        <v>20</v>
      </c>
      <c r="F35">
        <f>AVERAGEIF(ErzurumTablo[[#This Row],[Vefat2019]:[Vefat2017]], "&gt;0")</f>
        <v>15</v>
      </c>
      <c r="G35">
        <f>IF(AND(ErzurumTablo[[#This Row],[Vefat2020]]&gt;-1,ErzurumTablo[[#This Row],[Referans]]&gt;-1), ErzurumTablo[[#This Row],[Vefat2020]]-ErzurumTablo[[#This Row],[Referans]], 0)</f>
        <v>1</v>
      </c>
      <c r="H35">
        <f t="shared" si="1"/>
        <v>13.285714285714286</v>
      </c>
      <c r="I35">
        <f t="shared" si="2"/>
        <v>12.857142857142858</v>
      </c>
      <c r="J35">
        <f t="shared" si="3"/>
        <v>14.857142857142858</v>
      </c>
      <c r="K35">
        <f t="shared" si="4"/>
        <v>14.428571428571429</v>
      </c>
      <c r="L35">
        <f t="shared" si="5"/>
        <v>14.047619047619049</v>
      </c>
    </row>
    <row r="36" spans="1:12" x14ac:dyDescent="0.35">
      <c r="A36" t="s">
        <v>221</v>
      </c>
      <c r="B36">
        <v>10</v>
      </c>
      <c r="C36">
        <v>15</v>
      </c>
      <c r="D36">
        <v>9</v>
      </c>
      <c r="E36">
        <v>8</v>
      </c>
      <c r="F36">
        <f>AVERAGEIF(ErzurumTablo[[#This Row],[Vefat2019]:[Vefat2017]], "&gt;0")</f>
        <v>10.666666666666666</v>
      </c>
      <c r="G36">
        <f>IF(AND(ErzurumTablo[[#This Row],[Vefat2020]]&gt;-1,ErzurumTablo[[#This Row],[Referans]]&gt;-1), ErzurumTablo[[#This Row],[Vefat2020]]-ErzurumTablo[[#This Row],[Referans]], 0)</f>
        <v>-0.66666666666666607</v>
      </c>
      <c r="H36">
        <f t="shared" si="1"/>
        <v>12.285714285714286</v>
      </c>
      <c r="I36">
        <f t="shared" si="2"/>
        <v>13.285714285714286</v>
      </c>
      <c r="J36">
        <f t="shared" si="3"/>
        <v>14.142857142857142</v>
      </c>
      <c r="K36">
        <f t="shared" si="4"/>
        <v>13.571428571428571</v>
      </c>
      <c r="L36">
        <f t="shared" si="5"/>
        <v>13.666666666666668</v>
      </c>
    </row>
    <row r="37" spans="1:12" x14ac:dyDescent="0.35">
      <c r="A37" t="s">
        <v>220</v>
      </c>
      <c r="B37">
        <v>9</v>
      </c>
      <c r="C37">
        <v>15</v>
      </c>
      <c r="D37">
        <v>12</v>
      </c>
      <c r="E37">
        <v>12</v>
      </c>
      <c r="F37">
        <f>AVERAGEIF(ErzurumTablo[[#This Row],[Vefat2019]:[Vefat2017]], "&gt;0")</f>
        <v>13</v>
      </c>
      <c r="G37">
        <f>IF(AND(ErzurumTablo[[#This Row],[Vefat2020]]&gt;-1,ErzurumTablo[[#This Row],[Referans]]&gt;-1), ErzurumTablo[[#This Row],[Vefat2020]]-ErzurumTablo[[#This Row],[Referans]], 0)</f>
        <v>-4</v>
      </c>
      <c r="H37">
        <f t="shared" si="1"/>
        <v>11.428571428571429</v>
      </c>
      <c r="I37">
        <f t="shared" si="2"/>
        <v>13.285714285714286</v>
      </c>
      <c r="J37">
        <f t="shared" si="3"/>
        <v>14</v>
      </c>
      <c r="K37">
        <f t="shared" si="4"/>
        <v>13.285714285714286</v>
      </c>
      <c r="L37">
        <f t="shared" si="5"/>
        <v>13.523809523809524</v>
      </c>
    </row>
    <row r="38" spans="1:12" x14ac:dyDescent="0.35">
      <c r="A38" t="s">
        <v>219</v>
      </c>
      <c r="B38">
        <v>17</v>
      </c>
      <c r="C38">
        <v>20</v>
      </c>
      <c r="D38">
        <v>17</v>
      </c>
      <c r="E38">
        <v>19</v>
      </c>
      <c r="F38">
        <f>AVERAGEIF(ErzurumTablo[[#This Row],[Vefat2019]:[Vefat2017]], "&gt;0")</f>
        <v>18.666666666666668</v>
      </c>
      <c r="G38">
        <f>IF(AND(ErzurumTablo[[#This Row],[Vefat2020]]&gt;-1,ErzurumTablo[[#This Row],[Referans]]&gt;-1), ErzurumTablo[[#This Row],[Vefat2020]]-ErzurumTablo[[#This Row],[Referans]], 0)</f>
        <v>-1.6666666666666679</v>
      </c>
      <c r="H38">
        <f t="shared" si="1"/>
        <v>12.142857142857142</v>
      </c>
      <c r="I38">
        <f t="shared" si="2"/>
        <v>14.428571428571429</v>
      </c>
      <c r="J38">
        <f t="shared" si="3"/>
        <v>13.571428571428571</v>
      </c>
      <c r="K38">
        <f t="shared" si="4"/>
        <v>13.714285714285714</v>
      </c>
      <c r="L38">
        <f t="shared" si="5"/>
        <v>13.904761904761907</v>
      </c>
    </row>
    <row r="39" spans="1:12" x14ac:dyDescent="0.35">
      <c r="A39" t="s">
        <v>218</v>
      </c>
      <c r="B39">
        <v>15</v>
      </c>
      <c r="C39">
        <v>11</v>
      </c>
      <c r="D39">
        <v>11</v>
      </c>
      <c r="E39">
        <v>9</v>
      </c>
      <c r="F39">
        <f>AVERAGEIF(ErzurumTablo[[#This Row],[Vefat2019]:[Vefat2017]], "&gt;0")</f>
        <v>10.333333333333334</v>
      </c>
      <c r="G39">
        <f>IF(AND(ErzurumTablo[[#This Row],[Vefat2020]]&gt;-1,ErzurumTablo[[#This Row],[Referans]]&gt;-1), ErzurumTablo[[#This Row],[Vefat2020]]-ErzurumTablo[[#This Row],[Referans]], 0)</f>
        <v>4.6666666666666661</v>
      </c>
      <c r="H39">
        <f t="shared" si="1"/>
        <v>12.857142857142858</v>
      </c>
      <c r="I39">
        <f t="shared" si="2"/>
        <v>14.714285714285714</v>
      </c>
      <c r="J39">
        <f t="shared" si="3"/>
        <v>12.142857142857142</v>
      </c>
      <c r="K39">
        <f t="shared" si="4"/>
        <v>13.142857142857142</v>
      </c>
      <c r="L39">
        <f t="shared" si="5"/>
        <v>13.333333333333332</v>
      </c>
    </row>
    <row r="40" spans="1:12" x14ac:dyDescent="0.35">
      <c r="A40" t="s">
        <v>217</v>
      </c>
      <c r="B40">
        <v>17</v>
      </c>
      <c r="C40">
        <v>16</v>
      </c>
      <c r="D40">
        <v>13</v>
      </c>
      <c r="E40">
        <v>16</v>
      </c>
      <c r="F40">
        <f>AVERAGEIF(ErzurumTablo[[#This Row],[Vefat2019]:[Vefat2017]], "&gt;0")</f>
        <v>15</v>
      </c>
      <c r="G40">
        <f>IF(AND(ErzurumTablo[[#This Row],[Vefat2020]]&gt;-1,ErzurumTablo[[#This Row],[Referans]]&gt;-1), ErzurumTablo[[#This Row],[Vefat2020]]-ErzurumTablo[[#This Row],[Referans]], 0)</f>
        <v>2</v>
      </c>
      <c r="H40">
        <f t="shared" si="1"/>
        <v>13.714285714285714</v>
      </c>
      <c r="I40">
        <f t="shared" si="2"/>
        <v>14.571428571428571</v>
      </c>
      <c r="J40">
        <f t="shared" si="3"/>
        <v>12.428571428571429</v>
      </c>
      <c r="K40">
        <f t="shared" si="4"/>
        <v>13.857142857142858</v>
      </c>
      <c r="L40">
        <f t="shared" si="5"/>
        <v>13.619047619047619</v>
      </c>
    </row>
    <row r="41" spans="1:12" x14ac:dyDescent="0.35">
      <c r="A41" t="s">
        <v>216</v>
      </c>
      <c r="B41">
        <v>10</v>
      </c>
      <c r="C41">
        <v>11</v>
      </c>
      <c r="D41">
        <v>11</v>
      </c>
      <c r="E41">
        <v>7</v>
      </c>
      <c r="F41">
        <f>AVERAGEIF(ErzurumTablo[[#This Row],[Vefat2019]:[Vefat2017]], "&gt;0")</f>
        <v>9.6666666666666661</v>
      </c>
      <c r="G41">
        <f>IF(AND(ErzurumTablo[[#This Row],[Vefat2020]]&gt;-1,ErzurumTablo[[#This Row],[Referans]]&gt;-1), ErzurumTablo[[#This Row],[Vefat2020]]-ErzurumTablo[[#This Row],[Referans]], 0)</f>
        <v>0.33333333333333393</v>
      </c>
      <c r="H41">
        <f t="shared" si="1"/>
        <v>13.428571428571429</v>
      </c>
      <c r="I41">
        <f t="shared" si="2"/>
        <v>14.428571428571429</v>
      </c>
      <c r="J41">
        <f t="shared" si="3"/>
        <v>12.142857142857142</v>
      </c>
      <c r="K41">
        <f t="shared" si="4"/>
        <v>13</v>
      </c>
      <c r="L41">
        <f t="shared" si="5"/>
        <v>13.19047619047619</v>
      </c>
    </row>
    <row r="42" spans="1:12" x14ac:dyDescent="0.35">
      <c r="A42" t="s">
        <v>215</v>
      </c>
      <c r="B42">
        <v>19</v>
      </c>
      <c r="C42">
        <v>12</v>
      </c>
      <c r="D42">
        <v>16</v>
      </c>
      <c r="E42">
        <v>13</v>
      </c>
      <c r="F42">
        <f>AVERAGEIF(ErzurumTablo[[#This Row],[Vefat2019]:[Vefat2017]], "&gt;0")</f>
        <v>13.666666666666666</v>
      </c>
      <c r="G42">
        <f>IF(AND(ErzurumTablo[[#This Row],[Vefat2020]]&gt;-1,ErzurumTablo[[#This Row],[Referans]]&gt;-1), ErzurumTablo[[#This Row],[Vefat2020]]-ErzurumTablo[[#This Row],[Referans]], 0)</f>
        <v>5.3333333333333339</v>
      </c>
      <c r="H42">
        <f t="shared" si="1"/>
        <v>13.857142857142858</v>
      </c>
      <c r="I42">
        <f t="shared" si="2"/>
        <v>14.285714285714286</v>
      </c>
      <c r="J42">
        <f t="shared" si="3"/>
        <v>12.714285714285714</v>
      </c>
      <c r="K42">
        <f t="shared" si="4"/>
        <v>12</v>
      </c>
      <c r="L42">
        <f t="shared" si="5"/>
        <v>13</v>
      </c>
    </row>
    <row r="43" spans="1:12" x14ac:dyDescent="0.35">
      <c r="A43" t="s">
        <v>214</v>
      </c>
      <c r="B43">
        <v>13</v>
      </c>
      <c r="C43">
        <v>18</v>
      </c>
      <c r="D43">
        <v>7</v>
      </c>
      <c r="E43">
        <v>15</v>
      </c>
      <c r="F43">
        <f>AVERAGEIF(ErzurumTablo[[#This Row],[Vefat2019]:[Vefat2017]], "&gt;0")</f>
        <v>13.333333333333334</v>
      </c>
      <c r="G43">
        <f>IF(AND(ErzurumTablo[[#This Row],[Vefat2020]]&gt;-1,ErzurumTablo[[#This Row],[Referans]]&gt;-1), ErzurumTablo[[#This Row],[Vefat2020]]-ErzurumTablo[[#This Row],[Referans]], 0)</f>
        <v>-0.33333333333333393</v>
      </c>
      <c r="H43">
        <f t="shared" si="1"/>
        <v>14.285714285714286</v>
      </c>
      <c r="I43">
        <f t="shared" si="2"/>
        <v>14.714285714285714</v>
      </c>
      <c r="J43">
        <f t="shared" si="3"/>
        <v>12.428571428571429</v>
      </c>
      <c r="K43">
        <f t="shared" si="4"/>
        <v>13</v>
      </c>
      <c r="L43">
        <f t="shared" si="5"/>
        <v>13.380952380952381</v>
      </c>
    </row>
    <row r="44" spans="1:12" x14ac:dyDescent="0.35">
      <c r="A44" t="s">
        <v>213</v>
      </c>
      <c r="B44">
        <v>13</v>
      </c>
      <c r="C44">
        <v>13</v>
      </c>
      <c r="D44">
        <v>23</v>
      </c>
      <c r="E44">
        <v>13</v>
      </c>
      <c r="F44">
        <f>AVERAGEIF(ErzurumTablo[[#This Row],[Vefat2019]:[Vefat2017]], "&gt;0")</f>
        <v>16.333333333333332</v>
      </c>
      <c r="G44">
        <f>IF(AND(ErzurumTablo[[#This Row],[Vefat2020]]&gt;-1,ErzurumTablo[[#This Row],[Referans]]&gt;-1), ErzurumTablo[[#This Row],[Vefat2020]]-ErzurumTablo[[#This Row],[Referans]], 0)</f>
        <v>-3.3333333333333321</v>
      </c>
      <c r="H44">
        <f t="shared" si="1"/>
        <v>14.857142857142858</v>
      </c>
      <c r="I44">
        <f t="shared" si="2"/>
        <v>14.428571428571429</v>
      </c>
      <c r="J44">
        <f t="shared" si="3"/>
        <v>14</v>
      </c>
      <c r="K44">
        <f t="shared" si="4"/>
        <v>13.142857142857142</v>
      </c>
      <c r="L44">
        <f t="shared" si="5"/>
        <v>13.857142857142856</v>
      </c>
    </row>
    <row r="45" spans="1:12" x14ac:dyDescent="0.35">
      <c r="A45" t="s">
        <v>212</v>
      </c>
      <c r="B45">
        <v>11</v>
      </c>
      <c r="C45">
        <v>6</v>
      </c>
      <c r="D45">
        <v>11</v>
      </c>
      <c r="E45">
        <v>16</v>
      </c>
      <c r="F45">
        <f>AVERAGEIF(ErzurumTablo[[#This Row],[Vefat2019]:[Vefat2017]], "&gt;0")</f>
        <v>11</v>
      </c>
      <c r="G45">
        <f>IF(AND(ErzurumTablo[[#This Row],[Vefat2020]]&gt;-1,ErzurumTablo[[#This Row],[Referans]]&gt;-1), ErzurumTablo[[#This Row],[Vefat2020]]-ErzurumTablo[[#This Row],[Referans]], 0)</f>
        <v>0</v>
      </c>
      <c r="H45">
        <f t="shared" si="1"/>
        <v>14</v>
      </c>
      <c r="I45">
        <f t="shared" si="2"/>
        <v>12.428571428571429</v>
      </c>
      <c r="J45">
        <f t="shared" si="3"/>
        <v>13.142857142857142</v>
      </c>
      <c r="K45">
        <f t="shared" si="4"/>
        <v>12.714285714285714</v>
      </c>
      <c r="L45">
        <f t="shared" si="5"/>
        <v>12.761904761904761</v>
      </c>
    </row>
    <row r="46" spans="1:12" x14ac:dyDescent="0.35">
      <c r="A46" t="s">
        <v>211</v>
      </c>
      <c r="B46">
        <v>9</v>
      </c>
      <c r="C46">
        <v>13</v>
      </c>
      <c r="D46">
        <v>12</v>
      </c>
      <c r="E46">
        <v>14</v>
      </c>
      <c r="F46">
        <f>AVERAGEIF(ErzurumTablo[[#This Row],[Vefat2019]:[Vefat2017]], "&gt;0")</f>
        <v>13</v>
      </c>
      <c r="G46">
        <f>IF(AND(ErzurumTablo[[#This Row],[Vefat2020]]&gt;-1,ErzurumTablo[[#This Row],[Referans]]&gt;-1), ErzurumTablo[[#This Row],[Vefat2020]]-ErzurumTablo[[#This Row],[Referans]], 0)</f>
        <v>-4</v>
      </c>
      <c r="H46">
        <f t="shared" si="1"/>
        <v>13.142857142857142</v>
      </c>
      <c r="I46">
        <f t="shared" si="2"/>
        <v>12.714285714285714</v>
      </c>
      <c r="J46">
        <f t="shared" si="3"/>
        <v>13.285714285714286</v>
      </c>
      <c r="K46">
        <f t="shared" si="4"/>
        <v>13.428571428571429</v>
      </c>
      <c r="L46">
        <f t="shared" si="5"/>
        <v>13.142857142857142</v>
      </c>
    </row>
    <row r="47" spans="1:12" x14ac:dyDescent="0.35">
      <c r="A47" t="s">
        <v>210</v>
      </c>
      <c r="B47">
        <v>13</v>
      </c>
      <c r="C47">
        <v>10</v>
      </c>
      <c r="D47">
        <v>10</v>
      </c>
      <c r="E47">
        <v>12</v>
      </c>
      <c r="F47">
        <f>AVERAGEIF(ErzurumTablo[[#This Row],[Vefat2019]:[Vefat2017]], "&gt;0")</f>
        <v>10.666666666666666</v>
      </c>
      <c r="G47">
        <f>IF(AND(ErzurumTablo[[#This Row],[Vefat2020]]&gt;-1,ErzurumTablo[[#This Row],[Referans]]&gt;-1), ErzurumTablo[[#This Row],[Vefat2020]]-ErzurumTablo[[#This Row],[Referans]], 0)</f>
        <v>2.3333333333333339</v>
      </c>
      <c r="H47">
        <f t="shared" si="1"/>
        <v>12.571428571428571</v>
      </c>
      <c r="I47">
        <f t="shared" si="2"/>
        <v>11.857142857142858</v>
      </c>
      <c r="J47">
        <f t="shared" si="3"/>
        <v>12.857142857142858</v>
      </c>
      <c r="K47">
        <f t="shared" si="4"/>
        <v>12.857142857142858</v>
      </c>
      <c r="L47">
        <f t="shared" si="5"/>
        <v>12.523809523809524</v>
      </c>
    </row>
    <row r="48" spans="1:12" x14ac:dyDescent="0.35">
      <c r="A48" t="s">
        <v>209</v>
      </c>
      <c r="B48">
        <v>7</v>
      </c>
      <c r="C48">
        <v>13</v>
      </c>
      <c r="D48">
        <v>11</v>
      </c>
      <c r="E48">
        <v>9</v>
      </c>
      <c r="F48">
        <f>AVERAGEIF(ErzurumTablo[[#This Row],[Vefat2019]:[Vefat2017]], "&gt;0")</f>
        <v>11</v>
      </c>
      <c r="G48">
        <f>IF(AND(ErzurumTablo[[#This Row],[Vefat2020]]&gt;-1,ErzurumTablo[[#This Row],[Referans]]&gt;-1), ErzurumTablo[[#This Row],[Vefat2020]]-ErzurumTablo[[#This Row],[Referans]], 0)</f>
        <v>-4</v>
      </c>
      <c r="H48">
        <f t="shared" si="1"/>
        <v>12.142857142857142</v>
      </c>
      <c r="I48">
        <f t="shared" si="2"/>
        <v>12.142857142857142</v>
      </c>
      <c r="J48">
        <f t="shared" si="3"/>
        <v>12.857142857142858</v>
      </c>
      <c r="K48">
        <f t="shared" si="4"/>
        <v>13.142857142857142</v>
      </c>
      <c r="L48">
        <f t="shared" si="5"/>
        <v>12.714285714285714</v>
      </c>
    </row>
    <row r="49" spans="1:12" x14ac:dyDescent="0.35">
      <c r="A49" t="s">
        <v>208</v>
      </c>
      <c r="B49">
        <v>20</v>
      </c>
      <c r="C49">
        <v>12</v>
      </c>
      <c r="D49">
        <v>7</v>
      </c>
      <c r="E49">
        <v>12</v>
      </c>
      <c r="F49">
        <f>AVERAGEIF(ErzurumTablo[[#This Row],[Vefat2019]:[Vefat2017]], "&gt;0")</f>
        <v>10.333333333333334</v>
      </c>
      <c r="G49">
        <f>IF(AND(ErzurumTablo[[#This Row],[Vefat2020]]&gt;-1,ErzurumTablo[[#This Row],[Referans]]&gt;-1), ErzurumTablo[[#This Row],[Vefat2020]]-ErzurumTablo[[#This Row],[Referans]], 0)</f>
        <v>9.6666666666666661</v>
      </c>
      <c r="H49">
        <f t="shared" si="1"/>
        <v>12.285714285714286</v>
      </c>
      <c r="I49">
        <f t="shared" si="2"/>
        <v>12.142857142857142</v>
      </c>
      <c r="J49">
        <f t="shared" si="3"/>
        <v>11.571428571428571</v>
      </c>
      <c r="K49">
        <f t="shared" si="4"/>
        <v>13</v>
      </c>
      <c r="L49">
        <f t="shared" si="5"/>
        <v>12.238095238095237</v>
      </c>
    </row>
    <row r="50" spans="1:12" x14ac:dyDescent="0.35">
      <c r="A50" t="s">
        <v>207</v>
      </c>
      <c r="B50">
        <v>9</v>
      </c>
      <c r="C50">
        <v>18</v>
      </c>
      <c r="D50">
        <v>14</v>
      </c>
      <c r="E50">
        <v>7</v>
      </c>
      <c r="F50">
        <f>AVERAGEIF(ErzurumTablo[[#This Row],[Vefat2019]:[Vefat2017]], "&gt;0")</f>
        <v>13</v>
      </c>
      <c r="G50">
        <f>IF(AND(ErzurumTablo[[#This Row],[Vefat2020]]&gt;-1,ErzurumTablo[[#This Row],[Referans]]&gt;-1), ErzurumTablo[[#This Row],[Vefat2020]]-ErzurumTablo[[#This Row],[Referans]], 0)</f>
        <v>-4</v>
      </c>
      <c r="H50">
        <f t="shared" si="1"/>
        <v>11.714285714285714</v>
      </c>
      <c r="I50">
        <f t="shared" si="2"/>
        <v>12.142857142857142</v>
      </c>
      <c r="J50">
        <f t="shared" si="3"/>
        <v>12.571428571428571</v>
      </c>
      <c r="K50">
        <f t="shared" si="4"/>
        <v>11.857142857142858</v>
      </c>
      <c r="L50">
        <f t="shared" si="5"/>
        <v>12.19047619047619</v>
      </c>
    </row>
    <row r="51" spans="1:12" x14ac:dyDescent="0.35">
      <c r="A51" t="s">
        <v>206</v>
      </c>
      <c r="B51">
        <v>13</v>
      </c>
      <c r="C51">
        <v>15</v>
      </c>
      <c r="D51">
        <v>18</v>
      </c>
      <c r="E51">
        <v>7</v>
      </c>
      <c r="F51">
        <f>AVERAGEIF(ErzurumTablo[[#This Row],[Vefat2019]:[Vefat2017]], "&gt;0")</f>
        <v>13.333333333333334</v>
      </c>
      <c r="G51">
        <f>IF(AND(ErzurumTablo[[#This Row],[Vefat2020]]&gt;-1,ErzurumTablo[[#This Row],[Referans]]&gt;-1), ErzurumTablo[[#This Row],[Vefat2020]]-ErzurumTablo[[#This Row],[Referans]], 0)</f>
        <v>-0.33333333333333393</v>
      </c>
      <c r="H51">
        <f t="shared" si="1"/>
        <v>11.714285714285714</v>
      </c>
      <c r="I51">
        <f t="shared" si="2"/>
        <v>12.428571428571429</v>
      </c>
      <c r="J51">
        <f t="shared" si="3"/>
        <v>11.857142857142858</v>
      </c>
      <c r="K51">
        <f t="shared" si="4"/>
        <v>11</v>
      </c>
      <c r="L51">
        <f t="shared" si="5"/>
        <v>11.761904761904761</v>
      </c>
    </row>
    <row r="52" spans="1:12" x14ac:dyDescent="0.35">
      <c r="A52" t="s">
        <v>205</v>
      </c>
      <c r="B52">
        <v>9</v>
      </c>
      <c r="C52">
        <v>8</v>
      </c>
      <c r="D52">
        <v>17</v>
      </c>
      <c r="E52">
        <v>11</v>
      </c>
      <c r="F52">
        <f>AVERAGEIF(ErzurumTablo[[#This Row],[Vefat2019]:[Vefat2017]], "&gt;0")</f>
        <v>12</v>
      </c>
      <c r="G52">
        <f>IF(AND(ErzurumTablo[[#This Row],[Vefat2020]]&gt;-1,ErzurumTablo[[#This Row],[Referans]]&gt;-1), ErzurumTablo[[#This Row],[Vefat2020]]-ErzurumTablo[[#This Row],[Referans]], 0)</f>
        <v>-3</v>
      </c>
      <c r="H52">
        <f t="shared" si="1"/>
        <v>11.428571428571429</v>
      </c>
      <c r="I52">
        <f t="shared" si="2"/>
        <v>12.714285714285714</v>
      </c>
      <c r="J52">
        <f t="shared" si="3"/>
        <v>12.714285714285714</v>
      </c>
      <c r="K52">
        <f t="shared" si="4"/>
        <v>10.285714285714286</v>
      </c>
      <c r="L52">
        <f t="shared" si="5"/>
        <v>11.904761904761903</v>
      </c>
    </row>
    <row r="53" spans="1:12" x14ac:dyDescent="0.35">
      <c r="A53" t="s">
        <v>204</v>
      </c>
      <c r="B53">
        <v>10</v>
      </c>
      <c r="C53">
        <v>11</v>
      </c>
      <c r="D53">
        <v>5</v>
      </c>
      <c r="E53">
        <v>15</v>
      </c>
      <c r="F53">
        <f>AVERAGEIF(ErzurumTablo[[#This Row],[Vefat2019]:[Vefat2017]], "&gt;0")</f>
        <v>10.333333333333334</v>
      </c>
      <c r="G53">
        <f>IF(AND(ErzurumTablo[[#This Row],[Vefat2020]]&gt;-1,ErzurumTablo[[#This Row],[Referans]]&gt;-1), ErzurumTablo[[#This Row],[Vefat2020]]-ErzurumTablo[[#This Row],[Referans]], 0)</f>
        <v>-0.33333333333333393</v>
      </c>
      <c r="H53">
        <f t="shared" si="1"/>
        <v>11.571428571428571</v>
      </c>
      <c r="I53">
        <f t="shared" si="2"/>
        <v>12.428571428571429</v>
      </c>
      <c r="J53">
        <f t="shared" si="3"/>
        <v>11.714285714285714</v>
      </c>
      <c r="K53">
        <f t="shared" si="4"/>
        <v>10.428571428571429</v>
      </c>
      <c r="L53">
        <f t="shared" si="5"/>
        <v>11.523809523809524</v>
      </c>
    </row>
    <row r="54" spans="1:12" x14ac:dyDescent="0.35">
      <c r="A54" t="s">
        <v>203</v>
      </c>
      <c r="B54">
        <v>9</v>
      </c>
      <c r="C54">
        <v>12</v>
      </c>
      <c r="D54">
        <v>8</v>
      </c>
      <c r="E54">
        <v>17</v>
      </c>
      <c r="F54">
        <f>AVERAGEIF(ErzurumTablo[[#This Row],[Vefat2019]:[Vefat2017]], "&gt;0")</f>
        <v>12.333333333333334</v>
      </c>
      <c r="G54">
        <f>IF(AND(ErzurumTablo[[#This Row],[Vefat2020]]&gt;-1,ErzurumTablo[[#This Row],[Referans]]&gt;-1), ErzurumTablo[[#This Row],[Vefat2020]]-ErzurumTablo[[#This Row],[Referans]], 0)</f>
        <v>-3.3333333333333339</v>
      </c>
      <c r="H54">
        <f t="shared" si="1"/>
        <v>11</v>
      </c>
      <c r="I54">
        <f t="shared" si="2"/>
        <v>12.714285714285714</v>
      </c>
      <c r="J54">
        <f t="shared" si="3"/>
        <v>11.428571428571429</v>
      </c>
      <c r="K54">
        <f t="shared" si="4"/>
        <v>11.142857142857142</v>
      </c>
      <c r="L54">
        <f t="shared" si="5"/>
        <v>11.761904761904761</v>
      </c>
    </row>
    <row r="55" spans="1:12" x14ac:dyDescent="0.35">
      <c r="A55" t="s">
        <v>202</v>
      </c>
      <c r="B55">
        <v>13</v>
      </c>
      <c r="C55">
        <v>11</v>
      </c>
      <c r="D55">
        <v>13</v>
      </c>
      <c r="E55">
        <v>10</v>
      </c>
      <c r="F55">
        <f>AVERAGEIF(ErzurumTablo[[#This Row],[Vefat2019]:[Vefat2017]], "&gt;0")</f>
        <v>11.333333333333334</v>
      </c>
      <c r="G55">
        <f>IF(AND(ErzurumTablo[[#This Row],[Vefat2020]]&gt;-1,ErzurumTablo[[#This Row],[Referans]]&gt;-1), ErzurumTablo[[#This Row],[Vefat2020]]-ErzurumTablo[[#This Row],[Referans]], 0)</f>
        <v>1.6666666666666661</v>
      </c>
      <c r="H55">
        <f t="shared" si="1"/>
        <v>11.857142857142858</v>
      </c>
      <c r="I55">
        <f t="shared" si="2"/>
        <v>12.428571428571429</v>
      </c>
      <c r="J55">
        <f t="shared" si="3"/>
        <v>11.714285714285714</v>
      </c>
      <c r="K55">
        <f t="shared" si="4"/>
        <v>11.285714285714286</v>
      </c>
      <c r="L55">
        <f t="shared" si="5"/>
        <v>11.80952380952381</v>
      </c>
    </row>
    <row r="56" spans="1:12" x14ac:dyDescent="0.35">
      <c r="A56" t="s">
        <v>201</v>
      </c>
      <c r="B56">
        <v>17</v>
      </c>
      <c r="C56">
        <v>9</v>
      </c>
      <c r="D56">
        <v>10</v>
      </c>
      <c r="E56">
        <v>8</v>
      </c>
      <c r="F56">
        <f>AVERAGEIF(ErzurumTablo[[#This Row],[Vefat2019]:[Vefat2017]], "&gt;0")</f>
        <v>9</v>
      </c>
      <c r="G56">
        <f>IF(AND(ErzurumTablo[[#This Row],[Vefat2020]]&gt;-1,ErzurumTablo[[#This Row],[Referans]]&gt;-1), ErzurumTablo[[#This Row],[Vefat2020]]-ErzurumTablo[[#This Row],[Referans]], 0)</f>
        <v>8</v>
      </c>
      <c r="H56">
        <f t="shared" si="1"/>
        <v>11.428571428571429</v>
      </c>
      <c r="I56">
        <f t="shared" si="2"/>
        <v>12</v>
      </c>
      <c r="J56">
        <f t="shared" si="3"/>
        <v>12.142857142857142</v>
      </c>
      <c r="K56">
        <f t="shared" si="4"/>
        <v>10.714285714285714</v>
      </c>
      <c r="L56">
        <f t="shared" si="5"/>
        <v>11.61904761904762</v>
      </c>
    </row>
    <row r="57" spans="1:12" x14ac:dyDescent="0.35">
      <c r="A57" t="s">
        <v>200</v>
      </c>
      <c r="B57">
        <v>16</v>
      </c>
      <c r="C57">
        <v>13</v>
      </c>
      <c r="D57">
        <v>11</v>
      </c>
      <c r="E57">
        <v>10</v>
      </c>
      <c r="F57">
        <f>AVERAGEIF(ErzurumTablo[[#This Row],[Vefat2019]:[Vefat2017]], "&gt;0")</f>
        <v>11.333333333333334</v>
      </c>
      <c r="G57">
        <f>IF(AND(ErzurumTablo[[#This Row],[Vefat2020]]&gt;-1,ErzurumTablo[[#This Row],[Referans]]&gt;-1), ErzurumTablo[[#This Row],[Vefat2020]]-ErzurumTablo[[#This Row],[Referans]], 0)</f>
        <v>4.6666666666666661</v>
      </c>
      <c r="H57">
        <f t="shared" si="1"/>
        <v>12.428571428571429</v>
      </c>
      <c r="I57">
        <f t="shared" si="2"/>
        <v>11.285714285714286</v>
      </c>
      <c r="J57">
        <f t="shared" si="3"/>
        <v>11.714285714285714</v>
      </c>
      <c r="K57">
        <f t="shared" si="4"/>
        <v>11.142857142857142</v>
      </c>
      <c r="L57">
        <f t="shared" si="5"/>
        <v>11.380952380952381</v>
      </c>
    </row>
    <row r="58" spans="1:12" x14ac:dyDescent="0.35">
      <c r="A58" t="s">
        <v>199</v>
      </c>
      <c r="B58">
        <v>8</v>
      </c>
      <c r="C58">
        <v>8</v>
      </c>
      <c r="D58">
        <v>11</v>
      </c>
      <c r="E58">
        <v>7</v>
      </c>
      <c r="F58">
        <f>AVERAGEIF(ErzurumTablo[[#This Row],[Vefat2019]:[Vefat2017]], "&gt;0")</f>
        <v>8.6666666666666661</v>
      </c>
      <c r="G58">
        <f>IF(AND(ErzurumTablo[[#This Row],[Vefat2020]]&gt;-1,ErzurumTablo[[#This Row],[Referans]]&gt;-1), ErzurumTablo[[#This Row],[Vefat2020]]-ErzurumTablo[[#This Row],[Referans]], 0)</f>
        <v>-0.66666666666666607</v>
      </c>
      <c r="H58">
        <f t="shared" si="1"/>
        <v>11.714285714285714</v>
      </c>
      <c r="I58">
        <f t="shared" si="2"/>
        <v>10.285714285714286</v>
      </c>
      <c r="J58">
        <f t="shared" si="3"/>
        <v>10.714285714285714</v>
      </c>
      <c r="K58">
        <f t="shared" si="4"/>
        <v>11.142857142857142</v>
      </c>
      <c r="L58">
        <f t="shared" si="5"/>
        <v>10.714285714285717</v>
      </c>
    </row>
    <row r="59" spans="1:12" x14ac:dyDescent="0.35">
      <c r="A59" t="s">
        <v>198</v>
      </c>
      <c r="B59">
        <v>16</v>
      </c>
      <c r="C59">
        <v>14</v>
      </c>
      <c r="D59">
        <v>10</v>
      </c>
      <c r="E59">
        <v>9</v>
      </c>
      <c r="F59">
        <f>AVERAGEIF(ErzurumTablo[[#This Row],[Vefat2019]:[Vefat2017]], "&gt;0")</f>
        <v>11</v>
      </c>
      <c r="G59">
        <f>IF(AND(ErzurumTablo[[#This Row],[Vefat2020]]&gt;-1,ErzurumTablo[[#This Row],[Referans]]&gt;-1), ErzurumTablo[[#This Row],[Vefat2020]]-ErzurumTablo[[#This Row],[Referans]], 0)</f>
        <v>5</v>
      </c>
      <c r="H59">
        <f t="shared" si="1"/>
        <v>12.714285714285714</v>
      </c>
      <c r="I59">
        <f t="shared" si="2"/>
        <v>11.142857142857142</v>
      </c>
      <c r="J59">
        <f t="shared" si="3"/>
        <v>9.7142857142857135</v>
      </c>
      <c r="K59">
        <f t="shared" si="4"/>
        <v>10.857142857142858</v>
      </c>
      <c r="L59">
        <f t="shared" si="5"/>
        <v>10.571428571428571</v>
      </c>
    </row>
    <row r="60" spans="1:12" x14ac:dyDescent="0.35">
      <c r="A60" t="s">
        <v>197</v>
      </c>
      <c r="B60">
        <v>8</v>
      </c>
      <c r="C60">
        <v>18</v>
      </c>
      <c r="D60">
        <v>13</v>
      </c>
      <c r="E60">
        <v>10</v>
      </c>
      <c r="F60">
        <f>AVERAGEIF(ErzurumTablo[[#This Row],[Vefat2019]:[Vefat2017]], "&gt;0")</f>
        <v>13.666666666666666</v>
      </c>
      <c r="G60">
        <f>IF(AND(ErzurumTablo[[#This Row],[Vefat2020]]&gt;-1,ErzurumTablo[[#This Row],[Referans]]&gt;-1), ErzurumTablo[[#This Row],[Vefat2020]]-ErzurumTablo[[#This Row],[Referans]], 0)</f>
        <v>-5.6666666666666661</v>
      </c>
      <c r="H60">
        <f t="shared" si="1"/>
        <v>12.428571428571429</v>
      </c>
      <c r="I60">
        <f t="shared" si="2"/>
        <v>12.142857142857142</v>
      </c>
      <c r="J60">
        <f t="shared" si="3"/>
        <v>10.857142857142858</v>
      </c>
      <c r="K60">
        <f t="shared" si="4"/>
        <v>10.142857142857142</v>
      </c>
      <c r="L60">
        <f t="shared" si="5"/>
        <v>11.047619047619049</v>
      </c>
    </row>
    <row r="61" spans="1:12" x14ac:dyDescent="0.35">
      <c r="A61" t="s">
        <v>196</v>
      </c>
      <c r="B61">
        <v>13</v>
      </c>
      <c r="C61">
        <v>11</v>
      </c>
      <c r="D61">
        <v>10</v>
      </c>
      <c r="E61">
        <v>9</v>
      </c>
      <c r="F61">
        <f>AVERAGEIF(ErzurumTablo[[#This Row],[Vefat2019]:[Vefat2017]], "&gt;0")</f>
        <v>10</v>
      </c>
      <c r="G61">
        <f>IF(AND(ErzurumTablo[[#This Row],[Vefat2020]]&gt;-1,ErzurumTablo[[#This Row],[Referans]]&gt;-1), ErzurumTablo[[#This Row],[Vefat2020]]-ErzurumTablo[[#This Row],[Referans]], 0)</f>
        <v>3</v>
      </c>
      <c r="H61">
        <f t="shared" si="1"/>
        <v>13</v>
      </c>
      <c r="I61">
        <f t="shared" si="2"/>
        <v>12</v>
      </c>
      <c r="J61">
        <f t="shared" si="3"/>
        <v>11.142857142857142</v>
      </c>
      <c r="K61">
        <f t="shared" si="4"/>
        <v>9</v>
      </c>
      <c r="L61">
        <f t="shared" si="5"/>
        <v>10.714285714285714</v>
      </c>
    </row>
    <row r="62" spans="1:12" x14ac:dyDescent="0.35">
      <c r="A62" t="s">
        <v>195</v>
      </c>
      <c r="B62">
        <v>9</v>
      </c>
      <c r="C62">
        <v>13</v>
      </c>
      <c r="D62">
        <v>9</v>
      </c>
      <c r="E62">
        <v>15</v>
      </c>
      <c r="F62">
        <f>AVERAGEIF(ErzurumTablo[[#This Row],[Vefat2019]:[Vefat2017]], "&gt;0")</f>
        <v>12.333333333333334</v>
      </c>
      <c r="G62">
        <f>IF(AND(ErzurumTablo[[#This Row],[Vefat2020]]&gt;-1,ErzurumTablo[[#This Row],[Referans]]&gt;-1), ErzurumTablo[[#This Row],[Vefat2020]]-ErzurumTablo[[#This Row],[Referans]], 0)</f>
        <v>-3.3333333333333339</v>
      </c>
      <c r="H62">
        <f t="shared" si="1"/>
        <v>12.428571428571429</v>
      </c>
      <c r="I62">
        <f t="shared" si="2"/>
        <v>12.285714285714286</v>
      </c>
      <c r="J62">
        <f t="shared" si="3"/>
        <v>10.571428571428571</v>
      </c>
      <c r="K62">
        <f t="shared" si="4"/>
        <v>9.7142857142857135</v>
      </c>
      <c r="L62">
        <f t="shared" si="5"/>
        <v>10.857142857142858</v>
      </c>
    </row>
    <row r="63" spans="1:12" x14ac:dyDescent="0.35">
      <c r="A63" t="s">
        <v>194</v>
      </c>
      <c r="B63">
        <v>8</v>
      </c>
      <c r="C63">
        <v>8</v>
      </c>
      <c r="D63">
        <v>10</v>
      </c>
      <c r="E63">
        <v>9</v>
      </c>
      <c r="F63">
        <f>AVERAGEIF(ErzurumTablo[[#This Row],[Vefat2019]:[Vefat2017]], "&gt;0")</f>
        <v>9</v>
      </c>
      <c r="G63">
        <f>IF(AND(ErzurumTablo[[#This Row],[Vefat2020]]&gt;-1,ErzurumTablo[[#This Row],[Referans]]&gt;-1), ErzurumTablo[[#This Row],[Vefat2020]]-ErzurumTablo[[#This Row],[Referans]], 0)</f>
        <v>-1</v>
      </c>
      <c r="H63">
        <f t="shared" si="1"/>
        <v>11.142857142857142</v>
      </c>
      <c r="I63">
        <f t="shared" si="2"/>
        <v>12.142857142857142</v>
      </c>
      <c r="J63">
        <f t="shared" si="3"/>
        <v>10.571428571428571</v>
      </c>
      <c r="K63">
        <f t="shared" si="4"/>
        <v>9.8571428571428577</v>
      </c>
      <c r="L63">
        <f t="shared" si="5"/>
        <v>10.857142857142858</v>
      </c>
    </row>
    <row r="64" spans="1:12" x14ac:dyDescent="0.35">
      <c r="A64" t="s">
        <v>193</v>
      </c>
      <c r="B64">
        <v>14</v>
      </c>
      <c r="C64">
        <v>15</v>
      </c>
      <c r="D64">
        <v>12</v>
      </c>
      <c r="E64">
        <v>10</v>
      </c>
      <c r="F64">
        <f>AVERAGEIF(ErzurumTablo[[#This Row],[Vefat2019]:[Vefat2017]], "&gt;0")</f>
        <v>12.333333333333334</v>
      </c>
      <c r="G64">
        <f>IF(AND(ErzurumTablo[[#This Row],[Vefat2020]]&gt;-1,ErzurumTablo[[#This Row],[Referans]]&gt;-1), ErzurumTablo[[#This Row],[Vefat2020]]-ErzurumTablo[[#This Row],[Referans]], 0)</f>
        <v>1.6666666666666661</v>
      </c>
      <c r="H64">
        <f t="shared" si="1"/>
        <v>10.857142857142858</v>
      </c>
      <c r="I64">
        <f t="shared" si="2"/>
        <v>12.428571428571429</v>
      </c>
      <c r="J64">
        <f t="shared" si="3"/>
        <v>10.714285714285714</v>
      </c>
      <c r="K64">
        <f t="shared" si="4"/>
        <v>9.8571428571428577</v>
      </c>
      <c r="L64">
        <f t="shared" si="5"/>
        <v>10.999999999999998</v>
      </c>
    </row>
    <row r="65" spans="1:12" x14ac:dyDescent="0.35">
      <c r="A65" t="s">
        <v>192</v>
      </c>
      <c r="B65">
        <v>4</v>
      </c>
      <c r="C65">
        <v>18</v>
      </c>
      <c r="D65">
        <v>12</v>
      </c>
      <c r="E65">
        <v>16</v>
      </c>
      <c r="F65">
        <f>AVERAGEIF(ErzurumTablo[[#This Row],[Vefat2019]:[Vefat2017]], "&gt;0")</f>
        <v>15.333333333333334</v>
      </c>
      <c r="G65">
        <f>IF(AND(ErzurumTablo[[#This Row],[Vefat2020]]&gt;-1,ErzurumTablo[[#This Row],[Referans]]&gt;-1), ErzurumTablo[[#This Row],[Vefat2020]]-ErzurumTablo[[#This Row],[Referans]], 0)</f>
        <v>-11.333333333333334</v>
      </c>
      <c r="H65">
        <f t="shared" si="1"/>
        <v>10.285714285714286</v>
      </c>
      <c r="I65">
        <f t="shared" si="2"/>
        <v>13.857142857142858</v>
      </c>
      <c r="J65">
        <f t="shared" si="3"/>
        <v>10.857142857142858</v>
      </c>
      <c r="K65">
        <f t="shared" si="4"/>
        <v>11.142857142857142</v>
      </c>
      <c r="L65">
        <f t="shared" si="5"/>
        <v>11.952380952380951</v>
      </c>
    </row>
    <row r="66" spans="1:12" x14ac:dyDescent="0.35">
      <c r="A66" t="s">
        <v>191</v>
      </c>
      <c r="B66">
        <v>13</v>
      </c>
      <c r="C66">
        <v>11</v>
      </c>
      <c r="D66">
        <v>11</v>
      </c>
      <c r="E66">
        <v>9</v>
      </c>
      <c r="F66">
        <f>AVERAGEIF(ErzurumTablo[[#This Row],[Vefat2019]:[Vefat2017]], "&gt;0")</f>
        <v>10.333333333333334</v>
      </c>
      <c r="G66">
        <f>IF(AND(ErzurumTablo[[#This Row],[Vefat2020]]&gt;-1,ErzurumTablo[[#This Row],[Referans]]&gt;-1), ErzurumTablo[[#This Row],[Vefat2020]]-ErzurumTablo[[#This Row],[Referans]], 0)</f>
        <v>2.6666666666666661</v>
      </c>
      <c r="H66">
        <f t="shared" si="1"/>
        <v>9.8571428571428577</v>
      </c>
      <c r="I66">
        <f t="shared" si="2"/>
        <v>13.428571428571429</v>
      </c>
      <c r="J66">
        <f t="shared" si="3"/>
        <v>11</v>
      </c>
      <c r="K66">
        <f t="shared" si="4"/>
        <v>11.142857142857142</v>
      </c>
      <c r="L66">
        <f t="shared" si="5"/>
        <v>11.857142857142858</v>
      </c>
    </row>
    <row r="67" spans="1:12" x14ac:dyDescent="0.35">
      <c r="A67" t="s">
        <v>190</v>
      </c>
      <c r="B67">
        <v>10</v>
      </c>
      <c r="C67">
        <v>15</v>
      </c>
      <c r="D67">
        <v>14</v>
      </c>
      <c r="E67">
        <v>13</v>
      </c>
      <c r="F67">
        <f>AVERAGEIF(ErzurumTablo[[#This Row],[Vefat2019]:[Vefat2017]], "&gt;0")</f>
        <v>14</v>
      </c>
      <c r="G67">
        <f>IF(AND(ErzurumTablo[[#This Row],[Vefat2020]]&gt;-1,ErzurumTablo[[#This Row],[Referans]]&gt;-1), ErzurumTablo[[#This Row],[Vefat2020]]-ErzurumTablo[[#This Row],[Referans]], 0)</f>
        <v>-4</v>
      </c>
      <c r="H67">
        <f t="shared" si="1"/>
        <v>10.142857142857142</v>
      </c>
      <c r="I67">
        <f t="shared" si="2"/>
        <v>13</v>
      </c>
      <c r="J67">
        <f t="shared" si="3"/>
        <v>11.142857142857142</v>
      </c>
      <c r="K67">
        <f t="shared" si="4"/>
        <v>11.571428571428571</v>
      </c>
      <c r="L67">
        <f t="shared" si="5"/>
        <v>11.904761904761907</v>
      </c>
    </row>
    <row r="68" spans="1:12" x14ac:dyDescent="0.35">
      <c r="A68" t="s">
        <v>189</v>
      </c>
      <c r="B68">
        <v>10</v>
      </c>
      <c r="C68">
        <v>10</v>
      </c>
      <c r="D68">
        <v>7</v>
      </c>
      <c r="E68">
        <v>15</v>
      </c>
      <c r="F68">
        <f>AVERAGEIF(ErzurumTablo[[#This Row],[Vefat2019]:[Vefat2017]], "&gt;0")</f>
        <v>10.666666666666666</v>
      </c>
      <c r="G68">
        <f>IF(AND(ErzurumTablo[[#This Row],[Vefat2020]]&gt;-1,ErzurumTablo[[#This Row],[Referans]]&gt;-1), ErzurumTablo[[#This Row],[Vefat2020]]-ErzurumTablo[[#This Row],[Referans]], 0)</f>
        <v>-0.66666666666666607</v>
      </c>
      <c r="H68">
        <f t="shared" si="1"/>
        <v>9.7142857142857135</v>
      </c>
      <c r="I68">
        <f t="shared" si="2"/>
        <v>12.857142857142858</v>
      </c>
      <c r="J68">
        <f t="shared" si="3"/>
        <v>10.714285714285714</v>
      </c>
      <c r="K68">
        <f t="shared" si="4"/>
        <v>12.428571428571429</v>
      </c>
      <c r="L68">
        <f t="shared" si="5"/>
        <v>12.000000000000002</v>
      </c>
    </row>
    <row r="69" spans="1:12" x14ac:dyDescent="0.35">
      <c r="A69" t="s">
        <v>188</v>
      </c>
      <c r="B69">
        <v>9</v>
      </c>
      <c r="C69">
        <v>11</v>
      </c>
      <c r="D69">
        <v>10</v>
      </c>
      <c r="E69">
        <v>14</v>
      </c>
      <c r="F69">
        <f>AVERAGEIF(ErzurumTablo[[#This Row],[Vefat2019]:[Vefat2017]], "&gt;0")</f>
        <v>11.666666666666666</v>
      </c>
      <c r="G69">
        <f>IF(AND(ErzurumTablo[[#This Row],[Vefat2020]]&gt;-1,ErzurumTablo[[#This Row],[Referans]]&gt;-1), ErzurumTablo[[#This Row],[Vefat2020]]-ErzurumTablo[[#This Row],[Referans]], 0)</f>
        <v>-2.6666666666666661</v>
      </c>
      <c r="H69">
        <f t="shared" si="1"/>
        <v>9.7142857142857135</v>
      </c>
      <c r="I69">
        <f t="shared" si="2"/>
        <v>12.571428571428571</v>
      </c>
      <c r="J69">
        <f t="shared" si="3"/>
        <v>10.857142857142858</v>
      </c>
      <c r="K69">
        <f t="shared" si="4"/>
        <v>12.285714285714286</v>
      </c>
      <c r="L69">
        <f t="shared" si="5"/>
        <v>11.904761904761907</v>
      </c>
    </row>
    <row r="70" spans="1:12" x14ac:dyDescent="0.35">
      <c r="A70" t="s">
        <v>187</v>
      </c>
      <c r="B70">
        <v>13</v>
      </c>
      <c r="C70">
        <v>14</v>
      </c>
      <c r="D70">
        <v>12</v>
      </c>
      <c r="E70">
        <v>13</v>
      </c>
      <c r="F70">
        <f>AVERAGEIF(ErzurumTablo[[#This Row],[Vefat2019]:[Vefat2017]], "&gt;0")</f>
        <v>13</v>
      </c>
      <c r="G70">
        <f>IF(AND(ErzurumTablo[[#This Row],[Vefat2020]]&gt;-1,ErzurumTablo[[#This Row],[Referans]]&gt;-1), ErzurumTablo[[#This Row],[Vefat2020]]-ErzurumTablo[[#This Row],[Referans]], 0)</f>
        <v>0</v>
      </c>
      <c r="H70">
        <f t="shared" si="1"/>
        <v>10.428571428571429</v>
      </c>
      <c r="I70">
        <f t="shared" si="2"/>
        <v>13.428571428571429</v>
      </c>
      <c r="J70">
        <f t="shared" si="3"/>
        <v>11.142857142857142</v>
      </c>
      <c r="K70">
        <f t="shared" si="4"/>
        <v>12.857142857142858</v>
      </c>
      <c r="L70">
        <f t="shared" si="5"/>
        <v>12.476190476190476</v>
      </c>
    </row>
    <row r="71" spans="1:12" x14ac:dyDescent="0.35">
      <c r="A71" t="s">
        <v>186</v>
      </c>
      <c r="B71">
        <v>20</v>
      </c>
      <c r="C71">
        <v>14</v>
      </c>
      <c r="D71">
        <v>10</v>
      </c>
      <c r="E71">
        <v>7</v>
      </c>
      <c r="F71">
        <f>AVERAGEIF(ErzurumTablo[[#This Row],[Vefat2019]:[Vefat2017]], "&gt;0")</f>
        <v>10.333333333333334</v>
      </c>
      <c r="G71">
        <f>IF(AND(ErzurumTablo[[#This Row],[Vefat2020]]&gt;-1,ErzurumTablo[[#This Row],[Referans]]&gt;-1), ErzurumTablo[[#This Row],[Vefat2020]]-ErzurumTablo[[#This Row],[Referans]], 0)</f>
        <v>9.6666666666666661</v>
      </c>
      <c r="H71">
        <f t="shared" si="1"/>
        <v>11.285714285714286</v>
      </c>
      <c r="I71">
        <f t="shared" si="2"/>
        <v>13.285714285714286</v>
      </c>
      <c r="J71">
        <f t="shared" si="3"/>
        <v>10.857142857142858</v>
      </c>
      <c r="K71">
        <f t="shared" si="4"/>
        <v>12.428571428571429</v>
      </c>
      <c r="L71">
        <f t="shared" si="5"/>
        <v>12.19047619047619</v>
      </c>
    </row>
    <row r="72" spans="1:12" x14ac:dyDescent="0.35">
      <c r="A72" t="s">
        <v>185</v>
      </c>
      <c r="B72">
        <v>16</v>
      </c>
      <c r="C72">
        <v>24</v>
      </c>
      <c r="D72">
        <v>5</v>
      </c>
      <c r="E72">
        <v>7</v>
      </c>
      <c r="F72">
        <f>AVERAGEIF(ErzurumTablo[[#This Row],[Vefat2019]:[Vefat2017]], "&gt;0")</f>
        <v>12</v>
      </c>
      <c r="G72">
        <f>IF(AND(ErzurumTablo[[#This Row],[Vefat2020]]&gt;-1,ErzurumTablo[[#This Row],[Referans]]&gt;-1), ErzurumTablo[[#This Row],[Vefat2020]]-ErzurumTablo[[#This Row],[Referans]], 0)</f>
        <v>4</v>
      </c>
      <c r="H72">
        <f t="shared" si="1"/>
        <v>13</v>
      </c>
      <c r="I72">
        <f t="shared" si="2"/>
        <v>14.142857142857142</v>
      </c>
      <c r="J72">
        <f t="shared" si="3"/>
        <v>9.8571428571428577</v>
      </c>
      <c r="K72">
        <f t="shared" si="4"/>
        <v>11.142857142857142</v>
      </c>
      <c r="L72">
        <f t="shared" si="5"/>
        <v>11.714285714285714</v>
      </c>
    </row>
    <row r="73" spans="1:12" x14ac:dyDescent="0.35">
      <c r="A73" t="s">
        <v>184</v>
      </c>
      <c r="B73">
        <v>12</v>
      </c>
      <c r="C73">
        <v>12</v>
      </c>
      <c r="D73">
        <v>12</v>
      </c>
      <c r="E73">
        <v>18</v>
      </c>
      <c r="F73">
        <f>AVERAGEIF(ErzurumTablo[[#This Row],[Vefat2019]:[Vefat2017]], "&gt;0")</f>
        <v>14</v>
      </c>
      <c r="G73">
        <f>IF(AND(ErzurumTablo[[#This Row],[Vefat2020]]&gt;-1,ErzurumTablo[[#This Row],[Referans]]&gt;-1), ErzurumTablo[[#This Row],[Vefat2020]]-ErzurumTablo[[#This Row],[Referans]], 0)</f>
        <v>-2</v>
      </c>
      <c r="H73">
        <f t="shared" ref="H73:H136" si="6">AVERAGEIF(B67:B73, "&gt;0")</f>
        <v>12.857142857142858</v>
      </c>
      <c r="I73">
        <f t="shared" ref="I73:I136" si="7">AVERAGEIF(C67:C73, "&gt;0")</f>
        <v>14.285714285714286</v>
      </c>
      <c r="J73">
        <f t="shared" ref="J73:J136" si="8">AVERAGEIF(D67:D73, "&gt;0")</f>
        <v>10</v>
      </c>
      <c r="K73">
        <f t="shared" ref="K73:K136" si="9">AVERAGEIF(E67:E73, "&gt;0")</f>
        <v>12.428571428571429</v>
      </c>
      <c r="L73">
        <f t="shared" ref="L73:L136" si="10">AVERAGE(F67:F73)</f>
        <v>12.238095238095237</v>
      </c>
    </row>
    <row r="74" spans="1:12" x14ac:dyDescent="0.35">
      <c r="A74" t="s">
        <v>183</v>
      </c>
      <c r="B74">
        <v>9</v>
      </c>
      <c r="C74">
        <v>11</v>
      </c>
      <c r="D74">
        <v>12</v>
      </c>
      <c r="E74">
        <v>18</v>
      </c>
      <c r="F74">
        <f>AVERAGEIF(ErzurumTablo[[#This Row],[Vefat2019]:[Vefat2017]], "&gt;0")</f>
        <v>13.666666666666666</v>
      </c>
      <c r="G74">
        <f>IF(AND(ErzurumTablo[[#This Row],[Vefat2020]]&gt;-1,ErzurumTablo[[#This Row],[Referans]]&gt;-1), ErzurumTablo[[#This Row],[Vefat2020]]-ErzurumTablo[[#This Row],[Referans]], 0)</f>
        <v>-4.6666666666666661</v>
      </c>
      <c r="H74">
        <f t="shared" si="6"/>
        <v>12.714285714285714</v>
      </c>
      <c r="I74">
        <f t="shared" si="7"/>
        <v>13.714285714285714</v>
      </c>
      <c r="J74">
        <f t="shared" si="8"/>
        <v>9.7142857142857135</v>
      </c>
      <c r="K74">
        <f t="shared" si="9"/>
        <v>13.142857142857142</v>
      </c>
      <c r="L74">
        <f t="shared" si="10"/>
        <v>12.19047619047619</v>
      </c>
    </row>
    <row r="75" spans="1:12" x14ac:dyDescent="0.35">
      <c r="A75" t="s">
        <v>182</v>
      </c>
      <c r="B75">
        <v>13</v>
      </c>
      <c r="C75">
        <v>18</v>
      </c>
      <c r="D75">
        <v>12</v>
      </c>
      <c r="E75">
        <v>13</v>
      </c>
      <c r="F75">
        <f>AVERAGEIF(ErzurumTablo[[#This Row],[Vefat2019]:[Vefat2017]], "&gt;0")</f>
        <v>14.333333333333334</v>
      </c>
      <c r="G75">
        <f>IF(AND(ErzurumTablo[[#This Row],[Vefat2020]]&gt;-1,ErzurumTablo[[#This Row],[Referans]]&gt;-1), ErzurumTablo[[#This Row],[Vefat2020]]-ErzurumTablo[[#This Row],[Referans]], 0)</f>
        <v>-1.3333333333333339</v>
      </c>
      <c r="H75">
        <f t="shared" si="6"/>
        <v>13.142857142857142</v>
      </c>
      <c r="I75">
        <f t="shared" si="7"/>
        <v>14.857142857142858</v>
      </c>
      <c r="J75">
        <f t="shared" si="8"/>
        <v>10.428571428571429</v>
      </c>
      <c r="K75">
        <f t="shared" si="9"/>
        <v>12.857142857142858</v>
      </c>
      <c r="L75">
        <f t="shared" si="10"/>
        <v>12.714285714285714</v>
      </c>
    </row>
    <row r="76" spans="1:12" x14ac:dyDescent="0.35">
      <c r="A76" t="s">
        <v>181</v>
      </c>
      <c r="B76">
        <v>13</v>
      </c>
      <c r="C76">
        <v>10</v>
      </c>
      <c r="D76">
        <v>12</v>
      </c>
      <c r="E76">
        <v>14</v>
      </c>
      <c r="F76">
        <f>AVERAGEIF(ErzurumTablo[[#This Row],[Vefat2019]:[Vefat2017]], "&gt;0")</f>
        <v>12</v>
      </c>
      <c r="G76">
        <f>IF(AND(ErzurumTablo[[#This Row],[Vefat2020]]&gt;-1,ErzurumTablo[[#This Row],[Referans]]&gt;-1), ErzurumTablo[[#This Row],[Vefat2020]]-ErzurumTablo[[#This Row],[Referans]], 0)</f>
        <v>1</v>
      </c>
      <c r="H76">
        <f t="shared" si="6"/>
        <v>13.714285714285714</v>
      </c>
      <c r="I76">
        <f t="shared" si="7"/>
        <v>14.714285714285714</v>
      </c>
      <c r="J76">
        <f t="shared" si="8"/>
        <v>10.714285714285714</v>
      </c>
      <c r="K76">
        <f t="shared" si="9"/>
        <v>12.857142857142858</v>
      </c>
      <c r="L76">
        <f t="shared" si="10"/>
        <v>12.761904761904761</v>
      </c>
    </row>
    <row r="77" spans="1:12" x14ac:dyDescent="0.35">
      <c r="A77" t="s">
        <v>180</v>
      </c>
      <c r="B77">
        <v>8</v>
      </c>
      <c r="C77">
        <v>9</v>
      </c>
      <c r="D77">
        <v>11</v>
      </c>
      <c r="E77">
        <v>8</v>
      </c>
      <c r="F77">
        <f>AVERAGEIF(ErzurumTablo[[#This Row],[Vefat2019]:[Vefat2017]], "&gt;0")</f>
        <v>9.3333333333333339</v>
      </c>
      <c r="G77">
        <f>IF(AND(ErzurumTablo[[#This Row],[Vefat2020]]&gt;-1,ErzurumTablo[[#This Row],[Referans]]&gt;-1), ErzurumTablo[[#This Row],[Vefat2020]]-ErzurumTablo[[#This Row],[Referans]], 0)</f>
        <v>-1.3333333333333339</v>
      </c>
      <c r="H77">
        <f t="shared" si="6"/>
        <v>13</v>
      </c>
      <c r="I77">
        <f t="shared" si="7"/>
        <v>14</v>
      </c>
      <c r="J77">
        <f t="shared" si="8"/>
        <v>10.571428571428571</v>
      </c>
      <c r="K77">
        <f t="shared" si="9"/>
        <v>12.142857142857142</v>
      </c>
      <c r="L77">
        <f t="shared" si="10"/>
        <v>12.238095238095237</v>
      </c>
    </row>
    <row r="78" spans="1:12" x14ac:dyDescent="0.35">
      <c r="A78" t="s">
        <v>179</v>
      </c>
      <c r="B78">
        <v>13</v>
      </c>
      <c r="C78">
        <v>12</v>
      </c>
      <c r="D78">
        <v>12</v>
      </c>
      <c r="E78">
        <v>13</v>
      </c>
      <c r="F78">
        <f>AVERAGEIF(ErzurumTablo[[#This Row],[Vefat2019]:[Vefat2017]], "&gt;0")</f>
        <v>12.333333333333334</v>
      </c>
      <c r="G78">
        <f>IF(AND(ErzurumTablo[[#This Row],[Vefat2020]]&gt;-1,ErzurumTablo[[#This Row],[Referans]]&gt;-1), ErzurumTablo[[#This Row],[Vefat2020]]-ErzurumTablo[[#This Row],[Referans]], 0)</f>
        <v>0.66666666666666607</v>
      </c>
      <c r="H78">
        <f t="shared" si="6"/>
        <v>12</v>
      </c>
      <c r="I78">
        <f t="shared" si="7"/>
        <v>13.714285714285714</v>
      </c>
      <c r="J78">
        <f t="shared" si="8"/>
        <v>10.857142857142858</v>
      </c>
      <c r="K78">
        <f t="shared" si="9"/>
        <v>13</v>
      </c>
      <c r="L78">
        <f t="shared" si="10"/>
        <v>12.523809523809522</v>
      </c>
    </row>
    <row r="79" spans="1:12" x14ac:dyDescent="0.35">
      <c r="A79" t="s">
        <v>178</v>
      </c>
      <c r="B79">
        <v>9</v>
      </c>
      <c r="C79">
        <v>9</v>
      </c>
      <c r="D79">
        <v>14</v>
      </c>
      <c r="E79">
        <v>7</v>
      </c>
      <c r="F79">
        <f>AVERAGEIF(ErzurumTablo[[#This Row],[Vefat2019]:[Vefat2017]], "&gt;0")</f>
        <v>10</v>
      </c>
      <c r="G79">
        <f>IF(AND(ErzurumTablo[[#This Row],[Vefat2020]]&gt;-1,ErzurumTablo[[#This Row],[Referans]]&gt;-1), ErzurumTablo[[#This Row],[Vefat2020]]-ErzurumTablo[[#This Row],[Referans]], 0)</f>
        <v>-1</v>
      </c>
      <c r="H79">
        <f t="shared" si="6"/>
        <v>11</v>
      </c>
      <c r="I79">
        <f t="shared" si="7"/>
        <v>11.571428571428571</v>
      </c>
      <c r="J79">
        <f t="shared" si="8"/>
        <v>12.142857142857142</v>
      </c>
      <c r="K79">
        <f t="shared" si="9"/>
        <v>13</v>
      </c>
      <c r="L79">
        <f t="shared" si="10"/>
        <v>12.238095238095239</v>
      </c>
    </row>
    <row r="80" spans="1:12" x14ac:dyDescent="0.35">
      <c r="A80" t="s">
        <v>177</v>
      </c>
      <c r="B80">
        <v>10</v>
      </c>
      <c r="C80">
        <v>8</v>
      </c>
      <c r="D80">
        <v>4</v>
      </c>
      <c r="E80">
        <v>9</v>
      </c>
      <c r="F80">
        <f>AVERAGEIF(ErzurumTablo[[#This Row],[Vefat2019]:[Vefat2017]], "&gt;0")</f>
        <v>7</v>
      </c>
      <c r="G80">
        <f>IF(AND(ErzurumTablo[[#This Row],[Vefat2020]]&gt;-1,ErzurumTablo[[#This Row],[Referans]]&gt;-1), ErzurumTablo[[#This Row],[Vefat2020]]-ErzurumTablo[[#This Row],[Referans]], 0)</f>
        <v>3</v>
      </c>
      <c r="H80">
        <f t="shared" si="6"/>
        <v>10.714285714285714</v>
      </c>
      <c r="I80">
        <f t="shared" si="7"/>
        <v>11</v>
      </c>
      <c r="J80">
        <f t="shared" si="8"/>
        <v>11</v>
      </c>
      <c r="K80">
        <f t="shared" si="9"/>
        <v>11.714285714285714</v>
      </c>
      <c r="L80">
        <f t="shared" si="10"/>
        <v>11.238095238095239</v>
      </c>
    </row>
    <row r="81" spans="1:12" x14ac:dyDescent="0.35">
      <c r="A81" t="s">
        <v>176</v>
      </c>
      <c r="B81">
        <v>15</v>
      </c>
      <c r="C81">
        <v>10</v>
      </c>
      <c r="D81">
        <v>11</v>
      </c>
      <c r="E81">
        <v>7</v>
      </c>
      <c r="F81">
        <f>AVERAGEIF(ErzurumTablo[[#This Row],[Vefat2019]:[Vefat2017]], "&gt;0")</f>
        <v>9.3333333333333339</v>
      </c>
      <c r="G81">
        <f>IF(AND(ErzurumTablo[[#This Row],[Vefat2020]]&gt;-1,ErzurumTablo[[#This Row],[Referans]]&gt;-1), ErzurumTablo[[#This Row],[Vefat2020]]-ErzurumTablo[[#This Row],[Referans]], 0)</f>
        <v>5.6666666666666661</v>
      </c>
      <c r="H81">
        <f t="shared" si="6"/>
        <v>11.571428571428571</v>
      </c>
      <c r="I81">
        <f t="shared" si="7"/>
        <v>10.857142857142858</v>
      </c>
      <c r="J81">
        <f t="shared" si="8"/>
        <v>10.857142857142858</v>
      </c>
      <c r="K81">
        <f t="shared" si="9"/>
        <v>10.142857142857142</v>
      </c>
      <c r="L81">
        <f t="shared" si="10"/>
        <v>10.619047619047619</v>
      </c>
    </row>
    <row r="82" spans="1:12" x14ac:dyDescent="0.35">
      <c r="A82" t="s">
        <v>175</v>
      </c>
      <c r="B82">
        <v>17</v>
      </c>
      <c r="C82">
        <v>11</v>
      </c>
      <c r="D82">
        <v>18</v>
      </c>
      <c r="E82">
        <v>13</v>
      </c>
      <c r="F82">
        <f>AVERAGEIF(ErzurumTablo[[#This Row],[Vefat2019]:[Vefat2017]], "&gt;0")</f>
        <v>14</v>
      </c>
      <c r="G82">
        <f>IF(AND(ErzurumTablo[[#This Row],[Vefat2020]]&gt;-1,ErzurumTablo[[#This Row],[Referans]]&gt;-1), ErzurumTablo[[#This Row],[Vefat2020]]-ErzurumTablo[[#This Row],[Referans]], 0)</f>
        <v>3</v>
      </c>
      <c r="H82">
        <f t="shared" si="6"/>
        <v>12.142857142857142</v>
      </c>
      <c r="I82">
        <f t="shared" si="7"/>
        <v>9.8571428571428577</v>
      </c>
      <c r="J82">
        <f t="shared" si="8"/>
        <v>11.714285714285714</v>
      </c>
      <c r="K82">
        <f t="shared" si="9"/>
        <v>10.142857142857142</v>
      </c>
      <c r="L82">
        <f t="shared" si="10"/>
        <v>10.571428571428571</v>
      </c>
    </row>
    <row r="83" spans="1:12" x14ac:dyDescent="0.35">
      <c r="A83" t="s">
        <v>174</v>
      </c>
      <c r="B83">
        <v>17</v>
      </c>
      <c r="C83">
        <v>11</v>
      </c>
      <c r="D83">
        <v>9</v>
      </c>
      <c r="E83">
        <v>9</v>
      </c>
      <c r="F83">
        <f>AVERAGEIF(ErzurumTablo[[#This Row],[Vefat2019]:[Vefat2017]], "&gt;0")</f>
        <v>9.6666666666666661</v>
      </c>
      <c r="G83">
        <f>IF(AND(ErzurumTablo[[#This Row],[Vefat2020]]&gt;-1,ErzurumTablo[[#This Row],[Referans]]&gt;-1), ErzurumTablo[[#This Row],[Vefat2020]]-ErzurumTablo[[#This Row],[Referans]], 0)</f>
        <v>7.3333333333333339</v>
      </c>
      <c r="H83">
        <f t="shared" si="6"/>
        <v>12.714285714285714</v>
      </c>
      <c r="I83">
        <f t="shared" si="7"/>
        <v>10</v>
      </c>
      <c r="J83">
        <f t="shared" si="8"/>
        <v>11.285714285714286</v>
      </c>
      <c r="K83">
        <f t="shared" si="9"/>
        <v>9.4285714285714288</v>
      </c>
      <c r="L83">
        <f t="shared" si="10"/>
        <v>10.238095238095239</v>
      </c>
    </row>
    <row r="84" spans="1:12" x14ac:dyDescent="0.35">
      <c r="A84" t="s">
        <v>173</v>
      </c>
      <c r="B84">
        <v>14</v>
      </c>
      <c r="C84">
        <v>14</v>
      </c>
      <c r="D84">
        <v>12</v>
      </c>
      <c r="E84">
        <v>15</v>
      </c>
      <c r="F84">
        <f>AVERAGEIF(ErzurumTablo[[#This Row],[Vefat2019]:[Vefat2017]], "&gt;0")</f>
        <v>13.666666666666666</v>
      </c>
      <c r="G84">
        <f>IF(AND(ErzurumTablo[[#This Row],[Vefat2020]]&gt;-1,ErzurumTablo[[#This Row],[Referans]]&gt;-1), ErzurumTablo[[#This Row],[Vefat2020]]-ErzurumTablo[[#This Row],[Referans]], 0)</f>
        <v>0.33333333333333393</v>
      </c>
      <c r="H84">
        <f t="shared" si="6"/>
        <v>13.571428571428571</v>
      </c>
      <c r="I84">
        <f t="shared" si="7"/>
        <v>10.714285714285714</v>
      </c>
      <c r="J84">
        <f t="shared" si="8"/>
        <v>11.428571428571429</v>
      </c>
      <c r="K84">
        <f t="shared" si="9"/>
        <v>10.428571428571429</v>
      </c>
      <c r="L84">
        <f t="shared" si="10"/>
        <v>10.857142857142858</v>
      </c>
    </row>
    <row r="85" spans="1:12" x14ac:dyDescent="0.35">
      <c r="A85" t="s">
        <v>172</v>
      </c>
      <c r="B85">
        <v>11</v>
      </c>
      <c r="C85">
        <v>22</v>
      </c>
      <c r="D85">
        <v>6</v>
      </c>
      <c r="E85">
        <v>11</v>
      </c>
      <c r="F85">
        <f>AVERAGEIF(ErzurumTablo[[#This Row],[Vefat2019]:[Vefat2017]], "&gt;0")</f>
        <v>13</v>
      </c>
      <c r="G85">
        <f>IF(AND(ErzurumTablo[[#This Row],[Vefat2020]]&gt;-1,ErzurumTablo[[#This Row],[Referans]]&gt;-1), ErzurumTablo[[#This Row],[Vefat2020]]-ErzurumTablo[[#This Row],[Referans]], 0)</f>
        <v>-2</v>
      </c>
      <c r="H85">
        <f t="shared" si="6"/>
        <v>13.285714285714286</v>
      </c>
      <c r="I85">
        <f t="shared" si="7"/>
        <v>12.142857142857142</v>
      </c>
      <c r="J85">
        <f t="shared" si="8"/>
        <v>10.571428571428571</v>
      </c>
      <c r="K85">
        <f t="shared" si="9"/>
        <v>10.142857142857142</v>
      </c>
      <c r="L85">
        <f t="shared" si="10"/>
        <v>10.952380952380951</v>
      </c>
    </row>
    <row r="86" spans="1:12" x14ac:dyDescent="0.35">
      <c r="A86" t="s">
        <v>171</v>
      </c>
      <c r="B86">
        <v>15</v>
      </c>
      <c r="C86">
        <v>17</v>
      </c>
      <c r="D86">
        <v>16</v>
      </c>
      <c r="E86">
        <v>6</v>
      </c>
      <c r="F86">
        <f>AVERAGEIF(ErzurumTablo[[#This Row],[Vefat2019]:[Vefat2017]], "&gt;0")</f>
        <v>13</v>
      </c>
      <c r="G86">
        <f>IF(AND(ErzurumTablo[[#This Row],[Vefat2020]]&gt;-1,ErzurumTablo[[#This Row],[Referans]]&gt;-1), ErzurumTablo[[#This Row],[Vefat2020]]-ErzurumTablo[[#This Row],[Referans]], 0)</f>
        <v>2</v>
      </c>
      <c r="H86">
        <f t="shared" si="6"/>
        <v>14.142857142857142</v>
      </c>
      <c r="I86">
        <f t="shared" si="7"/>
        <v>13.285714285714286</v>
      </c>
      <c r="J86">
        <f t="shared" si="8"/>
        <v>10.857142857142858</v>
      </c>
      <c r="K86">
        <f t="shared" si="9"/>
        <v>10</v>
      </c>
      <c r="L86">
        <f t="shared" si="10"/>
        <v>11.38095238095238</v>
      </c>
    </row>
    <row r="87" spans="1:12" x14ac:dyDescent="0.35">
      <c r="A87" t="s">
        <v>170</v>
      </c>
      <c r="B87">
        <v>8</v>
      </c>
      <c r="C87">
        <v>13</v>
      </c>
      <c r="D87">
        <v>8</v>
      </c>
      <c r="E87">
        <v>17</v>
      </c>
      <c r="F87">
        <f>AVERAGEIF(ErzurumTablo[[#This Row],[Vefat2019]:[Vefat2017]], "&gt;0")</f>
        <v>12.666666666666666</v>
      </c>
      <c r="G87">
        <f>IF(AND(ErzurumTablo[[#This Row],[Vefat2020]]&gt;-1,ErzurumTablo[[#This Row],[Referans]]&gt;-1), ErzurumTablo[[#This Row],[Vefat2020]]-ErzurumTablo[[#This Row],[Referans]], 0)</f>
        <v>-4.6666666666666661</v>
      </c>
      <c r="H87">
        <f t="shared" si="6"/>
        <v>13.857142857142858</v>
      </c>
      <c r="I87">
        <f t="shared" si="7"/>
        <v>14</v>
      </c>
      <c r="J87">
        <f t="shared" si="8"/>
        <v>11.428571428571429</v>
      </c>
      <c r="K87">
        <f t="shared" si="9"/>
        <v>11.142857142857142</v>
      </c>
      <c r="L87">
        <f t="shared" si="10"/>
        <v>12.19047619047619</v>
      </c>
    </row>
    <row r="88" spans="1:12" x14ac:dyDescent="0.35">
      <c r="A88" t="s">
        <v>169</v>
      </c>
      <c r="B88">
        <v>9</v>
      </c>
      <c r="C88">
        <v>11</v>
      </c>
      <c r="D88">
        <v>12</v>
      </c>
      <c r="E88">
        <v>14</v>
      </c>
      <c r="F88">
        <f>AVERAGEIF(ErzurumTablo[[#This Row],[Vefat2019]:[Vefat2017]], "&gt;0")</f>
        <v>12.333333333333334</v>
      </c>
      <c r="G88">
        <f>IF(AND(ErzurumTablo[[#This Row],[Vefat2020]]&gt;-1,ErzurumTablo[[#This Row],[Referans]]&gt;-1), ErzurumTablo[[#This Row],[Vefat2020]]-ErzurumTablo[[#This Row],[Referans]], 0)</f>
        <v>-3.3333333333333339</v>
      </c>
      <c r="H88">
        <f t="shared" si="6"/>
        <v>13</v>
      </c>
      <c r="I88">
        <f t="shared" si="7"/>
        <v>14.142857142857142</v>
      </c>
      <c r="J88">
        <f t="shared" si="8"/>
        <v>11.571428571428571</v>
      </c>
      <c r="K88">
        <f t="shared" si="9"/>
        <v>12.142857142857142</v>
      </c>
      <c r="L88">
        <f t="shared" si="10"/>
        <v>12.619047619047619</v>
      </c>
    </row>
    <row r="89" spans="1:12" x14ac:dyDescent="0.35">
      <c r="A89" t="s">
        <v>168</v>
      </c>
      <c r="B89">
        <v>17</v>
      </c>
      <c r="C89">
        <v>15</v>
      </c>
      <c r="D89">
        <v>18</v>
      </c>
      <c r="E89">
        <v>16</v>
      </c>
      <c r="F89">
        <f>AVERAGEIF(ErzurumTablo[[#This Row],[Vefat2019]:[Vefat2017]], "&gt;0")</f>
        <v>16.333333333333332</v>
      </c>
      <c r="G89">
        <f>IF(AND(ErzurumTablo[[#This Row],[Vefat2020]]&gt;-1,ErzurumTablo[[#This Row],[Referans]]&gt;-1), ErzurumTablo[[#This Row],[Vefat2020]]-ErzurumTablo[[#This Row],[Referans]], 0)</f>
        <v>0.66666666666666785</v>
      </c>
      <c r="H89">
        <f t="shared" si="6"/>
        <v>13</v>
      </c>
      <c r="I89">
        <f t="shared" si="7"/>
        <v>14.714285714285714</v>
      </c>
      <c r="J89">
        <f t="shared" si="8"/>
        <v>11.571428571428571</v>
      </c>
      <c r="K89">
        <f t="shared" si="9"/>
        <v>12.571428571428571</v>
      </c>
      <c r="L89">
        <f t="shared" si="10"/>
        <v>12.952380952380951</v>
      </c>
    </row>
    <row r="90" spans="1:12" x14ac:dyDescent="0.35">
      <c r="A90" t="s">
        <v>167</v>
      </c>
      <c r="B90">
        <v>15</v>
      </c>
      <c r="C90">
        <v>10</v>
      </c>
      <c r="D90">
        <v>13</v>
      </c>
      <c r="E90">
        <v>15</v>
      </c>
      <c r="F90">
        <f>AVERAGEIF(ErzurumTablo[[#This Row],[Vefat2019]:[Vefat2017]], "&gt;0")</f>
        <v>12.666666666666666</v>
      </c>
      <c r="G90">
        <f>IF(AND(ErzurumTablo[[#This Row],[Vefat2020]]&gt;-1,ErzurumTablo[[#This Row],[Referans]]&gt;-1), ErzurumTablo[[#This Row],[Vefat2020]]-ErzurumTablo[[#This Row],[Referans]], 0)</f>
        <v>2.3333333333333339</v>
      </c>
      <c r="H90">
        <f t="shared" si="6"/>
        <v>12.714285714285714</v>
      </c>
      <c r="I90">
        <f t="shared" si="7"/>
        <v>14.571428571428571</v>
      </c>
      <c r="J90">
        <f t="shared" si="8"/>
        <v>12.142857142857142</v>
      </c>
      <c r="K90">
        <f t="shared" si="9"/>
        <v>13.428571428571429</v>
      </c>
      <c r="L90">
        <f t="shared" si="10"/>
        <v>13.38095238095238</v>
      </c>
    </row>
    <row r="91" spans="1:12" x14ac:dyDescent="0.35">
      <c r="A91" t="s">
        <v>166</v>
      </c>
      <c r="B91">
        <v>13</v>
      </c>
      <c r="C91">
        <v>12</v>
      </c>
      <c r="D91">
        <v>7</v>
      </c>
      <c r="E91">
        <v>16</v>
      </c>
      <c r="F91">
        <f>AVERAGEIF(ErzurumTablo[[#This Row],[Vefat2019]:[Vefat2017]], "&gt;0")</f>
        <v>11.666666666666666</v>
      </c>
      <c r="G91">
        <f>IF(AND(ErzurumTablo[[#This Row],[Vefat2020]]&gt;-1,ErzurumTablo[[#This Row],[Referans]]&gt;-1), ErzurumTablo[[#This Row],[Vefat2020]]-ErzurumTablo[[#This Row],[Referans]], 0)</f>
        <v>1.3333333333333339</v>
      </c>
      <c r="H91">
        <f t="shared" si="6"/>
        <v>12.571428571428571</v>
      </c>
      <c r="I91">
        <f t="shared" si="7"/>
        <v>14.285714285714286</v>
      </c>
      <c r="J91">
        <f t="shared" si="8"/>
        <v>11.428571428571429</v>
      </c>
      <c r="K91">
        <f t="shared" si="9"/>
        <v>13.571428571428571</v>
      </c>
      <c r="L91">
        <f t="shared" si="10"/>
        <v>13.095238095238097</v>
      </c>
    </row>
    <row r="92" spans="1:12" x14ac:dyDescent="0.35">
      <c r="A92" t="s">
        <v>165</v>
      </c>
      <c r="B92">
        <v>5</v>
      </c>
      <c r="C92">
        <v>10</v>
      </c>
      <c r="D92">
        <v>11</v>
      </c>
      <c r="E92">
        <v>9</v>
      </c>
      <c r="F92">
        <f>AVERAGEIF(ErzurumTablo[[#This Row],[Vefat2019]:[Vefat2017]], "&gt;0")</f>
        <v>10</v>
      </c>
      <c r="G92">
        <f>IF(AND(ErzurumTablo[[#This Row],[Vefat2020]]&gt;-1,ErzurumTablo[[#This Row],[Referans]]&gt;-1), ErzurumTablo[[#This Row],[Vefat2020]]-ErzurumTablo[[#This Row],[Referans]], 0)</f>
        <v>-5</v>
      </c>
      <c r="H92">
        <f t="shared" si="6"/>
        <v>11.714285714285714</v>
      </c>
      <c r="I92">
        <f t="shared" si="7"/>
        <v>12.571428571428571</v>
      </c>
      <c r="J92">
        <f t="shared" si="8"/>
        <v>12.142857142857142</v>
      </c>
      <c r="K92">
        <f t="shared" si="9"/>
        <v>13.285714285714286</v>
      </c>
      <c r="L92">
        <f t="shared" si="10"/>
        <v>12.666666666666668</v>
      </c>
    </row>
    <row r="93" spans="1:12" x14ac:dyDescent="0.35">
      <c r="A93" t="s">
        <v>164</v>
      </c>
      <c r="B93">
        <v>7</v>
      </c>
      <c r="C93">
        <v>16</v>
      </c>
      <c r="D93">
        <v>12</v>
      </c>
      <c r="E93">
        <v>11</v>
      </c>
      <c r="F93">
        <f>AVERAGEIF(ErzurumTablo[[#This Row],[Vefat2019]:[Vefat2017]], "&gt;0")</f>
        <v>13</v>
      </c>
      <c r="G93">
        <f>IF(AND(ErzurumTablo[[#This Row],[Vefat2020]]&gt;-1,ErzurumTablo[[#This Row],[Referans]]&gt;-1), ErzurumTablo[[#This Row],[Vefat2020]]-ErzurumTablo[[#This Row],[Referans]], 0)</f>
        <v>-6</v>
      </c>
      <c r="H93">
        <f t="shared" si="6"/>
        <v>10.571428571428571</v>
      </c>
      <c r="I93">
        <f t="shared" si="7"/>
        <v>12.428571428571429</v>
      </c>
      <c r="J93">
        <f t="shared" si="8"/>
        <v>11.571428571428571</v>
      </c>
      <c r="K93">
        <f t="shared" si="9"/>
        <v>14</v>
      </c>
      <c r="L93">
        <f t="shared" si="10"/>
        <v>12.666666666666666</v>
      </c>
    </row>
    <row r="94" spans="1:12" x14ac:dyDescent="0.35">
      <c r="A94" t="s">
        <v>163</v>
      </c>
      <c r="B94">
        <v>10</v>
      </c>
      <c r="C94">
        <v>14</v>
      </c>
      <c r="D94">
        <v>8</v>
      </c>
      <c r="E94">
        <v>11</v>
      </c>
      <c r="F94">
        <f>AVERAGEIF(ErzurumTablo[[#This Row],[Vefat2019]:[Vefat2017]], "&gt;0")</f>
        <v>11</v>
      </c>
      <c r="G94">
        <f>IF(AND(ErzurumTablo[[#This Row],[Vefat2020]]&gt;-1,ErzurumTablo[[#This Row],[Referans]]&gt;-1), ErzurumTablo[[#This Row],[Vefat2020]]-ErzurumTablo[[#This Row],[Referans]], 0)</f>
        <v>-1</v>
      </c>
      <c r="H94">
        <f t="shared" si="6"/>
        <v>10.857142857142858</v>
      </c>
      <c r="I94">
        <f t="shared" si="7"/>
        <v>12.571428571428571</v>
      </c>
      <c r="J94">
        <f t="shared" si="8"/>
        <v>11.571428571428571</v>
      </c>
      <c r="K94">
        <f t="shared" si="9"/>
        <v>13.142857142857142</v>
      </c>
      <c r="L94">
        <f t="shared" si="10"/>
        <v>12.428571428571429</v>
      </c>
    </row>
    <row r="95" spans="1:12" x14ac:dyDescent="0.35">
      <c r="A95" t="s">
        <v>162</v>
      </c>
      <c r="B95">
        <v>7</v>
      </c>
      <c r="C95">
        <v>13</v>
      </c>
      <c r="D95">
        <v>10</v>
      </c>
      <c r="E95">
        <v>10</v>
      </c>
      <c r="F95">
        <f>AVERAGEIF(ErzurumTablo[[#This Row],[Vefat2019]:[Vefat2017]], "&gt;0")</f>
        <v>11</v>
      </c>
      <c r="G95">
        <f>IF(AND(ErzurumTablo[[#This Row],[Vefat2020]]&gt;-1,ErzurumTablo[[#This Row],[Referans]]&gt;-1), ErzurumTablo[[#This Row],[Vefat2020]]-ErzurumTablo[[#This Row],[Referans]], 0)</f>
        <v>-4</v>
      </c>
      <c r="H95">
        <f t="shared" si="6"/>
        <v>10.571428571428571</v>
      </c>
      <c r="I95">
        <f t="shared" si="7"/>
        <v>12.857142857142858</v>
      </c>
      <c r="J95">
        <f t="shared" si="8"/>
        <v>11.285714285714286</v>
      </c>
      <c r="K95">
        <f t="shared" si="9"/>
        <v>12.571428571428571</v>
      </c>
      <c r="L95">
        <f t="shared" si="10"/>
        <v>12.238095238095237</v>
      </c>
    </row>
    <row r="96" spans="1:12" x14ac:dyDescent="0.35">
      <c r="A96" t="s">
        <v>161</v>
      </c>
      <c r="B96">
        <v>14</v>
      </c>
      <c r="C96">
        <v>15</v>
      </c>
      <c r="D96">
        <v>11</v>
      </c>
      <c r="E96">
        <v>13</v>
      </c>
      <c r="F96">
        <f>AVERAGEIF(ErzurumTablo[[#This Row],[Vefat2019]:[Vefat2017]], "&gt;0")</f>
        <v>13</v>
      </c>
      <c r="G96">
        <f>IF(AND(ErzurumTablo[[#This Row],[Vefat2020]]&gt;-1,ErzurumTablo[[#This Row],[Referans]]&gt;-1), ErzurumTablo[[#This Row],[Vefat2020]]-ErzurumTablo[[#This Row],[Referans]], 0)</f>
        <v>1</v>
      </c>
      <c r="H96">
        <f t="shared" si="6"/>
        <v>10.142857142857142</v>
      </c>
      <c r="I96">
        <f t="shared" si="7"/>
        <v>12.857142857142858</v>
      </c>
      <c r="J96">
        <f t="shared" si="8"/>
        <v>10.285714285714286</v>
      </c>
      <c r="K96">
        <f t="shared" si="9"/>
        <v>12.142857142857142</v>
      </c>
      <c r="L96">
        <f t="shared" si="10"/>
        <v>11.761904761904761</v>
      </c>
    </row>
    <row r="97" spans="1:12" x14ac:dyDescent="0.35">
      <c r="A97" t="s">
        <v>160</v>
      </c>
      <c r="B97">
        <v>22</v>
      </c>
      <c r="C97">
        <v>11</v>
      </c>
      <c r="D97">
        <v>21</v>
      </c>
      <c r="E97">
        <v>14</v>
      </c>
      <c r="F97">
        <f>AVERAGEIF(ErzurumTablo[[#This Row],[Vefat2019]:[Vefat2017]], "&gt;0")</f>
        <v>15.333333333333334</v>
      </c>
      <c r="G97">
        <f>IF(AND(ErzurumTablo[[#This Row],[Vefat2020]]&gt;-1,ErzurumTablo[[#This Row],[Referans]]&gt;-1), ErzurumTablo[[#This Row],[Vefat2020]]-ErzurumTablo[[#This Row],[Referans]], 0)</f>
        <v>6.6666666666666661</v>
      </c>
      <c r="H97">
        <f t="shared" si="6"/>
        <v>11.142857142857142</v>
      </c>
      <c r="I97">
        <f t="shared" si="7"/>
        <v>13</v>
      </c>
      <c r="J97">
        <f t="shared" si="8"/>
        <v>11.428571428571429</v>
      </c>
      <c r="K97">
        <f t="shared" si="9"/>
        <v>12</v>
      </c>
      <c r="L97">
        <f t="shared" si="10"/>
        <v>12.142857142857141</v>
      </c>
    </row>
    <row r="98" spans="1:12" x14ac:dyDescent="0.35">
      <c r="A98" t="s">
        <v>159</v>
      </c>
      <c r="B98">
        <v>9</v>
      </c>
      <c r="C98">
        <v>9</v>
      </c>
      <c r="D98">
        <v>15</v>
      </c>
      <c r="E98">
        <v>10</v>
      </c>
      <c r="F98">
        <f>AVERAGEIF(ErzurumTablo[[#This Row],[Vefat2019]:[Vefat2017]], "&gt;0")</f>
        <v>11.333333333333334</v>
      </c>
      <c r="G98">
        <f>IF(AND(ErzurumTablo[[#This Row],[Vefat2020]]&gt;-1,ErzurumTablo[[#This Row],[Referans]]&gt;-1), ErzurumTablo[[#This Row],[Vefat2020]]-ErzurumTablo[[#This Row],[Referans]], 0)</f>
        <v>-2.3333333333333339</v>
      </c>
      <c r="H98">
        <f t="shared" si="6"/>
        <v>10.571428571428571</v>
      </c>
      <c r="I98">
        <f t="shared" si="7"/>
        <v>12.571428571428571</v>
      </c>
      <c r="J98">
        <f t="shared" si="8"/>
        <v>12.571428571428571</v>
      </c>
      <c r="K98">
        <f t="shared" si="9"/>
        <v>11.142857142857142</v>
      </c>
      <c r="L98">
        <f t="shared" si="10"/>
        <v>12.095238095238093</v>
      </c>
    </row>
    <row r="99" spans="1:12" x14ac:dyDescent="0.35">
      <c r="A99" t="s">
        <v>158</v>
      </c>
      <c r="B99">
        <v>9</v>
      </c>
      <c r="C99">
        <v>21</v>
      </c>
      <c r="D99">
        <v>10</v>
      </c>
      <c r="E99">
        <v>14</v>
      </c>
      <c r="F99">
        <f>AVERAGEIF(ErzurumTablo[[#This Row],[Vefat2019]:[Vefat2017]], "&gt;0")</f>
        <v>15</v>
      </c>
      <c r="G99">
        <f>IF(AND(ErzurumTablo[[#This Row],[Vefat2020]]&gt;-1,ErzurumTablo[[#This Row],[Referans]]&gt;-1), ErzurumTablo[[#This Row],[Vefat2020]]-ErzurumTablo[[#This Row],[Referans]], 0)</f>
        <v>-6</v>
      </c>
      <c r="H99">
        <f t="shared" si="6"/>
        <v>11.142857142857142</v>
      </c>
      <c r="I99">
        <f t="shared" si="7"/>
        <v>14.142857142857142</v>
      </c>
      <c r="J99">
        <f t="shared" si="8"/>
        <v>12.428571428571429</v>
      </c>
      <c r="K99">
        <f t="shared" si="9"/>
        <v>11.857142857142858</v>
      </c>
      <c r="L99">
        <f t="shared" si="10"/>
        <v>12.80952380952381</v>
      </c>
    </row>
    <row r="100" spans="1:12" x14ac:dyDescent="0.35">
      <c r="A100" t="s">
        <v>157</v>
      </c>
      <c r="B100">
        <v>7</v>
      </c>
      <c r="C100">
        <v>17</v>
      </c>
      <c r="D100">
        <v>13</v>
      </c>
      <c r="E100">
        <v>4</v>
      </c>
      <c r="F100">
        <f>AVERAGEIF(ErzurumTablo[[#This Row],[Vefat2019]:[Vefat2017]], "&gt;0")</f>
        <v>11.333333333333334</v>
      </c>
      <c r="G100">
        <f>IF(AND(ErzurumTablo[[#This Row],[Vefat2020]]&gt;-1,ErzurumTablo[[#This Row],[Referans]]&gt;-1), ErzurumTablo[[#This Row],[Vefat2020]]-ErzurumTablo[[#This Row],[Referans]], 0)</f>
        <v>-4.3333333333333339</v>
      </c>
      <c r="H100">
        <f t="shared" si="6"/>
        <v>11.142857142857142</v>
      </c>
      <c r="I100">
        <f t="shared" si="7"/>
        <v>14.285714285714286</v>
      </c>
      <c r="J100">
        <f t="shared" si="8"/>
        <v>12.571428571428571</v>
      </c>
      <c r="K100">
        <f t="shared" si="9"/>
        <v>10.857142857142858</v>
      </c>
      <c r="L100">
        <f t="shared" si="10"/>
        <v>12.571428571428571</v>
      </c>
    </row>
    <row r="101" spans="1:12" x14ac:dyDescent="0.35">
      <c r="A101" t="s">
        <v>156</v>
      </c>
      <c r="B101">
        <v>19</v>
      </c>
      <c r="C101">
        <v>11</v>
      </c>
      <c r="D101">
        <v>18</v>
      </c>
      <c r="E101">
        <v>17</v>
      </c>
      <c r="F101">
        <f>AVERAGEIF(ErzurumTablo[[#This Row],[Vefat2019]:[Vefat2017]], "&gt;0")</f>
        <v>15.333333333333334</v>
      </c>
      <c r="G101">
        <f>IF(AND(ErzurumTablo[[#This Row],[Vefat2020]]&gt;-1,ErzurumTablo[[#This Row],[Referans]]&gt;-1), ErzurumTablo[[#This Row],[Vefat2020]]-ErzurumTablo[[#This Row],[Referans]], 0)</f>
        <v>3.6666666666666661</v>
      </c>
      <c r="H101">
        <f t="shared" si="6"/>
        <v>12.428571428571429</v>
      </c>
      <c r="I101">
        <f t="shared" si="7"/>
        <v>13.857142857142858</v>
      </c>
      <c r="J101">
        <f t="shared" si="8"/>
        <v>14</v>
      </c>
      <c r="K101">
        <f t="shared" si="9"/>
        <v>11.714285714285714</v>
      </c>
      <c r="L101">
        <f t="shared" si="10"/>
        <v>13.19047619047619</v>
      </c>
    </row>
    <row r="102" spans="1:12" x14ac:dyDescent="0.35">
      <c r="A102" t="s">
        <v>155</v>
      </c>
      <c r="B102">
        <v>5</v>
      </c>
      <c r="C102">
        <v>9</v>
      </c>
      <c r="D102">
        <v>10</v>
      </c>
      <c r="E102">
        <v>25</v>
      </c>
      <c r="F102">
        <f>AVERAGEIF(ErzurumTablo[[#This Row],[Vefat2019]:[Vefat2017]], "&gt;0")</f>
        <v>14.666666666666666</v>
      </c>
      <c r="G102">
        <f>IF(AND(ErzurumTablo[[#This Row],[Vefat2020]]&gt;-1,ErzurumTablo[[#This Row],[Referans]]&gt;-1), ErzurumTablo[[#This Row],[Vefat2020]]-ErzurumTablo[[#This Row],[Referans]], 0)</f>
        <v>-9.6666666666666661</v>
      </c>
      <c r="H102">
        <f t="shared" si="6"/>
        <v>12.142857142857142</v>
      </c>
      <c r="I102">
        <f t="shared" si="7"/>
        <v>13.285714285714286</v>
      </c>
      <c r="J102">
        <f t="shared" si="8"/>
        <v>14</v>
      </c>
      <c r="K102">
        <f t="shared" si="9"/>
        <v>13.857142857142858</v>
      </c>
      <c r="L102">
        <f t="shared" si="10"/>
        <v>13.714285714285714</v>
      </c>
    </row>
    <row r="103" spans="1:12" x14ac:dyDescent="0.35">
      <c r="A103" t="s">
        <v>154</v>
      </c>
      <c r="B103">
        <v>10</v>
      </c>
      <c r="C103">
        <v>13</v>
      </c>
      <c r="D103">
        <v>12</v>
      </c>
      <c r="E103">
        <v>8</v>
      </c>
      <c r="F103">
        <f>AVERAGEIF(ErzurumTablo[[#This Row],[Vefat2019]:[Vefat2017]], "&gt;0")</f>
        <v>11</v>
      </c>
      <c r="G103">
        <f>IF(AND(ErzurumTablo[[#This Row],[Vefat2020]]&gt;-1,ErzurumTablo[[#This Row],[Referans]]&gt;-1), ErzurumTablo[[#This Row],[Vefat2020]]-ErzurumTablo[[#This Row],[Referans]], 0)</f>
        <v>-1</v>
      </c>
      <c r="H103">
        <f t="shared" si="6"/>
        <v>11.571428571428571</v>
      </c>
      <c r="I103">
        <f t="shared" si="7"/>
        <v>13</v>
      </c>
      <c r="J103">
        <f t="shared" si="8"/>
        <v>14.142857142857142</v>
      </c>
      <c r="K103">
        <f t="shared" si="9"/>
        <v>13.142857142857142</v>
      </c>
      <c r="L103">
        <f t="shared" si="10"/>
        <v>13.428571428571431</v>
      </c>
    </row>
    <row r="104" spans="1:12" x14ac:dyDescent="0.35">
      <c r="A104" t="s">
        <v>153</v>
      </c>
      <c r="B104">
        <v>15</v>
      </c>
      <c r="C104">
        <v>16</v>
      </c>
      <c r="D104">
        <v>7</v>
      </c>
      <c r="E104">
        <v>11</v>
      </c>
      <c r="F104">
        <f>AVERAGEIF(ErzurumTablo[[#This Row],[Vefat2019]:[Vefat2017]], "&gt;0")</f>
        <v>11.333333333333334</v>
      </c>
      <c r="G104">
        <f>IF(AND(ErzurumTablo[[#This Row],[Vefat2020]]&gt;-1,ErzurumTablo[[#This Row],[Referans]]&gt;-1), ErzurumTablo[[#This Row],[Vefat2020]]-ErzurumTablo[[#This Row],[Referans]], 0)</f>
        <v>3.6666666666666661</v>
      </c>
      <c r="H104">
        <f t="shared" si="6"/>
        <v>10.571428571428571</v>
      </c>
      <c r="I104">
        <f t="shared" si="7"/>
        <v>13.714285714285714</v>
      </c>
      <c r="J104">
        <f t="shared" si="8"/>
        <v>12.142857142857142</v>
      </c>
      <c r="K104">
        <f t="shared" si="9"/>
        <v>12.714285714285714</v>
      </c>
      <c r="L104">
        <f t="shared" si="10"/>
        <v>12.857142857142858</v>
      </c>
    </row>
    <row r="105" spans="1:12" x14ac:dyDescent="0.35">
      <c r="A105" t="s">
        <v>152</v>
      </c>
      <c r="B105">
        <v>14</v>
      </c>
      <c r="C105">
        <v>11</v>
      </c>
      <c r="D105">
        <v>8</v>
      </c>
      <c r="E105">
        <v>16</v>
      </c>
      <c r="F105">
        <f>AVERAGEIF(ErzurumTablo[[#This Row],[Vefat2019]:[Vefat2017]], "&gt;0")</f>
        <v>11.666666666666666</v>
      </c>
      <c r="G105">
        <f>IF(AND(ErzurumTablo[[#This Row],[Vefat2020]]&gt;-1,ErzurumTablo[[#This Row],[Referans]]&gt;-1), ErzurumTablo[[#This Row],[Vefat2020]]-ErzurumTablo[[#This Row],[Referans]], 0)</f>
        <v>2.3333333333333339</v>
      </c>
      <c r="H105">
        <f t="shared" si="6"/>
        <v>11.285714285714286</v>
      </c>
      <c r="I105">
        <f t="shared" si="7"/>
        <v>14</v>
      </c>
      <c r="J105">
        <f t="shared" si="8"/>
        <v>11.142857142857142</v>
      </c>
      <c r="K105">
        <f t="shared" si="9"/>
        <v>13.571428571428571</v>
      </c>
      <c r="L105">
        <f t="shared" si="10"/>
        <v>12.904761904761907</v>
      </c>
    </row>
    <row r="106" spans="1:12" x14ac:dyDescent="0.35">
      <c r="A106" t="s">
        <v>151</v>
      </c>
      <c r="B106">
        <v>9</v>
      </c>
      <c r="C106">
        <v>10</v>
      </c>
      <c r="D106">
        <v>12</v>
      </c>
      <c r="E106">
        <v>9</v>
      </c>
      <c r="F106">
        <f>AVERAGEIF(ErzurumTablo[[#This Row],[Vefat2019]:[Vefat2017]], "&gt;0")</f>
        <v>10.333333333333334</v>
      </c>
      <c r="G106">
        <f>IF(AND(ErzurumTablo[[#This Row],[Vefat2020]]&gt;-1,ErzurumTablo[[#This Row],[Referans]]&gt;-1), ErzurumTablo[[#This Row],[Vefat2020]]-ErzurumTablo[[#This Row],[Referans]], 0)</f>
        <v>-1.3333333333333339</v>
      </c>
      <c r="H106">
        <f t="shared" si="6"/>
        <v>11.285714285714286</v>
      </c>
      <c r="I106">
        <f t="shared" si="7"/>
        <v>12.428571428571429</v>
      </c>
      <c r="J106">
        <f t="shared" si="8"/>
        <v>11.428571428571429</v>
      </c>
      <c r="K106">
        <f t="shared" si="9"/>
        <v>12.857142857142858</v>
      </c>
      <c r="L106">
        <f t="shared" si="10"/>
        <v>12.238095238095239</v>
      </c>
    </row>
    <row r="107" spans="1:12" x14ac:dyDescent="0.35">
      <c r="A107" t="s">
        <v>150</v>
      </c>
      <c r="B107">
        <v>12</v>
      </c>
      <c r="C107">
        <v>14</v>
      </c>
      <c r="D107">
        <v>11</v>
      </c>
      <c r="E107">
        <v>5</v>
      </c>
      <c r="F107">
        <f>AVERAGEIF(ErzurumTablo[[#This Row],[Vefat2019]:[Vefat2017]], "&gt;0")</f>
        <v>10</v>
      </c>
      <c r="G107">
        <f>IF(AND(ErzurumTablo[[#This Row],[Vefat2020]]&gt;-1,ErzurumTablo[[#This Row],[Referans]]&gt;-1), ErzurumTablo[[#This Row],[Vefat2020]]-ErzurumTablo[[#This Row],[Referans]], 0)</f>
        <v>2</v>
      </c>
      <c r="H107">
        <f t="shared" si="6"/>
        <v>12</v>
      </c>
      <c r="I107">
        <f t="shared" si="7"/>
        <v>12</v>
      </c>
      <c r="J107">
        <f t="shared" si="8"/>
        <v>11.142857142857142</v>
      </c>
      <c r="K107">
        <f t="shared" si="9"/>
        <v>13</v>
      </c>
      <c r="L107">
        <f t="shared" si="10"/>
        <v>12.047619047619047</v>
      </c>
    </row>
    <row r="108" spans="1:12" x14ac:dyDescent="0.35">
      <c r="A108" t="s">
        <v>149</v>
      </c>
      <c r="B108">
        <v>12</v>
      </c>
      <c r="C108">
        <v>17</v>
      </c>
      <c r="D108">
        <v>11</v>
      </c>
      <c r="E108">
        <v>13</v>
      </c>
      <c r="F108">
        <f>AVERAGEIF(ErzurumTablo[[#This Row],[Vefat2019]:[Vefat2017]], "&gt;0")</f>
        <v>13.666666666666666</v>
      </c>
      <c r="G108">
        <f>IF(AND(ErzurumTablo[[#This Row],[Vefat2020]]&gt;-1,ErzurumTablo[[#This Row],[Referans]]&gt;-1), ErzurumTablo[[#This Row],[Vefat2020]]-ErzurumTablo[[#This Row],[Referans]], 0)</f>
        <v>-1.6666666666666661</v>
      </c>
      <c r="H108">
        <f t="shared" si="6"/>
        <v>11</v>
      </c>
      <c r="I108">
        <f t="shared" si="7"/>
        <v>12.857142857142858</v>
      </c>
      <c r="J108">
        <f t="shared" si="8"/>
        <v>10.142857142857142</v>
      </c>
      <c r="K108">
        <f t="shared" si="9"/>
        <v>12.428571428571429</v>
      </c>
      <c r="L108">
        <f t="shared" si="10"/>
        <v>11.80952380952381</v>
      </c>
    </row>
    <row r="109" spans="1:12" x14ac:dyDescent="0.35">
      <c r="A109" t="s">
        <v>148</v>
      </c>
      <c r="B109">
        <v>10</v>
      </c>
      <c r="C109">
        <v>19</v>
      </c>
      <c r="D109">
        <v>8</v>
      </c>
      <c r="E109">
        <v>10</v>
      </c>
      <c r="F109">
        <f>AVERAGEIF(ErzurumTablo[[#This Row],[Vefat2019]:[Vefat2017]], "&gt;0")</f>
        <v>12.333333333333334</v>
      </c>
      <c r="G109">
        <f>IF(AND(ErzurumTablo[[#This Row],[Vefat2020]]&gt;-1,ErzurumTablo[[#This Row],[Referans]]&gt;-1), ErzurumTablo[[#This Row],[Vefat2020]]-ErzurumTablo[[#This Row],[Referans]], 0)</f>
        <v>-2.3333333333333339</v>
      </c>
      <c r="H109">
        <f t="shared" si="6"/>
        <v>11.714285714285714</v>
      </c>
      <c r="I109">
        <f t="shared" si="7"/>
        <v>14.285714285714286</v>
      </c>
      <c r="J109">
        <f t="shared" si="8"/>
        <v>9.8571428571428577</v>
      </c>
      <c r="K109">
        <f t="shared" si="9"/>
        <v>10.285714285714286</v>
      </c>
      <c r="L109">
        <f t="shared" si="10"/>
        <v>11.476190476190476</v>
      </c>
    </row>
    <row r="110" spans="1:12" x14ac:dyDescent="0.35">
      <c r="A110" t="s">
        <v>147</v>
      </c>
      <c r="B110">
        <v>10</v>
      </c>
      <c r="C110">
        <v>11</v>
      </c>
      <c r="D110">
        <v>14</v>
      </c>
      <c r="E110">
        <v>15</v>
      </c>
      <c r="F110">
        <f>AVERAGEIF(ErzurumTablo[[#This Row],[Vefat2019]:[Vefat2017]], "&gt;0")</f>
        <v>13.333333333333334</v>
      </c>
      <c r="G110">
        <f>IF(AND(ErzurumTablo[[#This Row],[Vefat2020]]&gt;-1,ErzurumTablo[[#This Row],[Referans]]&gt;-1), ErzurumTablo[[#This Row],[Vefat2020]]-ErzurumTablo[[#This Row],[Referans]], 0)</f>
        <v>-3.3333333333333339</v>
      </c>
      <c r="H110">
        <f t="shared" si="6"/>
        <v>11.714285714285714</v>
      </c>
      <c r="I110">
        <f t="shared" si="7"/>
        <v>14</v>
      </c>
      <c r="J110">
        <f t="shared" si="8"/>
        <v>10.142857142857142</v>
      </c>
      <c r="K110">
        <f t="shared" si="9"/>
        <v>11.285714285714286</v>
      </c>
      <c r="L110">
        <f t="shared" si="10"/>
        <v>11.809523809523808</v>
      </c>
    </row>
    <row r="111" spans="1:12" x14ac:dyDescent="0.35">
      <c r="A111" t="s">
        <v>146</v>
      </c>
      <c r="B111">
        <v>16</v>
      </c>
      <c r="C111">
        <v>15</v>
      </c>
      <c r="D111">
        <v>13</v>
      </c>
      <c r="E111">
        <v>15</v>
      </c>
      <c r="F111">
        <f>AVERAGEIF(ErzurumTablo[[#This Row],[Vefat2019]:[Vefat2017]], "&gt;0")</f>
        <v>14.333333333333334</v>
      </c>
      <c r="G111">
        <f>IF(AND(ErzurumTablo[[#This Row],[Vefat2020]]&gt;-1,ErzurumTablo[[#This Row],[Referans]]&gt;-1), ErzurumTablo[[#This Row],[Vefat2020]]-ErzurumTablo[[#This Row],[Referans]], 0)</f>
        <v>1.6666666666666661</v>
      </c>
      <c r="H111">
        <f t="shared" si="6"/>
        <v>11.857142857142858</v>
      </c>
      <c r="I111">
        <f t="shared" si="7"/>
        <v>13.857142857142858</v>
      </c>
      <c r="J111">
        <f t="shared" si="8"/>
        <v>11</v>
      </c>
      <c r="K111">
        <f t="shared" si="9"/>
        <v>11.857142857142858</v>
      </c>
      <c r="L111">
        <f t="shared" si="10"/>
        <v>12.238095238095237</v>
      </c>
    </row>
    <row r="112" spans="1:12" x14ac:dyDescent="0.35">
      <c r="A112" t="s">
        <v>145</v>
      </c>
      <c r="B112">
        <v>13</v>
      </c>
      <c r="C112">
        <v>7</v>
      </c>
      <c r="D112">
        <v>16</v>
      </c>
      <c r="E112">
        <v>18</v>
      </c>
      <c r="F112">
        <f>AVERAGEIF(ErzurumTablo[[#This Row],[Vefat2019]:[Vefat2017]], "&gt;0")</f>
        <v>13.666666666666666</v>
      </c>
      <c r="G112">
        <f>IF(AND(ErzurumTablo[[#This Row],[Vefat2020]]&gt;-1,ErzurumTablo[[#This Row],[Referans]]&gt;-1), ErzurumTablo[[#This Row],[Vefat2020]]-ErzurumTablo[[#This Row],[Referans]], 0)</f>
        <v>-0.66666666666666607</v>
      </c>
      <c r="H112">
        <f t="shared" si="6"/>
        <v>11.714285714285714</v>
      </c>
      <c r="I112">
        <f t="shared" si="7"/>
        <v>13.285714285714286</v>
      </c>
      <c r="J112">
        <f t="shared" si="8"/>
        <v>12.142857142857142</v>
      </c>
      <c r="K112">
        <f t="shared" si="9"/>
        <v>12.142857142857142</v>
      </c>
      <c r="L112">
        <f t="shared" si="10"/>
        <v>12.523809523809524</v>
      </c>
    </row>
    <row r="113" spans="1:12" x14ac:dyDescent="0.35">
      <c r="A113" t="s">
        <v>144</v>
      </c>
      <c r="B113">
        <v>14</v>
      </c>
      <c r="C113">
        <v>11</v>
      </c>
      <c r="D113">
        <v>17</v>
      </c>
      <c r="E113">
        <v>15</v>
      </c>
      <c r="F113">
        <f>AVERAGEIF(ErzurumTablo[[#This Row],[Vefat2019]:[Vefat2017]], "&gt;0")</f>
        <v>14.333333333333334</v>
      </c>
      <c r="G113">
        <f>IF(AND(ErzurumTablo[[#This Row],[Vefat2020]]&gt;-1,ErzurumTablo[[#This Row],[Referans]]&gt;-1), ErzurumTablo[[#This Row],[Vefat2020]]-ErzurumTablo[[#This Row],[Referans]], 0)</f>
        <v>-0.33333333333333393</v>
      </c>
      <c r="H113">
        <f t="shared" si="6"/>
        <v>12.428571428571429</v>
      </c>
      <c r="I113">
        <f t="shared" si="7"/>
        <v>13.428571428571429</v>
      </c>
      <c r="J113">
        <f t="shared" si="8"/>
        <v>12.857142857142858</v>
      </c>
      <c r="K113">
        <f t="shared" si="9"/>
        <v>13</v>
      </c>
      <c r="L113">
        <f t="shared" si="10"/>
        <v>13.095238095238097</v>
      </c>
    </row>
    <row r="114" spans="1:12" x14ac:dyDescent="0.35">
      <c r="A114" t="s">
        <v>143</v>
      </c>
      <c r="B114">
        <v>12</v>
      </c>
      <c r="C114">
        <v>9</v>
      </c>
      <c r="D114">
        <v>12</v>
      </c>
      <c r="E114">
        <v>12</v>
      </c>
      <c r="F114">
        <f>AVERAGEIF(ErzurumTablo[[#This Row],[Vefat2019]:[Vefat2017]], "&gt;0")</f>
        <v>11</v>
      </c>
      <c r="G114">
        <f>IF(AND(ErzurumTablo[[#This Row],[Vefat2020]]&gt;-1,ErzurumTablo[[#This Row],[Referans]]&gt;-1), ErzurumTablo[[#This Row],[Vefat2020]]-ErzurumTablo[[#This Row],[Referans]], 0)</f>
        <v>1</v>
      </c>
      <c r="H114">
        <f t="shared" si="6"/>
        <v>12.428571428571429</v>
      </c>
      <c r="I114">
        <f t="shared" si="7"/>
        <v>12.714285714285714</v>
      </c>
      <c r="J114">
        <f t="shared" si="8"/>
        <v>13</v>
      </c>
      <c r="K114">
        <f t="shared" si="9"/>
        <v>14</v>
      </c>
      <c r="L114">
        <f t="shared" si="10"/>
        <v>13.238095238095239</v>
      </c>
    </row>
    <row r="115" spans="1:12" x14ac:dyDescent="0.35">
      <c r="A115" t="s">
        <v>142</v>
      </c>
      <c r="B115">
        <v>13</v>
      </c>
      <c r="C115">
        <v>9</v>
      </c>
      <c r="D115">
        <v>14</v>
      </c>
      <c r="E115">
        <v>13</v>
      </c>
      <c r="F115">
        <f>AVERAGEIF(ErzurumTablo[[#This Row],[Vefat2019]:[Vefat2017]], "&gt;0")</f>
        <v>12</v>
      </c>
      <c r="G115">
        <f>IF(AND(ErzurumTablo[[#This Row],[Vefat2020]]&gt;-1,ErzurumTablo[[#This Row],[Referans]]&gt;-1), ErzurumTablo[[#This Row],[Vefat2020]]-ErzurumTablo[[#This Row],[Referans]], 0)</f>
        <v>1</v>
      </c>
      <c r="H115">
        <f t="shared" si="6"/>
        <v>12.571428571428571</v>
      </c>
      <c r="I115">
        <f t="shared" si="7"/>
        <v>11.571428571428571</v>
      </c>
      <c r="J115">
        <f t="shared" si="8"/>
        <v>13.428571428571429</v>
      </c>
      <c r="K115">
        <f t="shared" si="9"/>
        <v>14</v>
      </c>
      <c r="L115">
        <f t="shared" si="10"/>
        <v>13</v>
      </c>
    </row>
    <row r="116" spans="1:12" x14ac:dyDescent="0.35">
      <c r="A116" t="s">
        <v>141</v>
      </c>
      <c r="B116">
        <v>10</v>
      </c>
      <c r="C116">
        <v>12</v>
      </c>
      <c r="D116">
        <v>14</v>
      </c>
      <c r="E116">
        <v>9</v>
      </c>
      <c r="F116">
        <f>AVERAGEIF(ErzurumTablo[[#This Row],[Vefat2019]:[Vefat2017]], "&gt;0")</f>
        <v>11.666666666666666</v>
      </c>
      <c r="G116">
        <f>IF(AND(ErzurumTablo[[#This Row],[Vefat2020]]&gt;-1,ErzurumTablo[[#This Row],[Referans]]&gt;-1), ErzurumTablo[[#This Row],[Vefat2020]]-ErzurumTablo[[#This Row],[Referans]], 0)</f>
        <v>-1.6666666666666661</v>
      </c>
      <c r="H116">
        <f t="shared" si="6"/>
        <v>12.571428571428571</v>
      </c>
      <c r="I116">
        <f t="shared" si="7"/>
        <v>10.571428571428571</v>
      </c>
      <c r="J116">
        <f t="shared" si="8"/>
        <v>14.285714285714286</v>
      </c>
      <c r="K116">
        <f t="shared" si="9"/>
        <v>13.857142857142858</v>
      </c>
      <c r="L116">
        <f t="shared" si="10"/>
        <v>12.904761904761907</v>
      </c>
    </row>
    <row r="117" spans="1:12" x14ac:dyDescent="0.35">
      <c r="A117" t="s">
        <v>140</v>
      </c>
      <c r="B117">
        <v>4</v>
      </c>
      <c r="C117">
        <v>12</v>
      </c>
      <c r="D117">
        <v>10</v>
      </c>
      <c r="E117">
        <v>4</v>
      </c>
      <c r="F117">
        <f>AVERAGEIF(ErzurumTablo[[#This Row],[Vefat2019]:[Vefat2017]], "&gt;0")</f>
        <v>8.6666666666666661</v>
      </c>
      <c r="G117">
        <f>IF(AND(ErzurumTablo[[#This Row],[Vefat2020]]&gt;-1,ErzurumTablo[[#This Row],[Referans]]&gt;-1), ErzurumTablo[[#This Row],[Vefat2020]]-ErzurumTablo[[#This Row],[Referans]], 0)</f>
        <v>-4.6666666666666661</v>
      </c>
      <c r="H117">
        <f t="shared" si="6"/>
        <v>11.714285714285714</v>
      </c>
      <c r="I117">
        <f t="shared" si="7"/>
        <v>10.714285714285714</v>
      </c>
      <c r="J117">
        <f t="shared" si="8"/>
        <v>13.714285714285714</v>
      </c>
      <c r="K117">
        <f t="shared" si="9"/>
        <v>12.285714285714286</v>
      </c>
      <c r="L117">
        <f t="shared" si="10"/>
        <v>12.238095238095241</v>
      </c>
    </row>
    <row r="118" spans="1:12" x14ac:dyDescent="0.35">
      <c r="A118" t="s">
        <v>139</v>
      </c>
      <c r="B118">
        <v>7</v>
      </c>
      <c r="C118">
        <v>4</v>
      </c>
      <c r="D118">
        <v>8</v>
      </c>
      <c r="E118">
        <v>13</v>
      </c>
      <c r="F118">
        <f>AVERAGEIF(ErzurumTablo[[#This Row],[Vefat2019]:[Vefat2017]], "&gt;0")</f>
        <v>8.3333333333333339</v>
      </c>
      <c r="G118">
        <f>IF(AND(ErzurumTablo[[#This Row],[Vefat2020]]&gt;-1,ErzurumTablo[[#This Row],[Referans]]&gt;-1), ErzurumTablo[[#This Row],[Vefat2020]]-ErzurumTablo[[#This Row],[Referans]], 0)</f>
        <v>-1.3333333333333339</v>
      </c>
      <c r="H118">
        <f t="shared" si="6"/>
        <v>10.428571428571429</v>
      </c>
      <c r="I118">
        <f t="shared" si="7"/>
        <v>9.1428571428571423</v>
      </c>
      <c r="J118">
        <f t="shared" si="8"/>
        <v>13</v>
      </c>
      <c r="K118">
        <f t="shared" si="9"/>
        <v>12</v>
      </c>
      <c r="L118">
        <f t="shared" si="10"/>
        <v>11.38095238095238</v>
      </c>
    </row>
    <row r="119" spans="1:12" x14ac:dyDescent="0.35">
      <c r="A119" t="s">
        <v>138</v>
      </c>
      <c r="B119">
        <v>13</v>
      </c>
      <c r="C119">
        <v>14</v>
      </c>
      <c r="D119">
        <v>12</v>
      </c>
      <c r="E119">
        <v>11</v>
      </c>
      <c r="F119">
        <f>AVERAGEIF(ErzurumTablo[[#This Row],[Vefat2019]:[Vefat2017]], "&gt;0")</f>
        <v>12.333333333333334</v>
      </c>
      <c r="G119">
        <f>IF(AND(ErzurumTablo[[#This Row],[Vefat2020]]&gt;-1,ErzurumTablo[[#This Row],[Referans]]&gt;-1), ErzurumTablo[[#This Row],[Vefat2020]]-ErzurumTablo[[#This Row],[Referans]], 0)</f>
        <v>0.66666666666666607</v>
      </c>
      <c r="H119">
        <f t="shared" si="6"/>
        <v>10.428571428571429</v>
      </c>
      <c r="I119">
        <f t="shared" si="7"/>
        <v>10.142857142857142</v>
      </c>
      <c r="J119">
        <f t="shared" si="8"/>
        <v>12.428571428571429</v>
      </c>
      <c r="K119">
        <f t="shared" si="9"/>
        <v>11</v>
      </c>
      <c r="L119">
        <f t="shared" si="10"/>
        <v>11.19047619047619</v>
      </c>
    </row>
    <row r="120" spans="1:12" x14ac:dyDescent="0.35">
      <c r="A120" t="s">
        <v>137</v>
      </c>
      <c r="B120">
        <v>15</v>
      </c>
      <c r="C120">
        <v>20</v>
      </c>
      <c r="D120">
        <v>11</v>
      </c>
      <c r="E120">
        <v>8</v>
      </c>
      <c r="F120">
        <f>AVERAGEIF(ErzurumTablo[[#This Row],[Vefat2019]:[Vefat2017]], "&gt;0")</f>
        <v>13</v>
      </c>
      <c r="G120">
        <f>IF(AND(ErzurumTablo[[#This Row],[Vefat2020]]&gt;-1,ErzurumTablo[[#This Row],[Referans]]&gt;-1), ErzurumTablo[[#This Row],[Vefat2020]]-ErzurumTablo[[#This Row],[Referans]], 0)</f>
        <v>2</v>
      </c>
      <c r="H120">
        <f t="shared" si="6"/>
        <v>10.571428571428571</v>
      </c>
      <c r="I120">
        <f t="shared" si="7"/>
        <v>11.428571428571429</v>
      </c>
      <c r="J120">
        <f t="shared" si="8"/>
        <v>11.571428571428571</v>
      </c>
      <c r="K120">
        <f t="shared" si="9"/>
        <v>10</v>
      </c>
      <c r="L120">
        <f t="shared" si="10"/>
        <v>11</v>
      </c>
    </row>
    <row r="121" spans="1:12" x14ac:dyDescent="0.35">
      <c r="A121" t="s">
        <v>136</v>
      </c>
      <c r="B121">
        <v>11</v>
      </c>
      <c r="C121">
        <v>27</v>
      </c>
      <c r="D121">
        <v>15</v>
      </c>
      <c r="E121">
        <v>16</v>
      </c>
      <c r="F121">
        <f>AVERAGEIF(ErzurumTablo[[#This Row],[Vefat2019]:[Vefat2017]], "&gt;0")</f>
        <v>19.333333333333332</v>
      </c>
      <c r="G121">
        <f>IF(AND(ErzurumTablo[[#This Row],[Vefat2020]]&gt;-1,ErzurumTablo[[#This Row],[Referans]]&gt;-1), ErzurumTablo[[#This Row],[Vefat2020]]-ErzurumTablo[[#This Row],[Referans]], 0)</f>
        <v>-8.3333333333333321</v>
      </c>
      <c r="H121">
        <f t="shared" si="6"/>
        <v>10.428571428571429</v>
      </c>
      <c r="I121">
        <f t="shared" si="7"/>
        <v>14</v>
      </c>
      <c r="J121">
        <f t="shared" si="8"/>
        <v>12</v>
      </c>
      <c r="K121">
        <f t="shared" si="9"/>
        <v>10.571428571428571</v>
      </c>
      <c r="L121">
        <f t="shared" si="10"/>
        <v>12.19047619047619</v>
      </c>
    </row>
    <row r="122" spans="1:12" x14ac:dyDescent="0.35">
      <c r="A122" t="s">
        <v>135</v>
      </c>
      <c r="B122">
        <v>6</v>
      </c>
      <c r="C122">
        <v>15</v>
      </c>
      <c r="D122">
        <v>12</v>
      </c>
      <c r="E122">
        <v>10</v>
      </c>
      <c r="F122">
        <f>AVERAGEIF(ErzurumTablo[[#This Row],[Vefat2019]:[Vefat2017]], "&gt;0")</f>
        <v>12.333333333333334</v>
      </c>
      <c r="G122">
        <f>IF(AND(ErzurumTablo[[#This Row],[Vefat2020]]&gt;-1,ErzurumTablo[[#This Row],[Referans]]&gt;-1), ErzurumTablo[[#This Row],[Vefat2020]]-ErzurumTablo[[#This Row],[Referans]], 0)</f>
        <v>-6.3333333333333339</v>
      </c>
      <c r="H122">
        <f t="shared" si="6"/>
        <v>9.4285714285714288</v>
      </c>
      <c r="I122">
        <f t="shared" si="7"/>
        <v>14.857142857142858</v>
      </c>
      <c r="J122">
        <f t="shared" si="8"/>
        <v>11.714285714285714</v>
      </c>
      <c r="K122">
        <f t="shared" si="9"/>
        <v>10.142857142857142</v>
      </c>
      <c r="L122">
        <f t="shared" si="10"/>
        <v>12.238095238095237</v>
      </c>
    </row>
    <row r="123" spans="1:12" x14ac:dyDescent="0.35">
      <c r="A123" t="s">
        <v>134</v>
      </c>
      <c r="B123">
        <v>4</v>
      </c>
      <c r="C123">
        <v>15</v>
      </c>
      <c r="D123">
        <v>12</v>
      </c>
      <c r="E123">
        <v>15</v>
      </c>
      <c r="F123">
        <f>AVERAGEIF(ErzurumTablo[[#This Row],[Vefat2019]:[Vefat2017]], "&gt;0")</f>
        <v>14</v>
      </c>
      <c r="G123">
        <f>IF(AND(ErzurumTablo[[#This Row],[Vefat2020]]&gt;-1,ErzurumTablo[[#This Row],[Referans]]&gt;-1), ErzurumTablo[[#This Row],[Vefat2020]]-ErzurumTablo[[#This Row],[Referans]], 0)</f>
        <v>-10</v>
      </c>
      <c r="H123">
        <f t="shared" si="6"/>
        <v>8.5714285714285712</v>
      </c>
      <c r="I123">
        <f t="shared" si="7"/>
        <v>15.285714285714286</v>
      </c>
      <c r="J123">
        <f t="shared" si="8"/>
        <v>11.428571428571429</v>
      </c>
      <c r="K123">
        <f t="shared" si="9"/>
        <v>11</v>
      </c>
      <c r="L123">
        <f t="shared" si="10"/>
        <v>12.571428571428571</v>
      </c>
    </row>
    <row r="124" spans="1:12" x14ac:dyDescent="0.35">
      <c r="A124" t="s">
        <v>133</v>
      </c>
      <c r="B124">
        <v>12</v>
      </c>
      <c r="C124">
        <v>14</v>
      </c>
      <c r="D124">
        <v>13</v>
      </c>
      <c r="E124">
        <v>13</v>
      </c>
      <c r="F124">
        <f>AVERAGEIF(ErzurumTablo[[#This Row],[Vefat2019]:[Vefat2017]], "&gt;0")</f>
        <v>13.333333333333334</v>
      </c>
      <c r="G124">
        <f>IF(AND(ErzurumTablo[[#This Row],[Vefat2020]]&gt;-1,ErzurumTablo[[#This Row],[Referans]]&gt;-1), ErzurumTablo[[#This Row],[Vefat2020]]-ErzurumTablo[[#This Row],[Referans]], 0)</f>
        <v>-1.3333333333333339</v>
      </c>
      <c r="H124">
        <f t="shared" si="6"/>
        <v>9.7142857142857135</v>
      </c>
      <c r="I124">
        <f t="shared" si="7"/>
        <v>15.571428571428571</v>
      </c>
      <c r="J124">
        <f t="shared" si="8"/>
        <v>11.857142857142858</v>
      </c>
      <c r="K124">
        <f t="shared" si="9"/>
        <v>12.285714285714286</v>
      </c>
      <c r="L124">
        <f t="shared" si="10"/>
        <v>13.238095238095237</v>
      </c>
    </row>
    <row r="125" spans="1:12" x14ac:dyDescent="0.35">
      <c r="A125" t="s">
        <v>132</v>
      </c>
      <c r="B125">
        <v>15</v>
      </c>
      <c r="C125">
        <v>17</v>
      </c>
      <c r="D125">
        <v>8</v>
      </c>
      <c r="E125">
        <v>10</v>
      </c>
      <c r="F125">
        <f>AVERAGEIF(ErzurumTablo[[#This Row],[Vefat2019]:[Vefat2017]], "&gt;0")</f>
        <v>11.666666666666666</v>
      </c>
      <c r="G125">
        <f>IF(AND(ErzurumTablo[[#This Row],[Vefat2020]]&gt;-1,ErzurumTablo[[#This Row],[Referans]]&gt;-1), ErzurumTablo[[#This Row],[Vefat2020]]-ErzurumTablo[[#This Row],[Referans]], 0)</f>
        <v>3.3333333333333339</v>
      </c>
      <c r="H125">
        <f t="shared" si="6"/>
        <v>10.857142857142858</v>
      </c>
      <c r="I125">
        <f t="shared" si="7"/>
        <v>17.428571428571427</v>
      </c>
      <c r="J125">
        <f t="shared" si="8"/>
        <v>11.857142857142858</v>
      </c>
      <c r="K125">
        <f t="shared" si="9"/>
        <v>11.857142857142858</v>
      </c>
      <c r="L125">
        <f t="shared" si="10"/>
        <v>13.714285714285714</v>
      </c>
    </row>
    <row r="126" spans="1:12" x14ac:dyDescent="0.35">
      <c r="A126" t="s">
        <v>131</v>
      </c>
      <c r="B126">
        <v>10</v>
      </c>
      <c r="C126">
        <v>9</v>
      </c>
      <c r="D126">
        <v>10</v>
      </c>
      <c r="E126">
        <v>10</v>
      </c>
      <c r="F126">
        <f>AVERAGEIF(ErzurumTablo[[#This Row],[Vefat2019]:[Vefat2017]], "&gt;0")</f>
        <v>9.6666666666666661</v>
      </c>
      <c r="G126">
        <f>IF(AND(ErzurumTablo[[#This Row],[Vefat2020]]&gt;-1,ErzurumTablo[[#This Row],[Referans]]&gt;-1), ErzurumTablo[[#This Row],[Vefat2020]]-ErzurumTablo[[#This Row],[Referans]], 0)</f>
        <v>0.33333333333333393</v>
      </c>
      <c r="H126">
        <f t="shared" si="6"/>
        <v>10.428571428571429</v>
      </c>
      <c r="I126">
        <f t="shared" si="7"/>
        <v>16.714285714285715</v>
      </c>
      <c r="J126">
        <f t="shared" si="8"/>
        <v>11.571428571428571</v>
      </c>
      <c r="K126">
        <f t="shared" si="9"/>
        <v>11.714285714285714</v>
      </c>
      <c r="L126">
        <f t="shared" si="10"/>
        <v>13.333333333333334</v>
      </c>
    </row>
    <row r="127" spans="1:12" x14ac:dyDescent="0.35">
      <c r="A127" t="s">
        <v>130</v>
      </c>
      <c r="B127">
        <v>14</v>
      </c>
      <c r="C127">
        <v>12</v>
      </c>
      <c r="D127">
        <v>11</v>
      </c>
      <c r="E127">
        <v>14</v>
      </c>
      <c r="F127">
        <f>AVERAGEIF(ErzurumTablo[[#This Row],[Vefat2019]:[Vefat2017]], "&gt;0")</f>
        <v>12.333333333333334</v>
      </c>
      <c r="G127">
        <f>IF(AND(ErzurumTablo[[#This Row],[Vefat2020]]&gt;-1,ErzurumTablo[[#This Row],[Referans]]&gt;-1), ErzurumTablo[[#This Row],[Vefat2020]]-ErzurumTablo[[#This Row],[Referans]], 0)</f>
        <v>1.6666666666666661</v>
      </c>
      <c r="H127">
        <f t="shared" si="6"/>
        <v>10.285714285714286</v>
      </c>
      <c r="I127">
        <f t="shared" si="7"/>
        <v>15.571428571428571</v>
      </c>
      <c r="J127">
        <f t="shared" si="8"/>
        <v>11.571428571428571</v>
      </c>
      <c r="K127">
        <f t="shared" si="9"/>
        <v>12.571428571428571</v>
      </c>
      <c r="L127">
        <f t="shared" si="10"/>
        <v>13.238095238095239</v>
      </c>
    </row>
    <row r="128" spans="1:12" x14ac:dyDescent="0.35">
      <c r="A128" t="s">
        <v>129</v>
      </c>
      <c r="B128">
        <v>6</v>
      </c>
      <c r="C128">
        <v>17</v>
      </c>
      <c r="D128">
        <v>12</v>
      </c>
      <c r="E128">
        <v>13</v>
      </c>
      <c r="F128">
        <f>AVERAGEIF(ErzurumTablo[[#This Row],[Vefat2019]:[Vefat2017]], "&gt;0")</f>
        <v>14</v>
      </c>
      <c r="G128">
        <f>IF(AND(ErzurumTablo[[#This Row],[Vefat2020]]&gt;-1,ErzurumTablo[[#This Row],[Referans]]&gt;-1), ErzurumTablo[[#This Row],[Vefat2020]]-ErzurumTablo[[#This Row],[Referans]], 0)</f>
        <v>-8</v>
      </c>
      <c r="H128">
        <f t="shared" si="6"/>
        <v>9.5714285714285712</v>
      </c>
      <c r="I128">
        <f t="shared" si="7"/>
        <v>14.142857142857142</v>
      </c>
      <c r="J128">
        <f t="shared" si="8"/>
        <v>11.142857142857142</v>
      </c>
      <c r="K128">
        <f t="shared" si="9"/>
        <v>12.142857142857142</v>
      </c>
      <c r="L128">
        <f t="shared" si="10"/>
        <v>12.476190476190476</v>
      </c>
    </row>
    <row r="129" spans="1:12" x14ac:dyDescent="0.35">
      <c r="A129" t="s">
        <v>128</v>
      </c>
      <c r="B129">
        <v>8</v>
      </c>
      <c r="C129">
        <v>14</v>
      </c>
      <c r="D129">
        <v>17</v>
      </c>
      <c r="E129">
        <v>19</v>
      </c>
      <c r="F129">
        <f>AVERAGEIF(ErzurumTablo[[#This Row],[Vefat2019]:[Vefat2017]], "&gt;0")</f>
        <v>16.666666666666668</v>
      </c>
      <c r="G129">
        <f>IF(AND(ErzurumTablo[[#This Row],[Vefat2020]]&gt;-1,ErzurumTablo[[#This Row],[Referans]]&gt;-1), ErzurumTablo[[#This Row],[Vefat2020]]-ErzurumTablo[[#This Row],[Referans]], 0)</f>
        <v>-8.6666666666666679</v>
      </c>
      <c r="H129">
        <f t="shared" si="6"/>
        <v>9.8571428571428577</v>
      </c>
      <c r="I129">
        <f t="shared" si="7"/>
        <v>14</v>
      </c>
      <c r="J129">
        <f t="shared" si="8"/>
        <v>11.857142857142858</v>
      </c>
      <c r="K129">
        <f t="shared" si="9"/>
        <v>13.428571428571429</v>
      </c>
      <c r="L129">
        <f t="shared" si="10"/>
        <v>13.095238095238097</v>
      </c>
    </row>
    <row r="130" spans="1:12" x14ac:dyDescent="0.35">
      <c r="A130" t="s">
        <v>127</v>
      </c>
      <c r="B130">
        <v>13</v>
      </c>
      <c r="C130">
        <v>10</v>
      </c>
      <c r="D130">
        <v>15</v>
      </c>
      <c r="E130">
        <v>13</v>
      </c>
      <c r="F130">
        <f>AVERAGEIF(ErzurumTablo[[#This Row],[Vefat2019]:[Vefat2017]], "&gt;0")</f>
        <v>12.666666666666666</v>
      </c>
      <c r="G130">
        <f>IF(AND(ErzurumTablo[[#This Row],[Vefat2020]]&gt;-1,ErzurumTablo[[#This Row],[Referans]]&gt;-1), ErzurumTablo[[#This Row],[Vefat2020]]-ErzurumTablo[[#This Row],[Referans]], 0)</f>
        <v>0.33333333333333393</v>
      </c>
      <c r="H130">
        <f t="shared" si="6"/>
        <v>11.142857142857142</v>
      </c>
      <c r="I130">
        <f t="shared" si="7"/>
        <v>13.285714285714286</v>
      </c>
      <c r="J130">
        <f t="shared" si="8"/>
        <v>12.285714285714286</v>
      </c>
      <c r="K130">
        <f t="shared" si="9"/>
        <v>13.142857142857142</v>
      </c>
      <c r="L130">
        <f t="shared" si="10"/>
        <v>12.904761904761907</v>
      </c>
    </row>
    <row r="131" spans="1:12" x14ac:dyDescent="0.35">
      <c r="A131" t="s">
        <v>126</v>
      </c>
      <c r="B131">
        <v>20</v>
      </c>
      <c r="C131">
        <v>17</v>
      </c>
      <c r="D131">
        <v>7</v>
      </c>
      <c r="E131">
        <v>16</v>
      </c>
      <c r="F131">
        <f>AVERAGEIF(ErzurumTablo[[#This Row],[Vefat2019]:[Vefat2017]], "&gt;0")</f>
        <v>13.333333333333334</v>
      </c>
      <c r="G131">
        <f>IF(AND(ErzurumTablo[[#This Row],[Vefat2020]]&gt;-1,ErzurumTablo[[#This Row],[Referans]]&gt;-1), ErzurumTablo[[#This Row],[Vefat2020]]-ErzurumTablo[[#This Row],[Referans]], 0)</f>
        <v>6.6666666666666661</v>
      </c>
      <c r="H131">
        <f t="shared" si="6"/>
        <v>12.285714285714286</v>
      </c>
      <c r="I131">
        <f t="shared" si="7"/>
        <v>13.714285714285714</v>
      </c>
      <c r="J131">
        <f t="shared" si="8"/>
        <v>11.428571428571429</v>
      </c>
      <c r="K131">
        <f t="shared" si="9"/>
        <v>13.571428571428571</v>
      </c>
      <c r="L131">
        <f t="shared" si="10"/>
        <v>12.904761904761903</v>
      </c>
    </row>
    <row r="132" spans="1:12" x14ac:dyDescent="0.35">
      <c r="A132" t="s">
        <v>125</v>
      </c>
      <c r="B132">
        <v>11</v>
      </c>
      <c r="C132">
        <v>21</v>
      </c>
      <c r="D132">
        <v>2</v>
      </c>
      <c r="E132">
        <v>19</v>
      </c>
      <c r="F132">
        <f>AVERAGEIF(ErzurumTablo[[#This Row],[Vefat2019]:[Vefat2017]], "&gt;0")</f>
        <v>14</v>
      </c>
      <c r="G132">
        <f>IF(AND(ErzurumTablo[[#This Row],[Vefat2020]]&gt;-1,ErzurumTablo[[#This Row],[Referans]]&gt;-1), ErzurumTablo[[#This Row],[Vefat2020]]-ErzurumTablo[[#This Row],[Referans]], 0)</f>
        <v>-3</v>
      </c>
      <c r="H132">
        <f t="shared" si="6"/>
        <v>11.714285714285714</v>
      </c>
      <c r="I132">
        <f t="shared" si="7"/>
        <v>14.285714285714286</v>
      </c>
      <c r="J132">
        <f t="shared" si="8"/>
        <v>10.571428571428571</v>
      </c>
      <c r="K132">
        <f t="shared" si="9"/>
        <v>14.857142857142858</v>
      </c>
      <c r="L132">
        <f t="shared" si="10"/>
        <v>13.238095238095239</v>
      </c>
    </row>
    <row r="133" spans="1:12" x14ac:dyDescent="0.35">
      <c r="A133" t="s">
        <v>124</v>
      </c>
      <c r="B133">
        <v>8</v>
      </c>
      <c r="C133">
        <v>7</v>
      </c>
      <c r="D133">
        <v>11</v>
      </c>
      <c r="E133">
        <v>8</v>
      </c>
      <c r="F133">
        <f>AVERAGEIF(ErzurumTablo[[#This Row],[Vefat2019]:[Vefat2017]], "&gt;0")</f>
        <v>8.6666666666666661</v>
      </c>
      <c r="G133">
        <f>IF(AND(ErzurumTablo[[#This Row],[Vefat2020]]&gt;-1,ErzurumTablo[[#This Row],[Referans]]&gt;-1), ErzurumTablo[[#This Row],[Vefat2020]]-ErzurumTablo[[#This Row],[Referans]], 0)</f>
        <v>-0.66666666666666607</v>
      </c>
      <c r="H133">
        <f t="shared" si="6"/>
        <v>11.428571428571429</v>
      </c>
      <c r="I133">
        <f t="shared" si="7"/>
        <v>14</v>
      </c>
      <c r="J133">
        <f t="shared" si="8"/>
        <v>10.714285714285714</v>
      </c>
      <c r="K133">
        <f t="shared" si="9"/>
        <v>14.571428571428571</v>
      </c>
      <c r="L133">
        <f t="shared" si="10"/>
        <v>13.095238095238097</v>
      </c>
    </row>
    <row r="134" spans="1:12" x14ac:dyDescent="0.35">
      <c r="A134" t="s">
        <v>123</v>
      </c>
      <c r="B134">
        <v>10</v>
      </c>
      <c r="C134">
        <v>12</v>
      </c>
      <c r="D134">
        <v>15</v>
      </c>
      <c r="E134">
        <v>11</v>
      </c>
      <c r="F134">
        <f>AVERAGEIF(ErzurumTablo[[#This Row],[Vefat2019]:[Vefat2017]], "&gt;0")</f>
        <v>12.666666666666666</v>
      </c>
      <c r="G134">
        <f>IF(AND(ErzurumTablo[[#This Row],[Vefat2020]]&gt;-1,ErzurumTablo[[#This Row],[Referans]]&gt;-1), ErzurumTablo[[#This Row],[Vefat2020]]-ErzurumTablo[[#This Row],[Referans]], 0)</f>
        <v>-2.6666666666666661</v>
      </c>
      <c r="H134">
        <f t="shared" si="6"/>
        <v>10.857142857142858</v>
      </c>
      <c r="I134">
        <f t="shared" si="7"/>
        <v>14</v>
      </c>
      <c r="J134">
        <f t="shared" si="8"/>
        <v>11.285714285714286</v>
      </c>
      <c r="K134">
        <f t="shared" si="9"/>
        <v>14.142857142857142</v>
      </c>
      <c r="L134">
        <f t="shared" si="10"/>
        <v>13.142857142857144</v>
      </c>
    </row>
    <row r="135" spans="1:12" x14ac:dyDescent="0.35">
      <c r="A135" t="s">
        <v>122</v>
      </c>
      <c r="B135">
        <v>9</v>
      </c>
      <c r="C135">
        <v>14</v>
      </c>
      <c r="D135">
        <v>15</v>
      </c>
      <c r="E135">
        <v>6</v>
      </c>
      <c r="F135">
        <f>AVERAGEIF(ErzurumTablo[[#This Row],[Vefat2019]:[Vefat2017]], "&gt;0")</f>
        <v>11.666666666666666</v>
      </c>
      <c r="G135">
        <f>IF(AND(ErzurumTablo[[#This Row],[Vefat2020]]&gt;-1,ErzurumTablo[[#This Row],[Referans]]&gt;-1), ErzurumTablo[[#This Row],[Vefat2020]]-ErzurumTablo[[#This Row],[Referans]], 0)</f>
        <v>-2.6666666666666661</v>
      </c>
      <c r="H135">
        <f t="shared" si="6"/>
        <v>11.285714285714286</v>
      </c>
      <c r="I135">
        <f t="shared" si="7"/>
        <v>13.571428571428571</v>
      </c>
      <c r="J135">
        <f t="shared" si="8"/>
        <v>11.714285714285714</v>
      </c>
      <c r="K135">
        <f t="shared" si="9"/>
        <v>13.142857142857142</v>
      </c>
      <c r="L135">
        <f t="shared" si="10"/>
        <v>12.809523809523812</v>
      </c>
    </row>
    <row r="136" spans="1:12" x14ac:dyDescent="0.35">
      <c r="A136" t="s">
        <v>121</v>
      </c>
      <c r="B136">
        <v>10</v>
      </c>
      <c r="C136">
        <v>15</v>
      </c>
      <c r="D136">
        <v>14</v>
      </c>
      <c r="E136">
        <v>9</v>
      </c>
      <c r="F136">
        <f>AVERAGEIF(ErzurumTablo[[#This Row],[Vefat2019]:[Vefat2017]], "&gt;0")</f>
        <v>12.666666666666666</v>
      </c>
      <c r="G136">
        <f>IF(AND(ErzurumTablo[[#This Row],[Vefat2020]]&gt;-1,ErzurumTablo[[#This Row],[Referans]]&gt;-1), ErzurumTablo[[#This Row],[Vefat2020]]-ErzurumTablo[[#This Row],[Referans]], 0)</f>
        <v>-2.6666666666666661</v>
      </c>
      <c r="H136">
        <f t="shared" si="6"/>
        <v>11.571428571428571</v>
      </c>
      <c r="I136">
        <f t="shared" si="7"/>
        <v>13.714285714285714</v>
      </c>
      <c r="J136">
        <f t="shared" si="8"/>
        <v>11.285714285714286</v>
      </c>
      <c r="K136">
        <f t="shared" si="9"/>
        <v>11.714285714285714</v>
      </c>
      <c r="L136">
        <f t="shared" si="10"/>
        <v>12.238095238095239</v>
      </c>
    </row>
    <row r="137" spans="1:12" x14ac:dyDescent="0.35">
      <c r="A137" t="s">
        <v>120</v>
      </c>
      <c r="B137">
        <v>13</v>
      </c>
      <c r="C137">
        <v>9</v>
      </c>
      <c r="D137">
        <v>16</v>
      </c>
      <c r="E137">
        <v>14</v>
      </c>
      <c r="F137">
        <f>AVERAGEIF(ErzurumTablo[[#This Row],[Vefat2019]:[Vefat2017]], "&gt;0")</f>
        <v>13</v>
      </c>
      <c r="G137">
        <f>IF(AND(ErzurumTablo[[#This Row],[Vefat2020]]&gt;-1,ErzurumTablo[[#This Row],[Referans]]&gt;-1), ErzurumTablo[[#This Row],[Vefat2020]]-ErzurumTablo[[#This Row],[Referans]], 0)</f>
        <v>0</v>
      </c>
      <c r="H137">
        <f t="shared" ref="H137:H200" si="11">AVERAGEIF(B131:B137, "&gt;0")</f>
        <v>11.571428571428571</v>
      </c>
      <c r="I137">
        <f t="shared" ref="I137:I200" si="12">AVERAGEIF(C131:C137, "&gt;0")</f>
        <v>13.571428571428571</v>
      </c>
      <c r="J137">
        <f t="shared" ref="J137:J200" si="13">AVERAGEIF(D131:D137, "&gt;0")</f>
        <v>11.428571428571429</v>
      </c>
      <c r="K137">
        <f t="shared" ref="K137:K200" si="14">AVERAGEIF(E131:E137, "&gt;0")</f>
        <v>11.857142857142858</v>
      </c>
      <c r="L137">
        <f t="shared" ref="L137:L200" si="15">AVERAGE(F131:F137)</f>
        <v>12.285714285714286</v>
      </c>
    </row>
    <row r="138" spans="1:12" x14ac:dyDescent="0.35">
      <c r="A138" t="s">
        <v>119</v>
      </c>
      <c r="B138">
        <v>7</v>
      </c>
      <c r="C138">
        <v>7</v>
      </c>
      <c r="D138">
        <v>15</v>
      </c>
      <c r="E138">
        <v>13</v>
      </c>
      <c r="F138">
        <f>AVERAGEIF(ErzurumTablo[[#This Row],[Vefat2019]:[Vefat2017]], "&gt;0")</f>
        <v>11.666666666666666</v>
      </c>
      <c r="G138">
        <f>IF(AND(ErzurumTablo[[#This Row],[Vefat2020]]&gt;-1,ErzurumTablo[[#This Row],[Referans]]&gt;-1), ErzurumTablo[[#This Row],[Vefat2020]]-ErzurumTablo[[#This Row],[Referans]], 0)</f>
        <v>-4.6666666666666661</v>
      </c>
      <c r="H138">
        <f t="shared" si="11"/>
        <v>9.7142857142857135</v>
      </c>
      <c r="I138">
        <f t="shared" si="12"/>
        <v>12.142857142857142</v>
      </c>
      <c r="J138">
        <f t="shared" si="13"/>
        <v>12.571428571428571</v>
      </c>
      <c r="K138">
        <f t="shared" si="14"/>
        <v>11.428571428571429</v>
      </c>
      <c r="L138">
        <f t="shared" si="15"/>
        <v>12.047619047619047</v>
      </c>
    </row>
    <row r="139" spans="1:12" x14ac:dyDescent="0.35">
      <c r="A139" t="s">
        <v>118</v>
      </c>
      <c r="B139">
        <v>9</v>
      </c>
      <c r="C139">
        <v>13</v>
      </c>
      <c r="D139">
        <v>7</v>
      </c>
      <c r="E139">
        <v>17</v>
      </c>
      <c r="F139">
        <f>AVERAGEIF(ErzurumTablo[[#This Row],[Vefat2019]:[Vefat2017]], "&gt;0")</f>
        <v>12.333333333333334</v>
      </c>
      <c r="G139">
        <f>IF(AND(ErzurumTablo[[#This Row],[Vefat2020]]&gt;-1,ErzurumTablo[[#This Row],[Referans]]&gt;-1), ErzurumTablo[[#This Row],[Vefat2020]]-ErzurumTablo[[#This Row],[Referans]], 0)</f>
        <v>-3.3333333333333339</v>
      </c>
      <c r="H139">
        <f t="shared" si="11"/>
        <v>9.4285714285714288</v>
      </c>
      <c r="I139">
        <f t="shared" si="12"/>
        <v>11</v>
      </c>
      <c r="J139">
        <f t="shared" si="13"/>
        <v>13.285714285714286</v>
      </c>
      <c r="K139">
        <f t="shared" si="14"/>
        <v>11.142857142857142</v>
      </c>
      <c r="L139">
        <f t="shared" si="15"/>
        <v>11.809523809523808</v>
      </c>
    </row>
    <row r="140" spans="1:12" x14ac:dyDescent="0.35">
      <c r="A140" t="s">
        <v>117</v>
      </c>
      <c r="B140">
        <v>10</v>
      </c>
      <c r="C140">
        <v>14</v>
      </c>
      <c r="D140">
        <v>8</v>
      </c>
      <c r="E140">
        <v>6</v>
      </c>
      <c r="F140">
        <f>AVERAGEIF(ErzurumTablo[[#This Row],[Vefat2019]:[Vefat2017]], "&gt;0")</f>
        <v>9.3333333333333339</v>
      </c>
      <c r="G140">
        <f>IF(AND(ErzurumTablo[[#This Row],[Vefat2020]]&gt;-1,ErzurumTablo[[#This Row],[Referans]]&gt;-1), ErzurumTablo[[#This Row],[Vefat2020]]-ErzurumTablo[[#This Row],[Referans]], 0)</f>
        <v>0.66666666666666607</v>
      </c>
      <c r="H140">
        <f t="shared" si="11"/>
        <v>9.7142857142857135</v>
      </c>
      <c r="I140">
        <f t="shared" si="12"/>
        <v>12</v>
      </c>
      <c r="J140">
        <f t="shared" si="13"/>
        <v>12.857142857142858</v>
      </c>
      <c r="K140">
        <f t="shared" si="14"/>
        <v>10.857142857142858</v>
      </c>
      <c r="L140">
        <f t="shared" si="15"/>
        <v>11.904761904761903</v>
      </c>
    </row>
    <row r="141" spans="1:12" x14ac:dyDescent="0.35">
      <c r="A141" t="s">
        <v>116</v>
      </c>
      <c r="B141">
        <v>14</v>
      </c>
      <c r="C141">
        <v>16</v>
      </c>
      <c r="D141">
        <v>15</v>
      </c>
      <c r="E141">
        <v>8</v>
      </c>
      <c r="F141">
        <f>AVERAGEIF(ErzurumTablo[[#This Row],[Vefat2019]:[Vefat2017]], "&gt;0")</f>
        <v>13</v>
      </c>
      <c r="G141">
        <f>IF(AND(ErzurumTablo[[#This Row],[Vefat2020]]&gt;-1,ErzurumTablo[[#This Row],[Referans]]&gt;-1), ErzurumTablo[[#This Row],[Vefat2020]]-ErzurumTablo[[#This Row],[Referans]], 0)</f>
        <v>1</v>
      </c>
      <c r="H141">
        <f t="shared" si="11"/>
        <v>10.285714285714286</v>
      </c>
      <c r="I141">
        <f t="shared" si="12"/>
        <v>12.571428571428571</v>
      </c>
      <c r="J141">
        <f t="shared" si="13"/>
        <v>12.857142857142858</v>
      </c>
      <c r="K141">
        <f t="shared" si="14"/>
        <v>10.428571428571429</v>
      </c>
      <c r="L141">
        <f t="shared" si="15"/>
        <v>11.952380952380951</v>
      </c>
    </row>
    <row r="142" spans="1:12" x14ac:dyDescent="0.35">
      <c r="A142" t="s">
        <v>115</v>
      </c>
      <c r="B142">
        <v>12</v>
      </c>
      <c r="C142">
        <v>12</v>
      </c>
      <c r="D142">
        <v>17</v>
      </c>
      <c r="E142">
        <v>21</v>
      </c>
      <c r="F142">
        <f>AVERAGEIF(ErzurumTablo[[#This Row],[Vefat2019]:[Vefat2017]], "&gt;0")</f>
        <v>16.666666666666668</v>
      </c>
      <c r="G142">
        <f>IF(AND(ErzurumTablo[[#This Row],[Vefat2020]]&gt;-1,ErzurumTablo[[#This Row],[Referans]]&gt;-1), ErzurumTablo[[#This Row],[Vefat2020]]-ErzurumTablo[[#This Row],[Referans]], 0)</f>
        <v>-4.6666666666666679</v>
      </c>
      <c r="H142">
        <f t="shared" si="11"/>
        <v>10.714285714285714</v>
      </c>
      <c r="I142">
        <f t="shared" si="12"/>
        <v>12.285714285714286</v>
      </c>
      <c r="J142">
        <f t="shared" si="13"/>
        <v>13.142857142857142</v>
      </c>
      <c r="K142">
        <f t="shared" si="14"/>
        <v>12.571428571428571</v>
      </c>
      <c r="L142">
        <f t="shared" si="15"/>
        <v>12.666666666666668</v>
      </c>
    </row>
    <row r="143" spans="1:12" x14ac:dyDescent="0.35">
      <c r="A143" t="s">
        <v>114</v>
      </c>
      <c r="B143">
        <v>16</v>
      </c>
      <c r="C143">
        <v>17</v>
      </c>
      <c r="D143">
        <v>20</v>
      </c>
      <c r="E143">
        <v>22</v>
      </c>
      <c r="F143">
        <f>AVERAGEIF(ErzurumTablo[[#This Row],[Vefat2019]:[Vefat2017]], "&gt;0")</f>
        <v>19.666666666666668</v>
      </c>
      <c r="G143">
        <f>IF(AND(ErzurumTablo[[#This Row],[Vefat2020]]&gt;-1,ErzurumTablo[[#This Row],[Referans]]&gt;-1), ErzurumTablo[[#This Row],[Vefat2020]]-ErzurumTablo[[#This Row],[Referans]], 0)</f>
        <v>-3.6666666666666679</v>
      </c>
      <c r="H143">
        <f t="shared" si="11"/>
        <v>11.571428571428571</v>
      </c>
      <c r="I143">
        <f t="shared" si="12"/>
        <v>12.571428571428571</v>
      </c>
      <c r="J143">
        <f t="shared" si="13"/>
        <v>14</v>
      </c>
      <c r="K143">
        <f t="shared" si="14"/>
        <v>14.428571428571429</v>
      </c>
      <c r="L143">
        <f t="shared" si="15"/>
        <v>13.666666666666668</v>
      </c>
    </row>
    <row r="144" spans="1:12" x14ac:dyDescent="0.35">
      <c r="A144" t="s">
        <v>113</v>
      </c>
      <c r="B144">
        <v>12</v>
      </c>
      <c r="C144">
        <v>13</v>
      </c>
      <c r="D144">
        <v>6</v>
      </c>
      <c r="E144">
        <v>21</v>
      </c>
      <c r="F144">
        <f>AVERAGEIF(ErzurumTablo[[#This Row],[Vefat2019]:[Vefat2017]], "&gt;0")</f>
        <v>13.333333333333334</v>
      </c>
      <c r="G144">
        <f>IF(AND(ErzurumTablo[[#This Row],[Vefat2020]]&gt;-1,ErzurumTablo[[#This Row],[Referans]]&gt;-1), ErzurumTablo[[#This Row],[Vefat2020]]-ErzurumTablo[[#This Row],[Referans]], 0)</f>
        <v>-1.3333333333333339</v>
      </c>
      <c r="H144">
        <f t="shared" si="11"/>
        <v>11.428571428571429</v>
      </c>
      <c r="I144">
        <f t="shared" si="12"/>
        <v>13.142857142857142</v>
      </c>
      <c r="J144">
        <f t="shared" si="13"/>
        <v>12.571428571428571</v>
      </c>
      <c r="K144">
        <f t="shared" si="14"/>
        <v>15.428571428571429</v>
      </c>
      <c r="L144">
        <f t="shared" si="15"/>
        <v>13.714285714285714</v>
      </c>
    </row>
    <row r="145" spans="1:12" x14ac:dyDescent="0.35">
      <c r="A145" t="s">
        <v>112</v>
      </c>
      <c r="B145">
        <v>11</v>
      </c>
      <c r="C145">
        <v>14</v>
      </c>
      <c r="D145">
        <v>9</v>
      </c>
      <c r="E145">
        <v>17</v>
      </c>
      <c r="F145">
        <f>AVERAGEIF(ErzurumTablo[[#This Row],[Vefat2019]:[Vefat2017]], "&gt;0")</f>
        <v>13.333333333333334</v>
      </c>
      <c r="G145">
        <f>IF(AND(ErzurumTablo[[#This Row],[Vefat2020]]&gt;-1,ErzurumTablo[[#This Row],[Referans]]&gt;-1), ErzurumTablo[[#This Row],[Vefat2020]]-ErzurumTablo[[#This Row],[Referans]], 0)</f>
        <v>-2.3333333333333339</v>
      </c>
      <c r="H145">
        <f t="shared" si="11"/>
        <v>12</v>
      </c>
      <c r="I145">
        <f t="shared" si="12"/>
        <v>14.142857142857142</v>
      </c>
      <c r="J145">
        <f t="shared" si="13"/>
        <v>11.714285714285714</v>
      </c>
      <c r="K145">
        <f t="shared" si="14"/>
        <v>16</v>
      </c>
      <c r="L145">
        <f t="shared" si="15"/>
        <v>13.952380952380953</v>
      </c>
    </row>
    <row r="146" spans="1:12" x14ac:dyDescent="0.35">
      <c r="A146" t="s">
        <v>111</v>
      </c>
      <c r="B146">
        <v>11</v>
      </c>
      <c r="C146">
        <v>15</v>
      </c>
      <c r="D146">
        <v>9</v>
      </c>
      <c r="E146">
        <v>25</v>
      </c>
      <c r="F146">
        <f>AVERAGEIF(ErzurumTablo[[#This Row],[Vefat2019]:[Vefat2017]], "&gt;0")</f>
        <v>16.333333333333332</v>
      </c>
      <c r="G146">
        <f>IF(AND(ErzurumTablo[[#This Row],[Vefat2020]]&gt;-1,ErzurumTablo[[#This Row],[Referans]]&gt;-1), ErzurumTablo[[#This Row],[Vefat2020]]-ErzurumTablo[[#This Row],[Referans]], 0)</f>
        <v>-5.3333333333333321</v>
      </c>
      <c r="H146">
        <f t="shared" si="11"/>
        <v>12.285714285714286</v>
      </c>
      <c r="I146">
        <f t="shared" si="12"/>
        <v>14.428571428571429</v>
      </c>
      <c r="J146">
        <f t="shared" si="13"/>
        <v>12</v>
      </c>
      <c r="K146">
        <f t="shared" si="14"/>
        <v>17.142857142857142</v>
      </c>
      <c r="L146">
        <f t="shared" si="15"/>
        <v>14.523809523809522</v>
      </c>
    </row>
    <row r="147" spans="1:12" x14ac:dyDescent="0.35">
      <c r="A147" t="s">
        <v>110</v>
      </c>
      <c r="B147">
        <v>11</v>
      </c>
      <c r="C147">
        <v>12</v>
      </c>
      <c r="D147">
        <v>6</v>
      </c>
      <c r="E147">
        <v>13</v>
      </c>
      <c r="F147">
        <f>AVERAGEIF(ErzurumTablo[[#This Row],[Vefat2019]:[Vefat2017]], "&gt;0")</f>
        <v>10.333333333333334</v>
      </c>
      <c r="G147">
        <f>IF(AND(ErzurumTablo[[#This Row],[Vefat2020]]&gt;-1,ErzurumTablo[[#This Row],[Referans]]&gt;-1), ErzurumTablo[[#This Row],[Vefat2020]]-ErzurumTablo[[#This Row],[Referans]], 0)</f>
        <v>0.66666666666666607</v>
      </c>
      <c r="H147">
        <f t="shared" si="11"/>
        <v>12.428571428571429</v>
      </c>
      <c r="I147">
        <f t="shared" si="12"/>
        <v>14.142857142857142</v>
      </c>
      <c r="J147">
        <f t="shared" si="13"/>
        <v>11.714285714285714</v>
      </c>
      <c r="K147">
        <f t="shared" si="14"/>
        <v>18.142857142857142</v>
      </c>
      <c r="L147">
        <f t="shared" si="15"/>
        <v>14.666666666666666</v>
      </c>
    </row>
    <row r="148" spans="1:12" x14ac:dyDescent="0.35">
      <c r="A148" t="s">
        <v>109</v>
      </c>
      <c r="B148">
        <v>13</v>
      </c>
      <c r="C148">
        <v>9</v>
      </c>
      <c r="D148">
        <v>13</v>
      </c>
      <c r="E148">
        <v>10</v>
      </c>
      <c r="F148">
        <f>AVERAGEIF(ErzurumTablo[[#This Row],[Vefat2019]:[Vefat2017]], "&gt;0")</f>
        <v>10.666666666666666</v>
      </c>
      <c r="G148">
        <f>IF(AND(ErzurumTablo[[#This Row],[Vefat2020]]&gt;-1,ErzurumTablo[[#This Row],[Referans]]&gt;-1), ErzurumTablo[[#This Row],[Vefat2020]]-ErzurumTablo[[#This Row],[Referans]], 0)</f>
        <v>2.3333333333333339</v>
      </c>
      <c r="H148">
        <f t="shared" si="11"/>
        <v>12.285714285714286</v>
      </c>
      <c r="I148">
        <f t="shared" si="12"/>
        <v>13.142857142857142</v>
      </c>
      <c r="J148">
        <f t="shared" si="13"/>
        <v>11.428571428571429</v>
      </c>
      <c r="K148">
        <f t="shared" si="14"/>
        <v>18.428571428571427</v>
      </c>
      <c r="L148">
        <f t="shared" si="15"/>
        <v>14.333333333333334</v>
      </c>
    </row>
    <row r="149" spans="1:12" x14ac:dyDescent="0.35">
      <c r="A149" t="s">
        <v>108</v>
      </c>
      <c r="B149">
        <v>12</v>
      </c>
      <c r="C149">
        <v>11</v>
      </c>
      <c r="D149">
        <v>21</v>
      </c>
      <c r="E149">
        <v>13</v>
      </c>
      <c r="F149">
        <f>AVERAGEIF(ErzurumTablo[[#This Row],[Vefat2019]:[Vefat2017]], "&gt;0")</f>
        <v>15</v>
      </c>
      <c r="G149">
        <f>IF(AND(ErzurumTablo[[#This Row],[Vefat2020]]&gt;-1,ErzurumTablo[[#This Row],[Referans]]&gt;-1), ErzurumTablo[[#This Row],[Vefat2020]]-ErzurumTablo[[#This Row],[Referans]], 0)</f>
        <v>-3</v>
      </c>
      <c r="H149">
        <f t="shared" si="11"/>
        <v>12.285714285714286</v>
      </c>
      <c r="I149">
        <f t="shared" si="12"/>
        <v>13</v>
      </c>
      <c r="J149">
        <f t="shared" si="13"/>
        <v>12</v>
      </c>
      <c r="K149">
        <f t="shared" si="14"/>
        <v>17.285714285714285</v>
      </c>
      <c r="L149">
        <f t="shared" si="15"/>
        <v>14.095238095238097</v>
      </c>
    </row>
    <row r="150" spans="1:12" x14ac:dyDescent="0.35">
      <c r="A150" t="s">
        <v>107</v>
      </c>
      <c r="B150">
        <v>20</v>
      </c>
      <c r="C150">
        <v>20</v>
      </c>
      <c r="D150">
        <v>12</v>
      </c>
      <c r="E150">
        <v>12</v>
      </c>
      <c r="F150">
        <f>AVERAGEIF(ErzurumTablo[[#This Row],[Vefat2019]:[Vefat2017]], "&gt;0")</f>
        <v>14.666666666666666</v>
      </c>
      <c r="G150">
        <f>IF(AND(ErzurumTablo[[#This Row],[Vefat2020]]&gt;-1,ErzurumTablo[[#This Row],[Referans]]&gt;-1), ErzurumTablo[[#This Row],[Vefat2020]]-ErzurumTablo[[#This Row],[Referans]], 0)</f>
        <v>5.3333333333333339</v>
      </c>
      <c r="H150">
        <f t="shared" si="11"/>
        <v>12.857142857142858</v>
      </c>
      <c r="I150">
        <f t="shared" si="12"/>
        <v>13.428571428571429</v>
      </c>
      <c r="J150">
        <f t="shared" si="13"/>
        <v>10.857142857142858</v>
      </c>
      <c r="K150">
        <f t="shared" si="14"/>
        <v>15.857142857142858</v>
      </c>
      <c r="L150">
        <f t="shared" si="15"/>
        <v>13.380952380952381</v>
      </c>
    </row>
    <row r="151" spans="1:12" x14ac:dyDescent="0.35">
      <c r="A151" t="s">
        <v>106</v>
      </c>
      <c r="B151">
        <v>13</v>
      </c>
      <c r="C151">
        <v>9</v>
      </c>
      <c r="D151">
        <v>9</v>
      </c>
      <c r="E151">
        <v>15</v>
      </c>
      <c r="F151">
        <f>AVERAGEIF(ErzurumTablo[[#This Row],[Vefat2019]:[Vefat2017]], "&gt;0")</f>
        <v>11</v>
      </c>
      <c r="G151">
        <f>IF(AND(ErzurumTablo[[#This Row],[Vefat2020]]&gt;-1,ErzurumTablo[[#This Row],[Referans]]&gt;-1), ErzurumTablo[[#This Row],[Vefat2020]]-ErzurumTablo[[#This Row],[Referans]], 0)</f>
        <v>2</v>
      </c>
      <c r="H151">
        <f t="shared" si="11"/>
        <v>13</v>
      </c>
      <c r="I151">
        <f t="shared" si="12"/>
        <v>12.857142857142858</v>
      </c>
      <c r="J151">
        <f t="shared" si="13"/>
        <v>11.285714285714286</v>
      </c>
      <c r="K151">
        <f t="shared" si="14"/>
        <v>15</v>
      </c>
      <c r="L151">
        <f t="shared" si="15"/>
        <v>13.047619047619047</v>
      </c>
    </row>
    <row r="152" spans="1:12" x14ac:dyDescent="0.35">
      <c r="A152" t="s">
        <v>105</v>
      </c>
      <c r="B152">
        <v>14</v>
      </c>
      <c r="C152">
        <v>11</v>
      </c>
      <c r="D152">
        <v>18</v>
      </c>
      <c r="E152">
        <v>13</v>
      </c>
      <c r="F152">
        <f>AVERAGEIF(ErzurumTablo[[#This Row],[Vefat2019]:[Vefat2017]], "&gt;0")</f>
        <v>14</v>
      </c>
      <c r="G152">
        <f>IF(AND(ErzurumTablo[[#This Row],[Vefat2020]]&gt;-1,ErzurumTablo[[#This Row],[Referans]]&gt;-1), ErzurumTablo[[#This Row],[Vefat2020]]-ErzurumTablo[[#This Row],[Referans]], 0)</f>
        <v>0</v>
      </c>
      <c r="H152">
        <f t="shared" si="11"/>
        <v>13.428571428571429</v>
      </c>
      <c r="I152">
        <f t="shared" si="12"/>
        <v>12.428571428571429</v>
      </c>
      <c r="J152">
        <f t="shared" si="13"/>
        <v>12.571428571428571</v>
      </c>
      <c r="K152">
        <f t="shared" si="14"/>
        <v>14.428571428571429</v>
      </c>
      <c r="L152">
        <f t="shared" si="15"/>
        <v>13.142857142857142</v>
      </c>
    </row>
    <row r="153" spans="1:12" x14ac:dyDescent="0.35">
      <c r="A153" t="s">
        <v>104</v>
      </c>
      <c r="B153">
        <v>13</v>
      </c>
      <c r="C153">
        <v>20</v>
      </c>
      <c r="D153">
        <v>13</v>
      </c>
      <c r="E153">
        <v>15</v>
      </c>
      <c r="F153">
        <f>AVERAGEIF(ErzurumTablo[[#This Row],[Vefat2019]:[Vefat2017]], "&gt;0")</f>
        <v>16</v>
      </c>
      <c r="G153">
        <f>IF(AND(ErzurumTablo[[#This Row],[Vefat2020]]&gt;-1,ErzurumTablo[[#This Row],[Referans]]&gt;-1), ErzurumTablo[[#This Row],[Vefat2020]]-ErzurumTablo[[#This Row],[Referans]], 0)</f>
        <v>-3</v>
      </c>
      <c r="H153">
        <f t="shared" si="11"/>
        <v>13.714285714285714</v>
      </c>
      <c r="I153">
        <f t="shared" si="12"/>
        <v>13.142857142857142</v>
      </c>
      <c r="J153">
        <f t="shared" si="13"/>
        <v>13.142857142857142</v>
      </c>
      <c r="K153">
        <f t="shared" si="14"/>
        <v>13</v>
      </c>
      <c r="L153">
        <f t="shared" si="15"/>
        <v>13.095238095238093</v>
      </c>
    </row>
    <row r="154" spans="1:12" x14ac:dyDescent="0.35">
      <c r="A154" t="s">
        <v>103</v>
      </c>
      <c r="B154">
        <v>9</v>
      </c>
      <c r="C154">
        <v>15</v>
      </c>
      <c r="D154">
        <v>19</v>
      </c>
      <c r="E154">
        <v>10</v>
      </c>
      <c r="F154">
        <f>AVERAGEIF(ErzurumTablo[[#This Row],[Vefat2019]:[Vefat2017]], "&gt;0")</f>
        <v>14.666666666666666</v>
      </c>
      <c r="G154">
        <f>IF(AND(ErzurumTablo[[#This Row],[Vefat2020]]&gt;-1,ErzurumTablo[[#This Row],[Referans]]&gt;-1), ErzurumTablo[[#This Row],[Vefat2020]]-ErzurumTablo[[#This Row],[Referans]], 0)</f>
        <v>-5.6666666666666661</v>
      </c>
      <c r="H154">
        <f t="shared" si="11"/>
        <v>13.428571428571429</v>
      </c>
      <c r="I154">
        <f t="shared" si="12"/>
        <v>13.571428571428571</v>
      </c>
      <c r="J154">
        <f t="shared" si="13"/>
        <v>15</v>
      </c>
      <c r="K154">
        <f t="shared" si="14"/>
        <v>12.571428571428571</v>
      </c>
      <c r="L154">
        <f t="shared" si="15"/>
        <v>13.714285714285714</v>
      </c>
    </row>
    <row r="155" spans="1:12" x14ac:dyDescent="0.35">
      <c r="A155" t="s">
        <v>102</v>
      </c>
      <c r="B155">
        <v>15</v>
      </c>
      <c r="C155">
        <v>13</v>
      </c>
      <c r="D155">
        <v>17</v>
      </c>
      <c r="E155">
        <v>20</v>
      </c>
      <c r="F155">
        <f>AVERAGEIF(ErzurumTablo[[#This Row],[Vefat2019]:[Vefat2017]], "&gt;0")</f>
        <v>16.666666666666668</v>
      </c>
      <c r="G155">
        <f>IF(AND(ErzurumTablo[[#This Row],[Vefat2020]]&gt;-1,ErzurumTablo[[#This Row],[Referans]]&gt;-1), ErzurumTablo[[#This Row],[Vefat2020]]-ErzurumTablo[[#This Row],[Referans]], 0)</f>
        <v>-1.6666666666666679</v>
      </c>
      <c r="H155">
        <f t="shared" si="11"/>
        <v>13.714285714285714</v>
      </c>
      <c r="I155">
        <f t="shared" si="12"/>
        <v>14.142857142857142</v>
      </c>
      <c r="J155">
        <f t="shared" si="13"/>
        <v>15.571428571428571</v>
      </c>
      <c r="K155">
        <f t="shared" si="14"/>
        <v>14</v>
      </c>
      <c r="L155">
        <f t="shared" si="15"/>
        <v>14.571428571428571</v>
      </c>
    </row>
    <row r="156" spans="1:12" x14ac:dyDescent="0.35">
      <c r="A156" t="s">
        <v>101</v>
      </c>
      <c r="B156">
        <v>9</v>
      </c>
      <c r="C156">
        <v>12</v>
      </c>
      <c r="D156">
        <v>13</v>
      </c>
      <c r="E156">
        <v>13</v>
      </c>
      <c r="F156">
        <f>AVERAGEIF(ErzurumTablo[[#This Row],[Vefat2019]:[Vefat2017]], "&gt;0")</f>
        <v>12.666666666666666</v>
      </c>
      <c r="G156">
        <f>IF(AND(ErzurumTablo[[#This Row],[Vefat2020]]&gt;-1,ErzurumTablo[[#This Row],[Referans]]&gt;-1), ErzurumTablo[[#This Row],[Vefat2020]]-ErzurumTablo[[#This Row],[Referans]], 0)</f>
        <v>-3.6666666666666661</v>
      </c>
      <c r="H156">
        <f t="shared" si="11"/>
        <v>13.285714285714286</v>
      </c>
      <c r="I156">
        <f t="shared" si="12"/>
        <v>14.285714285714286</v>
      </c>
      <c r="J156">
        <f t="shared" si="13"/>
        <v>14.428571428571429</v>
      </c>
      <c r="K156">
        <f t="shared" si="14"/>
        <v>14</v>
      </c>
      <c r="L156">
        <f t="shared" si="15"/>
        <v>14.238095238095239</v>
      </c>
    </row>
    <row r="157" spans="1:12" x14ac:dyDescent="0.35">
      <c r="A157" t="s">
        <v>100</v>
      </c>
      <c r="B157">
        <v>14</v>
      </c>
      <c r="C157">
        <v>14</v>
      </c>
      <c r="D157">
        <v>13</v>
      </c>
      <c r="E157">
        <v>16</v>
      </c>
      <c r="F157">
        <f>AVERAGEIF(ErzurumTablo[[#This Row],[Vefat2019]:[Vefat2017]], "&gt;0")</f>
        <v>14.333333333333334</v>
      </c>
      <c r="G157">
        <f>IF(AND(ErzurumTablo[[#This Row],[Vefat2020]]&gt;-1,ErzurumTablo[[#This Row],[Referans]]&gt;-1), ErzurumTablo[[#This Row],[Vefat2020]]-ErzurumTablo[[#This Row],[Referans]], 0)</f>
        <v>-0.33333333333333393</v>
      </c>
      <c r="H157">
        <f t="shared" si="11"/>
        <v>12.428571428571429</v>
      </c>
      <c r="I157">
        <f t="shared" si="12"/>
        <v>13.428571428571429</v>
      </c>
      <c r="J157">
        <f t="shared" si="13"/>
        <v>14.571428571428571</v>
      </c>
      <c r="K157">
        <f t="shared" si="14"/>
        <v>14.571428571428571</v>
      </c>
      <c r="L157">
        <f t="shared" si="15"/>
        <v>14.19047619047619</v>
      </c>
    </row>
    <row r="158" spans="1:12" x14ac:dyDescent="0.35">
      <c r="A158" t="s">
        <v>99</v>
      </c>
      <c r="B158">
        <v>14</v>
      </c>
      <c r="C158">
        <v>8</v>
      </c>
      <c r="D158">
        <v>15</v>
      </c>
      <c r="E158">
        <v>13</v>
      </c>
      <c r="F158">
        <f>AVERAGEIF(ErzurumTablo[[#This Row],[Vefat2019]:[Vefat2017]], "&gt;0")</f>
        <v>12</v>
      </c>
      <c r="G158">
        <f>IF(AND(ErzurumTablo[[#This Row],[Vefat2020]]&gt;-1,ErzurumTablo[[#This Row],[Referans]]&gt;-1), ErzurumTablo[[#This Row],[Vefat2020]]-ErzurumTablo[[#This Row],[Referans]], 0)</f>
        <v>2</v>
      </c>
      <c r="H158">
        <f t="shared" si="11"/>
        <v>12.571428571428571</v>
      </c>
      <c r="I158">
        <f t="shared" si="12"/>
        <v>13.285714285714286</v>
      </c>
      <c r="J158">
        <f t="shared" si="13"/>
        <v>15.428571428571429</v>
      </c>
      <c r="K158">
        <f t="shared" si="14"/>
        <v>14.285714285714286</v>
      </c>
      <c r="L158">
        <f t="shared" si="15"/>
        <v>14.333333333333332</v>
      </c>
    </row>
    <row r="159" spans="1:12" x14ac:dyDescent="0.35">
      <c r="A159" t="s">
        <v>98</v>
      </c>
      <c r="B159">
        <v>9</v>
      </c>
      <c r="C159">
        <v>13</v>
      </c>
      <c r="D159">
        <v>12</v>
      </c>
      <c r="E159">
        <v>17</v>
      </c>
      <c r="F159">
        <f>AVERAGEIF(ErzurumTablo[[#This Row],[Vefat2019]:[Vefat2017]], "&gt;0")</f>
        <v>14</v>
      </c>
      <c r="G159">
        <f>IF(AND(ErzurumTablo[[#This Row],[Vefat2020]]&gt;-1,ErzurumTablo[[#This Row],[Referans]]&gt;-1), ErzurumTablo[[#This Row],[Vefat2020]]-ErzurumTablo[[#This Row],[Referans]], 0)</f>
        <v>-5</v>
      </c>
      <c r="H159">
        <f t="shared" si="11"/>
        <v>11.857142857142858</v>
      </c>
      <c r="I159">
        <f t="shared" si="12"/>
        <v>13.571428571428571</v>
      </c>
      <c r="J159">
        <f t="shared" si="13"/>
        <v>14.571428571428571</v>
      </c>
      <c r="K159">
        <f t="shared" si="14"/>
        <v>14.857142857142858</v>
      </c>
      <c r="L159">
        <f t="shared" si="15"/>
        <v>14.333333333333332</v>
      </c>
    </row>
    <row r="160" spans="1:12" x14ac:dyDescent="0.35">
      <c r="A160" t="s">
        <v>97</v>
      </c>
      <c r="B160">
        <v>20</v>
      </c>
      <c r="C160">
        <v>19</v>
      </c>
      <c r="D160">
        <v>9</v>
      </c>
      <c r="E160">
        <v>12</v>
      </c>
      <c r="F160">
        <f>AVERAGEIF(ErzurumTablo[[#This Row],[Vefat2019]:[Vefat2017]], "&gt;0")</f>
        <v>13.333333333333334</v>
      </c>
      <c r="G160">
        <f>IF(AND(ErzurumTablo[[#This Row],[Vefat2020]]&gt;-1,ErzurumTablo[[#This Row],[Referans]]&gt;-1), ErzurumTablo[[#This Row],[Vefat2020]]-ErzurumTablo[[#This Row],[Referans]], 0)</f>
        <v>6.6666666666666661</v>
      </c>
      <c r="H160">
        <f t="shared" si="11"/>
        <v>12.857142857142858</v>
      </c>
      <c r="I160">
        <f t="shared" si="12"/>
        <v>13.428571428571429</v>
      </c>
      <c r="J160">
        <f t="shared" si="13"/>
        <v>14</v>
      </c>
      <c r="K160">
        <f t="shared" si="14"/>
        <v>14.428571428571429</v>
      </c>
      <c r="L160">
        <f t="shared" si="15"/>
        <v>13.952380952380953</v>
      </c>
    </row>
    <row r="161" spans="1:12" x14ac:dyDescent="0.35">
      <c r="A161" t="s">
        <v>96</v>
      </c>
      <c r="B161">
        <v>11</v>
      </c>
      <c r="C161">
        <v>18</v>
      </c>
      <c r="D161">
        <v>13</v>
      </c>
      <c r="E161">
        <v>13</v>
      </c>
      <c r="F161">
        <f>AVERAGEIF(ErzurumTablo[[#This Row],[Vefat2019]:[Vefat2017]], "&gt;0")</f>
        <v>14.666666666666666</v>
      </c>
      <c r="G161">
        <f>IF(AND(ErzurumTablo[[#This Row],[Vefat2020]]&gt;-1,ErzurumTablo[[#This Row],[Referans]]&gt;-1), ErzurumTablo[[#This Row],[Vefat2020]]-ErzurumTablo[[#This Row],[Referans]], 0)</f>
        <v>-3.6666666666666661</v>
      </c>
      <c r="H161">
        <f t="shared" si="11"/>
        <v>13.142857142857142</v>
      </c>
      <c r="I161">
        <f t="shared" si="12"/>
        <v>13.857142857142858</v>
      </c>
      <c r="J161">
        <f t="shared" si="13"/>
        <v>13.142857142857142</v>
      </c>
      <c r="K161">
        <f t="shared" si="14"/>
        <v>14.857142857142858</v>
      </c>
      <c r="L161">
        <f t="shared" si="15"/>
        <v>13.952380952380953</v>
      </c>
    </row>
    <row r="162" spans="1:12" x14ac:dyDescent="0.35">
      <c r="A162" t="s">
        <v>95</v>
      </c>
      <c r="B162">
        <v>10</v>
      </c>
      <c r="C162">
        <v>14</v>
      </c>
      <c r="D162">
        <v>12</v>
      </c>
      <c r="E162">
        <v>9</v>
      </c>
      <c r="F162">
        <f>AVERAGEIF(ErzurumTablo[[#This Row],[Vefat2019]:[Vefat2017]], "&gt;0")</f>
        <v>11.666666666666666</v>
      </c>
      <c r="G162">
        <f>IF(AND(ErzurumTablo[[#This Row],[Vefat2020]]&gt;-1,ErzurumTablo[[#This Row],[Referans]]&gt;-1), ErzurumTablo[[#This Row],[Vefat2020]]-ErzurumTablo[[#This Row],[Referans]], 0)</f>
        <v>-1.6666666666666661</v>
      </c>
      <c r="H162">
        <f t="shared" si="11"/>
        <v>12.428571428571429</v>
      </c>
      <c r="I162">
        <f t="shared" si="12"/>
        <v>14</v>
      </c>
      <c r="J162">
        <f t="shared" si="13"/>
        <v>12.428571428571429</v>
      </c>
      <c r="K162">
        <f t="shared" si="14"/>
        <v>13.285714285714286</v>
      </c>
      <c r="L162">
        <f t="shared" si="15"/>
        <v>13.238095238095239</v>
      </c>
    </row>
    <row r="163" spans="1:12" x14ac:dyDescent="0.35">
      <c r="A163" t="s">
        <v>94</v>
      </c>
      <c r="B163">
        <v>7</v>
      </c>
      <c r="C163">
        <v>13</v>
      </c>
      <c r="D163">
        <v>11</v>
      </c>
      <c r="E163">
        <v>6</v>
      </c>
      <c r="F163">
        <f>AVERAGEIF(ErzurumTablo[[#This Row],[Vefat2019]:[Vefat2017]], "&gt;0")</f>
        <v>10</v>
      </c>
      <c r="G163">
        <f>IF(AND(ErzurumTablo[[#This Row],[Vefat2020]]&gt;-1,ErzurumTablo[[#This Row],[Referans]]&gt;-1), ErzurumTablo[[#This Row],[Vefat2020]]-ErzurumTablo[[#This Row],[Referans]], 0)</f>
        <v>-3</v>
      </c>
      <c r="H163">
        <f t="shared" si="11"/>
        <v>12.142857142857142</v>
      </c>
      <c r="I163">
        <f t="shared" si="12"/>
        <v>14.142857142857142</v>
      </c>
      <c r="J163">
        <f t="shared" si="13"/>
        <v>12.142857142857142</v>
      </c>
      <c r="K163">
        <f t="shared" si="14"/>
        <v>12.285714285714286</v>
      </c>
      <c r="L163">
        <f t="shared" si="15"/>
        <v>12.857142857142859</v>
      </c>
    </row>
    <row r="164" spans="1:12" x14ac:dyDescent="0.35">
      <c r="A164" t="s">
        <v>93</v>
      </c>
      <c r="B164">
        <v>24</v>
      </c>
      <c r="C164">
        <v>14</v>
      </c>
      <c r="D164">
        <v>18</v>
      </c>
      <c r="E164">
        <v>20</v>
      </c>
      <c r="F164">
        <f>AVERAGEIF(ErzurumTablo[[#This Row],[Vefat2019]:[Vefat2017]], "&gt;0")</f>
        <v>17.333333333333332</v>
      </c>
      <c r="G164">
        <f>IF(AND(ErzurumTablo[[#This Row],[Vefat2020]]&gt;-1,ErzurumTablo[[#This Row],[Referans]]&gt;-1), ErzurumTablo[[#This Row],[Vefat2020]]-ErzurumTablo[[#This Row],[Referans]], 0)</f>
        <v>6.6666666666666679</v>
      </c>
      <c r="H164">
        <f t="shared" si="11"/>
        <v>13.571428571428571</v>
      </c>
      <c r="I164">
        <f t="shared" si="12"/>
        <v>14.142857142857142</v>
      </c>
      <c r="J164">
        <f t="shared" si="13"/>
        <v>12.857142857142858</v>
      </c>
      <c r="K164">
        <f t="shared" si="14"/>
        <v>12.857142857142858</v>
      </c>
      <c r="L164">
        <f t="shared" si="15"/>
        <v>13.285714285714286</v>
      </c>
    </row>
    <row r="165" spans="1:12" x14ac:dyDescent="0.35">
      <c r="A165" t="s">
        <v>92</v>
      </c>
      <c r="B165">
        <v>13</v>
      </c>
      <c r="C165">
        <v>17</v>
      </c>
      <c r="D165">
        <v>17</v>
      </c>
      <c r="E165">
        <v>10</v>
      </c>
      <c r="F165">
        <f>AVERAGEIF(ErzurumTablo[[#This Row],[Vefat2019]:[Vefat2017]], "&gt;0")</f>
        <v>14.666666666666666</v>
      </c>
      <c r="G165">
        <f>IF(AND(ErzurumTablo[[#This Row],[Vefat2020]]&gt;-1,ErzurumTablo[[#This Row],[Referans]]&gt;-1), ErzurumTablo[[#This Row],[Vefat2020]]-ErzurumTablo[[#This Row],[Referans]], 0)</f>
        <v>-1.6666666666666661</v>
      </c>
      <c r="H165">
        <f t="shared" si="11"/>
        <v>13.428571428571429</v>
      </c>
      <c r="I165">
        <f t="shared" si="12"/>
        <v>15.428571428571429</v>
      </c>
      <c r="J165">
        <f t="shared" si="13"/>
        <v>13.142857142857142</v>
      </c>
      <c r="K165">
        <f t="shared" si="14"/>
        <v>12.428571428571429</v>
      </c>
      <c r="L165">
        <f t="shared" si="15"/>
        <v>13.666666666666668</v>
      </c>
    </row>
    <row r="166" spans="1:12" x14ac:dyDescent="0.35">
      <c r="A166" t="s">
        <v>91</v>
      </c>
      <c r="B166">
        <v>15</v>
      </c>
      <c r="C166">
        <v>14</v>
      </c>
      <c r="D166">
        <v>8</v>
      </c>
      <c r="E166">
        <v>10</v>
      </c>
      <c r="F166">
        <f>AVERAGEIF(ErzurumTablo[[#This Row],[Vefat2019]:[Vefat2017]], "&gt;0")</f>
        <v>10.666666666666666</v>
      </c>
      <c r="G166">
        <f>IF(AND(ErzurumTablo[[#This Row],[Vefat2020]]&gt;-1,ErzurumTablo[[#This Row],[Referans]]&gt;-1), ErzurumTablo[[#This Row],[Vefat2020]]-ErzurumTablo[[#This Row],[Referans]], 0)</f>
        <v>4.3333333333333339</v>
      </c>
      <c r="H166">
        <f t="shared" si="11"/>
        <v>14.285714285714286</v>
      </c>
      <c r="I166">
        <f t="shared" si="12"/>
        <v>15.571428571428571</v>
      </c>
      <c r="J166">
        <f t="shared" si="13"/>
        <v>12.571428571428571</v>
      </c>
      <c r="K166">
        <f t="shared" si="14"/>
        <v>11.428571428571429</v>
      </c>
      <c r="L166">
        <f t="shared" si="15"/>
        <v>13.190476190476192</v>
      </c>
    </row>
    <row r="167" spans="1:12" x14ac:dyDescent="0.35">
      <c r="A167" t="s">
        <v>90</v>
      </c>
      <c r="B167">
        <v>22</v>
      </c>
      <c r="C167">
        <v>13</v>
      </c>
      <c r="D167">
        <v>14</v>
      </c>
      <c r="E167">
        <v>15</v>
      </c>
      <c r="F167">
        <f>AVERAGEIF(ErzurumTablo[[#This Row],[Vefat2019]:[Vefat2017]], "&gt;0")</f>
        <v>14</v>
      </c>
      <c r="G167">
        <f>IF(AND(ErzurumTablo[[#This Row],[Vefat2020]]&gt;-1,ErzurumTablo[[#This Row],[Referans]]&gt;-1), ErzurumTablo[[#This Row],[Vefat2020]]-ErzurumTablo[[#This Row],[Referans]], 0)</f>
        <v>8</v>
      </c>
      <c r="H167">
        <f t="shared" si="11"/>
        <v>14.571428571428571</v>
      </c>
      <c r="I167">
        <f t="shared" si="12"/>
        <v>14.714285714285714</v>
      </c>
      <c r="J167">
        <f t="shared" si="13"/>
        <v>13.285714285714286</v>
      </c>
      <c r="K167">
        <f t="shared" si="14"/>
        <v>11.857142857142858</v>
      </c>
      <c r="L167">
        <f t="shared" si="15"/>
        <v>13.285714285714286</v>
      </c>
    </row>
    <row r="168" spans="1:12" x14ac:dyDescent="0.35">
      <c r="A168" t="s">
        <v>89</v>
      </c>
      <c r="B168">
        <v>10</v>
      </c>
      <c r="C168">
        <v>14</v>
      </c>
      <c r="D168">
        <v>10</v>
      </c>
      <c r="E168">
        <v>22</v>
      </c>
      <c r="F168">
        <f>AVERAGEIF(ErzurumTablo[[#This Row],[Vefat2019]:[Vefat2017]], "&gt;0")</f>
        <v>15.333333333333334</v>
      </c>
      <c r="G168">
        <f>IF(AND(ErzurumTablo[[#This Row],[Vefat2020]]&gt;-1,ErzurumTablo[[#This Row],[Referans]]&gt;-1), ErzurumTablo[[#This Row],[Vefat2020]]-ErzurumTablo[[#This Row],[Referans]], 0)</f>
        <v>-5.3333333333333339</v>
      </c>
      <c r="H168">
        <f t="shared" si="11"/>
        <v>14.428571428571429</v>
      </c>
      <c r="I168">
        <f t="shared" si="12"/>
        <v>14.142857142857142</v>
      </c>
      <c r="J168">
        <f t="shared" si="13"/>
        <v>12.857142857142858</v>
      </c>
      <c r="K168">
        <f t="shared" si="14"/>
        <v>13.142857142857142</v>
      </c>
      <c r="L168">
        <f t="shared" si="15"/>
        <v>13.38095238095238</v>
      </c>
    </row>
    <row r="169" spans="1:12" x14ac:dyDescent="0.35">
      <c r="A169" t="s">
        <v>88</v>
      </c>
      <c r="B169">
        <v>14</v>
      </c>
      <c r="C169">
        <v>22</v>
      </c>
      <c r="D169">
        <v>7</v>
      </c>
      <c r="E169">
        <v>12</v>
      </c>
      <c r="F169">
        <f>AVERAGEIF(ErzurumTablo[[#This Row],[Vefat2019]:[Vefat2017]], "&gt;0")</f>
        <v>13.666666666666666</v>
      </c>
      <c r="G169">
        <f>IF(AND(ErzurumTablo[[#This Row],[Vefat2020]]&gt;-1,ErzurumTablo[[#This Row],[Referans]]&gt;-1), ErzurumTablo[[#This Row],[Vefat2020]]-ErzurumTablo[[#This Row],[Referans]], 0)</f>
        <v>0.33333333333333393</v>
      </c>
      <c r="H169">
        <f t="shared" si="11"/>
        <v>15</v>
      </c>
      <c r="I169">
        <f t="shared" si="12"/>
        <v>15.285714285714286</v>
      </c>
      <c r="J169">
        <f t="shared" si="13"/>
        <v>12.142857142857142</v>
      </c>
      <c r="K169">
        <f t="shared" si="14"/>
        <v>13.571428571428571</v>
      </c>
      <c r="L169">
        <f t="shared" si="15"/>
        <v>13.666666666666666</v>
      </c>
    </row>
    <row r="170" spans="1:12" x14ac:dyDescent="0.35">
      <c r="A170" t="s">
        <v>87</v>
      </c>
      <c r="B170">
        <v>8</v>
      </c>
      <c r="C170">
        <v>15</v>
      </c>
      <c r="D170">
        <v>13</v>
      </c>
      <c r="E170">
        <v>9</v>
      </c>
      <c r="F170">
        <f>AVERAGEIF(ErzurumTablo[[#This Row],[Vefat2019]:[Vefat2017]], "&gt;0")</f>
        <v>12.333333333333334</v>
      </c>
      <c r="G170">
        <f>IF(AND(ErzurumTablo[[#This Row],[Vefat2020]]&gt;-1,ErzurumTablo[[#This Row],[Referans]]&gt;-1), ErzurumTablo[[#This Row],[Vefat2020]]-ErzurumTablo[[#This Row],[Referans]], 0)</f>
        <v>-4.3333333333333339</v>
      </c>
      <c r="H170">
        <f t="shared" si="11"/>
        <v>15.142857142857142</v>
      </c>
      <c r="I170">
        <f t="shared" si="12"/>
        <v>15.571428571428571</v>
      </c>
      <c r="J170">
        <f t="shared" si="13"/>
        <v>12.428571428571429</v>
      </c>
      <c r="K170">
        <f t="shared" si="14"/>
        <v>14</v>
      </c>
      <c r="L170">
        <f t="shared" si="15"/>
        <v>14</v>
      </c>
    </row>
    <row r="171" spans="1:12" x14ac:dyDescent="0.35">
      <c r="A171" t="s">
        <v>86</v>
      </c>
      <c r="B171">
        <v>8</v>
      </c>
      <c r="C171">
        <v>19</v>
      </c>
      <c r="D171">
        <v>18</v>
      </c>
      <c r="E171">
        <v>20</v>
      </c>
      <c r="F171">
        <f>AVERAGEIF(ErzurumTablo[[#This Row],[Vefat2019]:[Vefat2017]], "&gt;0")</f>
        <v>19</v>
      </c>
      <c r="G171">
        <f>IF(AND(ErzurumTablo[[#This Row],[Vefat2020]]&gt;-1,ErzurumTablo[[#This Row],[Referans]]&gt;-1), ErzurumTablo[[#This Row],[Vefat2020]]-ErzurumTablo[[#This Row],[Referans]], 0)</f>
        <v>-11</v>
      </c>
      <c r="H171">
        <f t="shared" si="11"/>
        <v>12.857142857142858</v>
      </c>
      <c r="I171">
        <f t="shared" si="12"/>
        <v>16.285714285714285</v>
      </c>
      <c r="J171">
        <f t="shared" si="13"/>
        <v>12.428571428571429</v>
      </c>
      <c r="K171">
        <f t="shared" si="14"/>
        <v>14</v>
      </c>
      <c r="L171">
        <f t="shared" si="15"/>
        <v>14.238095238095237</v>
      </c>
    </row>
    <row r="172" spans="1:12" x14ac:dyDescent="0.35">
      <c r="A172" t="s">
        <v>85</v>
      </c>
      <c r="B172">
        <v>14</v>
      </c>
      <c r="C172">
        <v>13</v>
      </c>
      <c r="D172">
        <v>10</v>
      </c>
      <c r="E172">
        <v>9</v>
      </c>
      <c r="F172">
        <f>AVERAGEIF(ErzurumTablo[[#This Row],[Vefat2019]:[Vefat2017]], "&gt;0")</f>
        <v>10.666666666666666</v>
      </c>
      <c r="G172">
        <f>IF(AND(ErzurumTablo[[#This Row],[Vefat2020]]&gt;-1,ErzurumTablo[[#This Row],[Referans]]&gt;-1), ErzurumTablo[[#This Row],[Vefat2020]]-ErzurumTablo[[#This Row],[Referans]], 0)</f>
        <v>3.3333333333333339</v>
      </c>
      <c r="H172">
        <f t="shared" si="11"/>
        <v>13</v>
      </c>
      <c r="I172">
        <f t="shared" si="12"/>
        <v>15.714285714285714</v>
      </c>
      <c r="J172">
        <f t="shared" si="13"/>
        <v>11.428571428571429</v>
      </c>
      <c r="K172">
        <f t="shared" si="14"/>
        <v>13.857142857142858</v>
      </c>
      <c r="L172">
        <f t="shared" si="15"/>
        <v>13.666666666666668</v>
      </c>
    </row>
    <row r="173" spans="1:12" x14ac:dyDescent="0.35">
      <c r="A173" t="s">
        <v>84</v>
      </c>
      <c r="B173">
        <v>17</v>
      </c>
      <c r="C173">
        <v>11</v>
      </c>
      <c r="D173">
        <v>15</v>
      </c>
      <c r="E173">
        <v>20</v>
      </c>
      <c r="F173">
        <f>AVERAGEIF(ErzurumTablo[[#This Row],[Vefat2019]:[Vefat2017]], "&gt;0")</f>
        <v>15.333333333333334</v>
      </c>
      <c r="G173">
        <f>IF(AND(ErzurumTablo[[#This Row],[Vefat2020]]&gt;-1,ErzurumTablo[[#This Row],[Referans]]&gt;-1), ErzurumTablo[[#This Row],[Vefat2020]]-ErzurumTablo[[#This Row],[Referans]], 0)</f>
        <v>1.6666666666666661</v>
      </c>
      <c r="H173">
        <f t="shared" si="11"/>
        <v>13.285714285714286</v>
      </c>
      <c r="I173">
        <f t="shared" si="12"/>
        <v>15.285714285714286</v>
      </c>
      <c r="J173">
        <f t="shared" si="13"/>
        <v>12.428571428571429</v>
      </c>
      <c r="K173">
        <f t="shared" si="14"/>
        <v>15.285714285714286</v>
      </c>
      <c r="L173">
        <f t="shared" si="15"/>
        <v>14.333333333333334</v>
      </c>
    </row>
    <row r="174" spans="1:12" x14ac:dyDescent="0.35">
      <c r="A174" t="s">
        <v>83</v>
      </c>
      <c r="B174">
        <v>9</v>
      </c>
      <c r="C174">
        <v>16</v>
      </c>
      <c r="D174">
        <v>13</v>
      </c>
      <c r="E174">
        <v>18</v>
      </c>
      <c r="F174">
        <f>AVERAGEIF(ErzurumTablo[[#This Row],[Vefat2019]:[Vefat2017]], "&gt;0")</f>
        <v>15.666666666666666</v>
      </c>
      <c r="G174">
        <f>IF(AND(ErzurumTablo[[#This Row],[Vefat2020]]&gt;-1,ErzurumTablo[[#This Row],[Referans]]&gt;-1), ErzurumTablo[[#This Row],[Vefat2020]]-ErzurumTablo[[#This Row],[Referans]], 0)</f>
        <v>-6.6666666666666661</v>
      </c>
      <c r="H174">
        <f t="shared" si="11"/>
        <v>11.428571428571429</v>
      </c>
      <c r="I174">
        <f t="shared" si="12"/>
        <v>15.714285714285714</v>
      </c>
      <c r="J174">
        <f t="shared" si="13"/>
        <v>12.285714285714286</v>
      </c>
      <c r="K174">
        <f t="shared" si="14"/>
        <v>15.714285714285714</v>
      </c>
      <c r="L174">
        <f t="shared" si="15"/>
        <v>14.571428571428571</v>
      </c>
    </row>
    <row r="175" spans="1:12" x14ac:dyDescent="0.35">
      <c r="A175" t="s">
        <v>82</v>
      </c>
      <c r="B175">
        <v>14</v>
      </c>
      <c r="C175">
        <v>18</v>
      </c>
      <c r="D175">
        <v>8</v>
      </c>
      <c r="E175">
        <v>11</v>
      </c>
      <c r="F175">
        <f>AVERAGEIF(ErzurumTablo[[#This Row],[Vefat2019]:[Vefat2017]], "&gt;0")</f>
        <v>12.333333333333334</v>
      </c>
      <c r="G175">
        <f>IF(AND(ErzurumTablo[[#This Row],[Vefat2020]]&gt;-1,ErzurumTablo[[#This Row],[Referans]]&gt;-1), ErzurumTablo[[#This Row],[Vefat2020]]-ErzurumTablo[[#This Row],[Referans]], 0)</f>
        <v>1.6666666666666661</v>
      </c>
      <c r="H175">
        <f t="shared" si="11"/>
        <v>12</v>
      </c>
      <c r="I175">
        <f t="shared" si="12"/>
        <v>16.285714285714285</v>
      </c>
      <c r="J175">
        <f t="shared" si="13"/>
        <v>12</v>
      </c>
      <c r="K175">
        <f t="shared" si="14"/>
        <v>14.142857142857142</v>
      </c>
      <c r="L175">
        <f t="shared" si="15"/>
        <v>14.142857142857142</v>
      </c>
    </row>
    <row r="176" spans="1:12" x14ac:dyDescent="0.35">
      <c r="A176" t="s">
        <v>81</v>
      </c>
      <c r="B176">
        <v>10</v>
      </c>
      <c r="C176">
        <v>12</v>
      </c>
      <c r="D176">
        <v>20</v>
      </c>
      <c r="E176">
        <v>7</v>
      </c>
      <c r="F176">
        <f>AVERAGEIF(ErzurumTablo[[#This Row],[Vefat2019]:[Vefat2017]], "&gt;0")</f>
        <v>13</v>
      </c>
      <c r="G176">
        <f>IF(AND(ErzurumTablo[[#This Row],[Vefat2020]]&gt;-1,ErzurumTablo[[#This Row],[Referans]]&gt;-1), ErzurumTablo[[#This Row],[Vefat2020]]-ErzurumTablo[[#This Row],[Referans]], 0)</f>
        <v>-3</v>
      </c>
      <c r="H176">
        <f t="shared" si="11"/>
        <v>11.428571428571429</v>
      </c>
      <c r="I176">
        <f t="shared" si="12"/>
        <v>14.857142857142858</v>
      </c>
      <c r="J176">
        <f t="shared" si="13"/>
        <v>13.857142857142858</v>
      </c>
      <c r="K176">
        <f t="shared" si="14"/>
        <v>13.428571428571429</v>
      </c>
      <c r="L176">
        <f t="shared" si="15"/>
        <v>14.047619047619047</v>
      </c>
    </row>
    <row r="177" spans="1:12" x14ac:dyDescent="0.35">
      <c r="A177" t="s">
        <v>80</v>
      </c>
      <c r="B177">
        <v>22</v>
      </c>
      <c r="C177">
        <v>18</v>
      </c>
      <c r="D177">
        <v>16</v>
      </c>
      <c r="E177">
        <v>11</v>
      </c>
      <c r="F177">
        <f>AVERAGEIF(ErzurumTablo[[#This Row],[Vefat2019]:[Vefat2017]], "&gt;0")</f>
        <v>15</v>
      </c>
      <c r="G177">
        <f>IF(AND(ErzurumTablo[[#This Row],[Vefat2020]]&gt;-1,ErzurumTablo[[#This Row],[Referans]]&gt;-1), ErzurumTablo[[#This Row],[Vefat2020]]-ErzurumTablo[[#This Row],[Referans]], 0)</f>
        <v>7</v>
      </c>
      <c r="H177">
        <f t="shared" si="11"/>
        <v>13.428571428571429</v>
      </c>
      <c r="I177">
        <f t="shared" si="12"/>
        <v>15.285714285714286</v>
      </c>
      <c r="J177">
        <f t="shared" si="13"/>
        <v>14.285714285714286</v>
      </c>
      <c r="K177">
        <f t="shared" si="14"/>
        <v>13.714285714285714</v>
      </c>
      <c r="L177">
        <f t="shared" si="15"/>
        <v>14.428571428571429</v>
      </c>
    </row>
    <row r="178" spans="1:12" x14ac:dyDescent="0.35">
      <c r="A178" t="s">
        <v>79</v>
      </c>
      <c r="B178">
        <v>12</v>
      </c>
      <c r="C178">
        <v>14</v>
      </c>
      <c r="D178">
        <v>15</v>
      </c>
      <c r="E178">
        <v>10</v>
      </c>
      <c r="F178">
        <f>AVERAGEIF(ErzurumTablo[[#This Row],[Vefat2019]:[Vefat2017]], "&gt;0")</f>
        <v>13</v>
      </c>
      <c r="G178">
        <f>IF(AND(ErzurumTablo[[#This Row],[Vefat2020]]&gt;-1,ErzurumTablo[[#This Row],[Referans]]&gt;-1), ErzurumTablo[[#This Row],[Vefat2020]]-ErzurumTablo[[#This Row],[Referans]], 0)</f>
        <v>-1</v>
      </c>
      <c r="H178">
        <f t="shared" si="11"/>
        <v>14</v>
      </c>
      <c r="I178">
        <f t="shared" si="12"/>
        <v>14.571428571428571</v>
      </c>
      <c r="J178">
        <f t="shared" si="13"/>
        <v>13.857142857142858</v>
      </c>
      <c r="K178">
        <f t="shared" si="14"/>
        <v>12.285714285714286</v>
      </c>
      <c r="L178">
        <f t="shared" si="15"/>
        <v>13.571428571428571</v>
      </c>
    </row>
    <row r="179" spans="1:12" x14ac:dyDescent="0.35">
      <c r="A179" t="s">
        <v>78</v>
      </c>
      <c r="B179">
        <v>13</v>
      </c>
      <c r="C179">
        <v>21</v>
      </c>
      <c r="D179">
        <v>11</v>
      </c>
      <c r="E179">
        <v>10</v>
      </c>
      <c r="F179">
        <f>AVERAGEIF(ErzurumTablo[[#This Row],[Vefat2019]:[Vefat2017]], "&gt;0")</f>
        <v>14</v>
      </c>
      <c r="G179">
        <f>IF(AND(ErzurumTablo[[#This Row],[Vefat2020]]&gt;-1,ErzurumTablo[[#This Row],[Referans]]&gt;-1), ErzurumTablo[[#This Row],[Vefat2020]]-ErzurumTablo[[#This Row],[Referans]], 0)</f>
        <v>-1</v>
      </c>
      <c r="H179">
        <f t="shared" si="11"/>
        <v>13.857142857142858</v>
      </c>
      <c r="I179">
        <f t="shared" si="12"/>
        <v>15.714285714285714</v>
      </c>
      <c r="J179">
        <f t="shared" si="13"/>
        <v>14</v>
      </c>
      <c r="K179">
        <f t="shared" si="14"/>
        <v>12.428571428571429</v>
      </c>
      <c r="L179">
        <f t="shared" si="15"/>
        <v>14.047619047619049</v>
      </c>
    </row>
    <row r="180" spans="1:12" x14ac:dyDescent="0.35">
      <c r="A180" t="s">
        <v>77</v>
      </c>
      <c r="B180">
        <v>9</v>
      </c>
      <c r="C180">
        <v>13</v>
      </c>
      <c r="D180">
        <v>20</v>
      </c>
      <c r="E180">
        <v>20</v>
      </c>
      <c r="F180">
        <f>AVERAGEIF(ErzurumTablo[[#This Row],[Vefat2019]:[Vefat2017]], "&gt;0")</f>
        <v>17.666666666666668</v>
      </c>
      <c r="G180">
        <f>IF(AND(ErzurumTablo[[#This Row],[Vefat2020]]&gt;-1,ErzurumTablo[[#This Row],[Referans]]&gt;-1), ErzurumTablo[[#This Row],[Vefat2020]]-ErzurumTablo[[#This Row],[Referans]], 0)</f>
        <v>-8.6666666666666679</v>
      </c>
      <c r="H180">
        <f t="shared" si="11"/>
        <v>12.714285714285714</v>
      </c>
      <c r="I180">
        <f t="shared" si="12"/>
        <v>16</v>
      </c>
      <c r="J180">
        <f t="shared" si="13"/>
        <v>14.714285714285714</v>
      </c>
      <c r="K180">
        <f t="shared" si="14"/>
        <v>12.428571428571429</v>
      </c>
      <c r="L180">
        <f t="shared" si="15"/>
        <v>14.380952380952381</v>
      </c>
    </row>
    <row r="181" spans="1:12" x14ac:dyDescent="0.35">
      <c r="A181" t="s">
        <v>76</v>
      </c>
      <c r="B181">
        <v>16</v>
      </c>
      <c r="C181">
        <v>8</v>
      </c>
      <c r="D181">
        <v>18</v>
      </c>
      <c r="E181">
        <v>19</v>
      </c>
      <c r="F181">
        <f>AVERAGEIF(ErzurumTablo[[#This Row],[Vefat2019]:[Vefat2017]], "&gt;0")</f>
        <v>15</v>
      </c>
      <c r="G181">
        <f>IF(AND(ErzurumTablo[[#This Row],[Vefat2020]]&gt;-1,ErzurumTablo[[#This Row],[Referans]]&gt;-1), ErzurumTablo[[#This Row],[Vefat2020]]-ErzurumTablo[[#This Row],[Referans]], 0)</f>
        <v>1</v>
      </c>
      <c r="H181">
        <f t="shared" si="11"/>
        <v>13.714285714285714</v>
      </c>
      <c r="I181">
        <f t="shared" si="12"/>
        <v>14.857142857142858</v>
      </c>
      <c r="J181">
        <f t="shared" si="13"/>
        <v>15.428571428571429</v>
      </c>
      <c r="K181">
        <f t="shared" si="14"/>
        <v>12.571428571428571</v>
      </c>
      <c r="L181">
        <f t="shared" si="15"/>
        <v>14.285714285714288</v>
      </c>
    </row>
    <row r="182" spans="1:12" x14ac:dyDescent="0.35">
      <c r="A182" t="s">
        <v>75</v>
      </c>
      <c r="B182">
        <v>12</v>
      </c>
      <c r="C182">
        <v>16</v>
      </c>
      <c r="D182">
        <v>12</v>
      </c>
      <c r="E182">
        <v>20</v>
      </c>
      <c r="F182">
        <f>AVERAGEIF(ErzurumTablo[[#This Row],[Vefat2019]:[Vefat2017]], "&gt;0")</f>
        <v>16</v>
      </c>
      <c r="G182">
        <f>IF(AND(ErzurumTablo[[#This Row],[Vefat2020]]&gt;-1,ErzurumTablo[[#This Row],[Referans]]&gt;-1), ErzurumTablo[[#This Row],[Vefat2020]]-ErzurumTablo[[#This Row],[Referans]], 0)</f>
        <v>-4</v>
      </c>
      <c r="H182">
        <f t="shared" si="11"/>
        <v>13.428571428571429</v>
      </c>
      <c r="I182">
        <f t="shared" si="12"/>
        <v>14.571428571428571</v>
      </c>
      <c r="J182">
        <f t="shared" si="13"/>
        <v>16</v>
      </c>
      <c r="K182">
        <f t="shared" si="14"/>
        <v>13.857142857142858</v>
      </c>
      <c r="L182">
        <f t="shared" si="15"/>
        <v>14.80952380952381</v>
      </c>
    </row>
    <row r="183" spans="1:12" x14ac:dyDescent="0.35">
      <c r="A183" t="s">
        <v>74</v>
      </c>
      <c r="B183">
        <v>13</v>
      </c>
      <c r="C183">
        <v>12</v>
      </c>
      <c r="D183">
        <v>16</v>
      </c>
      <c r="E183">
        <v>12</v>
      </c>
      <c r="F183">
        <f>AVERAGEIF(ErzurumTablo[[#This Row],[Vefat2019]:[Vefat2017]], "&gt;0")</f>
        <v>13.333333333333334</v>
      </c>
      <c r="G183">
        <f>IF(AND(ErzurumTablo[[#This Row],[Vefat2020]]&gt;-1,ErzurumTablo[[#This Row],[Referans]]&gt;-1), ErzurumTablo[[#This Row],[Vefat2020]]-ErzurumTablo[[#This Row],[Referans]], 0)</f>
        <v>-0.33333333333333393</v>
      </c>
      <c r="H183">
        <f t="shared" si="11"/>
        <v>13.857142857142858</v>
      </c>
      <c r="I183">
        <f t="shared" si="12"/>
        <v>14.571428571428571</v>
      </c>
      <c r="J183">
        <f t="shared" si="13"/>
        <v>15.428571428571429</v>
      </c>
      <c r="K183">
        <f t="shared" si="14"/>
        <v>14.571428571428571</v>
      </c>
      <c r="L183">
        <f t="shared" si="15"/>
        <v>14.857142857142858</v>
      </c>
    </row>
    <row r="184" spans="1:12" x14ac:dyDescent="0.35">
      <c r="A184" t="s">
        <v>73</v>
      </c>
      <c r="B184">
        <v>11</v>
      </c>
      <c r="C184">
        <v>12</v>
      </c>
      <c r="D184">
        <v>15</v>
      </c>
      <c r="E184">
        <v>14</v>
      </c>
      <c r="F184">
        <f>AVERAGEIF(ErzurumTablo[[#This Row],[Vefat2019]:[Vefat2017]], "&gt;0")</f>
        <v>13.666666666666666</v>
      </c>
      <c r="G184">
        <f>IF(AND(ErzurumTablo[[#This Row],[Vefat2020]]&gt;-1,ErzurumTablo[[#This Row],[Referans]]&gt;-1), ErzurumTablo[[#This Row],[Vefat2020]]-ErzurumTablo[[#This Row],[Referans]], 0)</f>
        <v>-2.6666666666666661</v>
      </c>
      <c r="H184">
        <f t="shared" si="11"/>
        <v>12.285714285714286</v>
      </c>
      <c r="I184">
        <f t="shared" si="12"/>
        <v>13.714285714285714</v>
      </c>
      <c r="J184">
        <f t="shared" si="13"/>
        <v>15.285714285714286</v>
      </c>
      <c r="K184">
        <f t="shared" si="14"/>
        <v>15</v>
      </c>
      <c r="L184">
        <f t="shared" si="15"/>
        <v>14.666666666666668</v>
      </c>
    </row>
    <row r="185" spans="1:12" x14ac:dyDescent="0.35">
      <c r="A185" t="s">
        <v>72</v>
      </c>
      <c r="B185">
        <v>13</v>
      </c>
      <c r="C185">
        <v>15</v>
      </c>
      <c r="D185">
        <v>10</v>
      </c>
      <c r="E185">
        <v>24</v>
      </c>
      <c r="F185">
        <f>AVERAGEIF(ErzurumTablo[[#This Row],[Vefat2019]:[Vefat2017]], "&gt;0")</f>
        <v>16.333333333333332</v>
      </c>
      <c r="G185">
        <f>IF(AND(ErzurumTablo[[#This Row],[Vefat2020]]&gt;-1,ErzurumTablo[[#This Row],[Referans]]&gt;-1), ErzurumTablo[[#This Row],[Vefat2020]]-ErzurumTablo[[#This Row],[Referans]], 0)</f>
        <v>-3.3333333333333321</v>
      </c>
      <c r="H185">
        <f t="shared" si="11"/>
        <v>12.428571428571429</v>
      </c>
      <c r="I185">
        <f t="shared" si="12"/>
        <v>13.857142857142858</v>
      </c>
      <c r="J185">
        <f t="shared" si="13"/>
        <v>14.571428571428571</v>
      </c>
      <c r="K185">
        <f t="shared" si="14"/>
        <v>17</v>
      </c>
      <c r="L185">
        <f t="shared" si="15"/>
        <v>15.142857142857142</v>
      </c>
    </row>
    <row r="186" spans="1:12" x14ac:dyDescent="0.35">
      <c r="A186" t="s">
        <v>71</v>
      </c>
      <c r="B186">
        <v>13</v>
      </c>
      <c r="C186">
        <v>13</v>
      </c>
      <c r="D186">
        <v>12</v>
      </c>
      <c r="E186">
        <v>13</v>
      </c>
      <c r="F186">
        <f>AVERAGEIF(ErzurumTablo[[#This Row],[Vefat2019]:[Vefat2017]], "&gt;0")</f>
        <v>12.666666666666666</v>
      </c>
      <c r="G186">
        <f>IF(AND(ErzurumTablo[[#This Row],[Vefat2020]]&gt;-1,ErzurumTablo[[#This Row],[Referans]]&gt;-1), ErzurumTablo[[#This Row],[Vefat2020]]-ErzurumTablo[[#This Row],[Referans]], 0)</f>
        <v>0.33333333333333393</v>
      </c>
      <c r="H186">
        <f t="shared" si="11"/>
        <v>12.428571428571429</v>
      </c>
      <c r="I186">
        <f t="shared" si="12"/>
        <v>12.714285714285714</v>
      </c>
      <c r="J186">
        <f t="shared" si="13"/>
        <v>14.714285714285714</v>
      </c>
      <c r="K186">
        <f t="shared" si="14"/>
        <v>17.428571428571427</v>
      </c>
      <c r="L186">
        <f t="shared" si="15"/>
        <v>14.952380952380953</v>
      </c>
    </row>
    <row r="187" spans="1:12" x14ac:dyDescent="0.35">
      <c r="A187" t="s">
        <v>70</v>
      </c>
      <c r="B187">
        <v>10</v>
      </c>
      <c r="C187">
        <v>16</v>
      </c>
      <c r="D187">
        <v>14</v>
      </c>
      <c r="E187">
        <v>16</v>
      </c>
      <c r="F187">
        <f>AVERAGEIF(ErzurumTablo[[#This Row],[Vefat2019]:[Vefat2017]], "&gt;0")</f>
        <v>15.333333333333334</v>
      </c>
      <c r="G187">
        <f>IF(AND(ErzurumTablo[[#This Row],[Vefat2020]]&gt;-1,ErzurumTablo[[#This Row],[Referans]]&gt;-1), ErzurumTablo[[#This Row],[Vefat2020]]-ErzurumTablo[[#This Row],[Referans]], 0)</f>
        <v>-5.3333333333333339</v>
      </c>
      <c r="H187">
        <f t="shared" si="11"/>
        <v>12.571428571428571</v>
      </c>
      <c r="I187">
        <f t="shared" si="12"/>
        <v>13.142857142857142</v>
      </c>
      <c r="J187">
        <f t="shared" si="13"/>
        <v>13.857142857142858</v>
      </c>
      <c r="K187">
        <f t="shared" si="14"/>
        <v>16.857142857142858</v>
      </c>
      <c r="L187">
        <f t="shared" si="15"/>
        <v>14.619047619047619</v>
      </c>
    </row>
    <row r="188" spans="1:12" x14ac:dyDescent="0.35">
      <c r="A188" t="s">
        <v>69</v>
      </c>
      <c r="B188">
        <v>14</v>
      </c>
      <c r="C188">
        <v>17</v>
      </c>
      <c r="D188">
        <v>11</v>
      </c>
      <c r="E188">
        <v>17</v>
      </c>
      <c r="F188">
        <f>AVERAGEIF(ErzurumTablo[[#This Row],[Vefat2019]:[Vefat2017]], "&gt;0")</f>
        <v>15</v>
      </c>
      <c r="G188">
        <f>IF(AND(ErzurumTablo[[#This Row],[Vefat2020]]&gt;-1,ErzurumTablo[[#This Row],[Referans]]&gt;-1), ErzurumTablo[[#This Row],[Vefat2020]]-ErzurumTablo[[#This Row],[Referans]], 0)</f>
        <v>-1</v>
      </c>
      <c r="H188">
        <f t="shared" si="11"/>
        <v>12.285714285714286</v>
      </c>
      <c r="I188">
        <f t="shared" si="12"/>
        <v>14.428571428571429</v>
      </c>
      <c r="J188">
        <f t="shared" si="13"/>
        <v>12.857142857142858</v>
      </c>
      <c r="K188">
        <f t="shared" si="14"/>
        <v>16.571428571428573</v>
      </c>
      <c r="L188">
        <f t="shared" si="15"/>
        <v>14.619047619047619</v>
      </c>
    </row>
    <row r="189" spans="1:12" x14ac:dyDescent="0.35">
      <c r="A189" t="s">
        <v>68</v>
      </c>
      <c r="B189">
        <v>16</v>
      </c>
      <c r="C189">
        <v>12</v>
      </c>
      <c r="D189">
        <v>8</v>
      </c>
      <c r="E189">
        <v>12</v>
      </c>
      <c r="F189">
        <f>AVERAGEIF(ErzurumTablo[[#This Row],[Vefat2019]:[Vefat2017]], "&gt;0")</f>
        <v>10.666666666666666</v>
      </c>
      <c r="G189">
        <f>IF(AND(ErzurumTablo[[#This Row],[Vefat2020]]&gt;-1,ErzurumTablo[[#This Row],[Referans]]&gt;-1), ErzurumTablo[[#This Row],[Vefat2020]]-ErzurumTablo[[#This Row],[Referans]], 0)</f>
        <v>5.3333333333333339</v>
      </c>
      <c r="H189">
        <f t="shared" si="11"/>
        <v>12.857142857142858</v>
      </c>
      <c r="I189">
        <f t="shared" si="12"/>
        <v>13.857142857142858</v>
      </c>
      <c r="J189">
        <f t="shared" si="13"/>
        <v>12.285714285714286</v>
      </c>
      <c r="K189">
        <f t="shared" si="14"/>
        <v>15.428571428571429</v>
      </c>
      <c r="L189">
        <f t="shared" si="15"/>
        <v>13.857142857142858</v>
      </c>
    </row>
    <row r="190" spans="1:12" x14ac:dyDescent="0.35">
      <c r="A190" t="s">
        <v>67</v>
      </c>
      <c r="B190">
        <v>23</v>
      </c>
      <c r="C190">
        <v>13</v>
      </c>
      <c r="D190">
        <v>17</v>
      </c>
      <c r="E190">
        <v>18</v>
      </c>
      <c r="F190">
        <f>AVERAGEIF(ErzurumTablo[[#This Row],[Vefat2019]:[Vefat2017]], "&gt;0")</f>
        <v>16</v>
      </c>
      <c r="G190">
        <f>IF(AND(ErzurumTablo[[#This Row],[Vefat2020]]&gt;-1,ErzurumTablo[[#This Row],[Referans]]&gt;-1), ErzurumTablo[[#This Row],[Vefat2020]]-ErzurumTablo[[#This Row],[Referans]], 0)</f>
        <v>7</v>
      </c>
      <c r="H190">
        <f t="shared" si="11"/>
        <v>14.285714285714286</v>
      </c>
      <c r="I190">
        <f t="shared" si="12"/>
        <v>14</v>
      </c>
      <c r="J190">
        <f t="shared" si="13"/>
        <v>12.428571428571429</v>
      </c>
      <c r="K190">
        <f t="shared" si="14"/>
        <v>16.285714285714285</v>
      </c>
      <c r="L190">
        <f t="shared" si="15"/>
        <v>14.238095238095239</v>
      </c>
    </row>
    <row r="191" spans="1:12" x14ac:dyDescent="0.35">
      <c r="A191" t="s">
        <v>66</v>
      </c>
      <c r="B191">
        <v>20</v>
      </c>
      <c r="C191">
        <v>14</v>
      </c>
      <c r="D191">
        <v>11</v>
      </c>
      <c r="E191">
        <v>11</v>
      </c>
      <c r="F191">
        <f>AVERAGEIF(ErzurumTablo[[#This Row],[Vefat2019]:[Vefat2017]], "&gt;0")</f>
        <v>12</v>
      </c>
      <c r="G191">
        <f>IF(AND(ErzurumTablo[[#This Row],[Vefat2020]]&gt;-1,ErzurumTablo[[#This Row],[Referans]]&gt;-1), ErzurumTablo[[#This Row],[Vefat2020]]-ErzurumTablo[[#This Row],[Referans]], 0)</f>
        <v>8</v>
      </c>
      <c r="H191">
        <f t="shared" si="11"/>
        <v>15.571428571428571</v>
      </c>
      <c r="I191">
        <f t="shared" si="12"/>
        <v>14.285714285714286</v>
      </c>
      <c r="J191">
        <f t="shared" si="13"/>
        <v>11.857142857142858</v>
      </c>
      <c r="K191">
        <f t="shared" si="14"/>
        <v>15.857142857142858</v>
      </c>
      <c r="L191">
        <f t="shared" si="15"/>
        <v>14</v>
      </c>
    </row>
    <row r="192" spans="1:12" x14ac:dyDescent="0.35">
      <c r="A192" t="s">
        <v>65</v>
      </c>
      <c r="B192">
        <v>17</v>
      </c>
      <c r="C192">
        <v>12</v>
      </c>
      <c r="D192">
        <v>11</v>
      </c>
      <c r="E192">
        <v>12</v>
      </c>
      <c r="F192">
        <f>AVERAGEIF(ErzurumTablo[[#This Row],[Vefat2019]:[Vefat2017]], "&gt;0")</f>
        <v>11.666666666666666</v>
      </c>
      <c r="G192">
        <f>IF(AND(ErzurumTablo[[#This Row],[Vefat2020]]&gt;-1,ErzurumTablo[[#This Row],[Referans]]&gt;-1), ErzurumTablo[[#This Row],[Vefat2020]]-ErzurumTablo[[#This Row],[Referans]], 0)</f>
        <v>5.3333333333333339</v>
      </c>
      <c r="H192">
        <f t="shared" si="11"/>
        <v>16.142857142857142</v>
      </c>
      <c r="I192">
        <f t="shared" si="12"/>
        <v>13.857142857142858</v>
      </c>
      <c r="J192">
        <f t="shared" si="13"/>
        <v>12</v>
      </c>
      <c r="K192">
        <f t="shared" si="14"/>
        <v>14.142857142857142</v>
      </c>
      <c r="L192">
        <f t="shared" si="15"/>
        <v>13.333333333333332</v>
      </c>
    </row>
    <row r="193" spans="1:12" x14ac:dyDescent="0.35">
      <c r="A193" t="s">
        <v>64</v>
      </c>
      <c r="B193">
        <v>10</v>
      </c>
      <c r="C193">
        <v>12</v>
      </c>
      <c r="D193">
        <v>24</v>
      </c>
      <c r="E193">
        <v>13</v>
      </c>
      <c r="F193">
        <f>AVERAGEIF(ErzurumTablo[[#This Row],[Vefat2019]:[Vefat2017]], "&gt;0")</f>
        <v>16.333333333333332</v>
      </c>
      <c r="G193">
        <f>IF(AND(ErzurumTablo[[#This Row],[Vefat2020]]&gt;-1,ErzurumTablo[[#This Row],[Referans]]&gt;-1), ErzurumTablo[[#This Row],[Vefat2020]]-ErzurumTablo[[#This Row],[Referans]], 0)</f>
        <v>-6.3333333333333321</v>
      </c>
      <c r="H193">
        <f t="shared" si="11"/>
        <v>15.714285714285714</v>
      </c>
      <c r="I193">
        <f t="shared" si="12"/>
        <v>13.714285714285714</v>
      </c>
      <c r="J193">
        <f t="shared" si="13"/>
        <v>13.714285714285714</v>
      </c>
      <c r="K193">
        <f t="shared" si="14"/>
        <v>14.142857142857142</v>
      </c>
      <c r="L193">
        <f t="shared" si="15"/>
        <v>13.857142857142858</v>
      </c>
    </row>
    <row r="194" spans="1:12" x14ac:dyDescent="0.35">
      <c r="A194" t="s">
        <v>63</v>
      </c>
      <c r="B194">
        <v>10</v>
      </c>
      <c r="C194">
        <v>5</v>
      </c>
      <c r="D194">
        <v>21</v>
      </c>
      <c r="E194">
        <v>14</v>
      </c>
      <c r="F194">
        <f>AVERAGEIF(ErzurumTablo[[#This Row],[Vefat2019]:[Vefat2017]], "&gt;0")</f>
        <v>13.333333333333334</v>
      </c>
      <c r="G194">
        <f>IF(AND(ErzurumTablo[[#This Row],[Vefat2020]]&gt;-1,ErzurumTablo[[#This Row],[Referans]]&gt;-1), ErzurumTablo[[#This Row],[Vefat2020]]-ErzurumTablo[[#This Row],[Referans]], 0)</f>
        <v>-3.3333333333333339</v>
      </c>
      <c r="H194">
        <f t="shared" si="11"/>
        <v>15.714285714285714</v>
      </c>
      <c r="I194">
        <f t="shared" si="12"/>
        <v>12.142857142857142</v>
      </c>
      <c r="J194">
        <f t="shared" si="13"/>
        <v>14.714285714285714</v>
      </c>
      <c r="K194">
        <f t="shared" si="14"/>
        <v>13.857142857142858</v>
      </c>
      <c r="L194">
        <f t="shared" si="15"/>
        <v>13.571428571428569</v>
      </c>
    </row>
    <row r="195" spans="1:12" x14ac:dyDescent="0.35">
      <c r="A195" t="s">
        <v>62</v>
      </c>
      <c r="B195">
        <v>7</v>
      </c>
      <c r="C195">
        <v>7</v>
      </c>
      <c r="D195">
        <v>23</v>
      </c>
      <c r="E195">
        <v>21</v>
      </c>
      <c r="F195">
        <f>AVERAGEIF(ErzurumTablo[[#This Row],[Vefat2019]:[Vefat2017]], "&gt;0")</f>
        <v>17</v>
      </c>
      <c r="G195">
        <f>IF(AND(ErzurumTablo[[#This Row],[Vefat2020]]&gt;-1,ErzurumTablo[[#This Row],[Referans]]&gt;-1), ErzurumTablo[[#This Row],[Vefat2020]]-ErzurumTablo[[#This Row],[Referans]], 0)</f>
        <v>-10</v>
      </c>
      <c r="H195">
        <f t="shared" si="11"/>
        <v>14.714285714285714</v>
      </c>
      <c r="I195">
        <f t="shared" si="12"/>
        <v>10.714285714285714</v>
      </c>
      <c r="J195">
        <f t="shared" si="13"/>
        <v>16.428571428571427</v>
      </c>
      <c r="K195">
        <f t="shared" si="14"/>
        <v>14.428571428571429</v>
      </c>
      <c r="L195">
        <f t="shared" si="15"/>
        <v>13.857142857142856</v>
      </c>
    </row>
    <row r="196" spans="1:12" x14ac:dyDescent="0.35">
      <c r="A196" t="s">
        <v>61</v>
      </c>
      <c r="B196">
        <v>14</v>
      </c>
      <c r="C196">
        <v>14</v>
      </c>
      <c r="D196">
        <v>13</v>
      </c>
      <c r="E196">
        <v>18</v>
      </c>
      <c r="F196">
        <f>AVERAGEIF(ErzurumTablo[[#This Row],[Vefat2019]:[Vefat2017]], "&gt;0")</f>
        <v>15</v>
      </c>
      <c r="G196">
        <f>IF(AND(ErzurumTablo[[#This Row],[Vefat2020]]&gt;-1,ErzurumTablo[[#This Row],[Referans]]&gt;-1), ErzurumTablo[[#This Row],[Vefat2020]]-ErzurumTablo[[#This Row],[Referans]], 0)</f>
        <v>-1</v>
      </c>
      <c r="H196">
        <f t="shared" si="11"/>
        <v>14.428571428571429</v>
      </c>
      <c r="I196">
        <f t="shared" si="12"/>
        <v>11</v>
      </c>
      <c r="J196">
        <f t="shared" si="13"/>
        <v>17.142857142857142</v>
      </c>
      <c r="K196">
        <f t="shared" si="14"/>
        <v>15.285714285714286</v>
      </c>
      <c r="L196">
        <f t="shared" si="15"/>
        <v>14.476190476190476</v>
      </c>
    </row>
    <row r="197" spans="1:12" x14ac:dyDescent="0.35">
      <c r="A197" t="s">
        <v>60</v>
      </c>
      <c r="B197">
        <v>11</v>
      </c>
      <c r="C197">
        <v>15</v>
      </c>
      <c r="D197">
        <v>14</v>
      </c>
      <c r="E197">
        <v>16</v>
      </c>
      <c r="F197">
        <f>AVERAGEIF(ErzurumTablo[[#This Row],[Vefat2019]:[Vefat2017]], "&gt;0")</f>
        <v>15</v>
      </c>
      <c r="G197">
        <f>IF(AND(ErzurumTablo[[#This Row],[Vefat2020]]&gt;-1,ErzurumTablo[[#This Row],[Referans]]&gt;-1), ErzurumTablo[[#This Row],[Vefat2020]]-ErzurumTablo[[#This Row],[Referans]], 0)</f>
        <v>-4</v>
      </c>
      <c r="H197">
        <f t="shared" si="11"/>
        <v>12.714285714285714</v>
      </c>
      <c r="I197">
        <f t="shared" si="12"/>
        <v>11.285714285714286</v>
      </c>
      <c r="J197">
        <f t="shared" si="13"/>
        <v>16.714285714285715</v>
      </c>
      <c r="K197">
        <f t="shared" si="14"/>
        <v>15</v>
      </c>
      <c r="L197">
        <f t="shared" si="15"/>
        <v>14.333333333333334</v>
      </c>
    </row>
    <row r="198" spans="1:12" x14ac:dyDescent="0.35">
      <c r="A198" t="s">
        <v>59</v>
      </c>
      <c r="B198">
        <v>12</v>
      </c>
      <c r="C198">
        <v>10</v>
      </c>
      <c r="D198">
        <v>13</v>
      </c>
      <c r="E198">
        <v>7</v>
      </c>
      <c r="F198">
        <f>AVERAGEIF(ErzurumTablo[[#This Row],[Vefat2019]:[Vefat2017]], "&gt;0")</f>
        <v>10</v>
      </c>
      <c r="G198">
        <f>IF(AND(ErzurumTablo[[#This Row],[Vefat2020]]&gt;-1,ErzurumTablo[[#This Row],[Referans]]&gt;-1), ErzurumTablo[[#This Row],[Vefat2020]]-ErzurumTablo[[#This Row],[Referans]], 0)</f>
        <v>2</v>
      </c>
      <c r="H198">
        <f t="shared" si="11"/>
        <v>11.571428571428571</v>
      </c>
      <c r="I198">
        <f t="shared" si="12"/>
        <v>10.714285714285714</v>
      </c>
      <c r="J198">
        <f t="shared" si="13"/>
        <v>17</v>
      </c>
      <c r="K198">
        <f t="shared" si="14"/>
        <v>14.428571428571429</v>
      </c>
      <c r="L198">
        <f t="shared" si="15"/>
        <v>14.047619047619049</v>
      </c>
    </row>
    <row r="199" spans="1:12" x14ac:dyDescent="0.35">
      <c r="A199" t="s">
        <v>58</v>
      </c>
      <c r="B199">
        <v>17</v>
      </c>
      <c r="C199">
        <v>20</v>
      </c>
      <c r="D199">
        <v>17</v>
      </c>
      <c r="E199">
        <v>14</v>
      </c>
      <c r="F199">
        <f>AVERAGEIF(ErzurumTablo[[#This Row],[Vefat2019]:[Vefat2017]], "&gt;0")</f>
        <v>17</v>
      </c>
      <c r="G199">
        <f>IF(AND(ErzurumTablo[[#This Row],[Vefat2020]]&gt;-1,ErzurumTablo[[#This Row],[Referans]]&gt;-1), ErzurumTablo[[#This Row],[Vefat2020]]-ErzurumTablo[[#This Row],[Referans]], 0)</f>
        <v>0</v>
      </c>
      <c r="H199">
        <f t="shared" si="11"/>
        <v>11.571428571428571</v>
      </c>
      <c r="I199">
        <f t="shared" si="12"/>
        <v>11.857142857142858</v>
      </c>
      <c r="J199">
        <f t="shared" si="13"/>
        <v>17.857142857142858</v>
      </c>
      <c r="K199">
        <f t="shared" si="14"/>
        <v>14.714285714285714</v>
      </c>
      <c r="L199">
        <f t="shared" si="15"/>
        <v>14.809523809523808</v>
      </c>
    </row>
    <row r="200" spans="1:12" x14ac:dyDescent="0.35">
      <c r="A200" t="s">
        <v>57</v>
      </c>
      <c r="B200">
        <v>9</v>
      </c>
      <c r="C200">
        <v>10</v>
      </c>
      <c r="D200">
        <v>16</v>
      </c>
      <c r="E200">
        <v>15</v>
      </c>
      <c r="F200">
        <f>AVERAGEIF(ErzurumTablo[[#This Row],[Vefat2019]:[Vefat2017]], "&gt;0")</f>
        <v>13.666666666666666</v>
      </c>
      <c r="G200">
        <f>IF(AND(ErzurumTablo[[#This Row],[Vefat2020]]&gt;-1,ErzurumTablo[[#This Row],[Referans]]&gt;-1), ErzurumTablo[[#This Row],[Vefat2020]]-ErzurumTablo[[#This Row],[Referans]], 0)</f>
        <v>-4.6666666666666661</v>
      </c>
      <c r="H200">
        <f t="shared" si="11"/>
        <v>11.428571428571429</v>
      </c>
      <c r="I200">
        <f t="shared" si="12"/>
        <v>11.571428571428571</v>
      </c>
      <c r="J200">
        <f t="shared" si="13"/>
        <v>16.714285714285715</v>
      </c>
      <c r="K200">
        <f t="shared" si="14"/>
        <v>15</v>
      </c>
      <c r="L200">
        <f t="shared" si="15"/>
        <v>14.428571428571431</v>
      </c>
    </row>
    <row r="201" spans="1:12" x14ac:dyDescent="0.35">
      <c r="A201" t="s">
        <v>56</v>
      </c>
      <c r="B201">
        <v>10</v>
      </c>
      <c r="C201">
        <v>6</v>
      </c>
      <c r="D201">
        <v>9</v>
      </c>
      <c r="E201">
        <v>13</v>
      </c>
      <c r="F201">
        <f>AVERAGEIF(ErzurumTablo[[#This Row],[Vefat2019]:[Vefat2017]], "&gt;0")</f>
        <v>9.3333333333333339</v>
      </c>
      <c r="G201">
        <f>IF(AND(ErzurumTablo[[#This Row],[Vefat2020]]&gt;-1,ErzurumTablo[[#This Row],[Referans]]&gt;-1), ErzurumTablo[[#This Row],[Vefat2020]]-ErzurumTablo[[#This Row],[Referans]], 0)</f>
        <v>0.66666666666666607</v>
      </c>
      <c r="H201">
        <f t="shared" ref="H201:H232" si="16">AVERAGEIF(B195:B201, "&gt;0")</f>
        <v>11.428571428571429</v>
      </c>
      <c r="I201">
        <f t="shared" ref="I201:I232" si="17">AVERAGEIF(C195:C201, "&gt;0")</f>
        <v>11.714285714285714</v>
      </c>
      <c r="J201">
        <f t="shared" ref="J201:J232" si="18">AVERAGEIF(D195:D201, "&gt;0")</f>
        <v>15</v>
      </c>
      <c r="K201">
        <f t="shared" ref="K201:K232" si="19">AVERAGEIF(E195:E201, "&gt;0")</f>
        <v>14.857142857142858</v>
      </c>
      <c r="L201">
        <f t="shared" ref="L201:L232" si="20">AVERAGE(F195:F201)</f>
        <v>13.857142857142858</v>
      </c>
    </row>
    <row r="202" spans="1:12" x14ac:dyDescent="0.35">
      <c r="A202" t="s">
        <v>55</v>
      </c>
      <c r="B202">
        <v>17</v>
      </c>
      <c r="C202">
        <v>18</v>
      </c>
      <c r="D202">
        <v>10</v>
      </c>
      <c r="E202">
        <v>13</v>
      </c>
      <c r="F202">
        <f>AVERAGEIF(ErzurumTablo[[#This Row],[Vefat2019]:[Vefat2017]], "&gt;0")</f>
        <v>13.666666666666666</v>
      </c>
      <c r="G202">
        <f>IF(AND(ErzurumTablo[[#This Row],[Vefat2020]]&gt;-1,ErzurumTablo[[#This Row],[Referans]]&gt;-1), ErzurumTablo[[#This Row],[Vefat2020]]-ErzurumTablo[[#This Row],[Referans]], 0)</f>
        <v>3.3333333333333339</v>
      </c>
      <c r="H202">
        <f t="shared" si="16"/>
        <v>12.857142857142858</v>
      </c>
      <c r="I202">
        <f t="shared" si="17"/>
        <v>13.285714285714286</v>
      </c>
      <c r="J202">
        <f t="shared" si="18"/>
        <v>13.142857142857142</v>
      </c>
      <c r="K202">
        <f t="shared" si="19"/>
        <v>13.714285714285714</v>
      </c>
      <c r="L202">
        <f t="shared" si="20"/>
        <v>13.380952380952381</v>
      </c>
    </row>
    <row r="203" spans="1:12" x14ac:dyDescent="0.35">
      <c r="A203" t="s">
        <v>54</v>
      </c>
      <c r="B203">
        <v>20</v>
      </c>
      <c r="C203">
        <v>15</v>
      </c>
      <c r="D203">
        <v>13</v>
      </c>
      <c r="E203">
        <v>16</v>
      </c>
      <c r="F203">
        <f>AVERAGEIF(ErzurumTablo[[#This Row],[Vefat2019]:[Vefat2017]], "&gt;0")</f>
        <v>14.666666666666666</v>
      </c>
      <c r="G203">
        <f>IF(AND(ErzurumTablo[[#This Row],[Vefat2020]]&gt;-1,ErzurumTablo[[#This Row],[Referans]]&gt;-1), ErzurumTablo[[#This Row],[Vefat2020]]-ErzurumTablo[[#This Row],[Referans]], 0)</f>
        <v>5.3333333333333339</v>
      </c>
      <c r="H203">
        <f t="shared" si="16"/>
        <v>13.714285714285714</v>
      </c>
      <c r="I203">
        <f t="shared" si="17"/>
        <v>13.428571428571429</v>
      </c>
      <c r="J203">
        <f t="shared" si="18"/>
        <v>13.142857142857142</v>
      </c>
      <c r="K203">
        <f t="shared" si="19"/>
        <v>13.428571428571429</v>
      </c>
      <c r="L203">
        <f t="shared" si="20"/>
        <v>13.333333333333334</v>
      </c>
    </row>
    <row r="204" spans="1:12" x14ac:dyDescent="0.35">
      <c r="A204" t="s">
        <v>53</v>
      </c>
      <c r="B204">
        <v>16</v>
      </c>
      <c r="C204">
        <v>22</v>
      </c>
      <c r="D204">
        <v>14</v>
      </c>
      <c r="E204">
        <v>10</v>
      </c>
      <c r="F204">
        <f>AVERAGEIF(ErzurumTablo[[#This Row],[Vefat2019]:[Vefat2017]], "&gt;0")</f>
        <v>15.333333333333334</v>
      </c>
      <c r="G204">
        <f>IF(AND(ErzurumTablo[[#This Row],[Vefat2020]]&gt;-1,ErzurumTablo[[#This Row],[Referans]]&gt;-1), ErzurumTablo[[#This Row],[Vefat2020]]-ErzurumTablo[[#This Row],[Referans]], 0)</f>
        <v>0.66666666666666607</v>
      </c>
      <c r="H204">
        <f t="shared" si="16"/>
        <v>14.428571428571429</v>
      </c>
      <c r="I204">
        <f t="shared" si="17"/>
        <v>14.428571428571429</v>
      </c>
      <c r="J204">
        <f t="shared" si="18"/>
        <v>13.142857142857142</v>
      </c>
      <c r="K204">
        <f t="shared" si="19"/>
        <v>12.571428571428571</v>
      </c>
      <c r="L204">
        <f t="shared" si="20"/>
        <v>13.38095238095238</v>
      </c>
    </row>
    <row r="205" spans="1:12" x14ac:dyDescent="0.35">
      <c r="A205" t="s">
        <v>52</v>
      </c>
      <c r="B205">
        <v>17</v>
      </c>
      <c r="C205">
        <v>16</v>
      </c>
      <c r="D205">
        <v>16</v>
      </c>
      <c r="E205">
        <v>7</v>
      </c>
      <c r="F205">
        <f>AVERAGEIF(ErzurumTablo[[#This Row],[Vefat2019]:[Vefat2017]], "&gt;0")</f>
        <v>13</v>
      </c>
      <c r="G205">
        <f>IF(AND(ErzurumTablo[[#This Row],[Vefat2020]]&gt;-1,ErzurumTablo[[#This Row],[Referans]]&gt;-1), ErzurumTablo[[#This Row],[Vefat2020]]-ErzurumTablo[[#This Row],[Referans]], 0)</f>
        <v>4</v>
      </c>
      <c r="H205">
        <f t="shared" si="16"/>
        <v>15.142857142857142</v>
      </c>
      <c r="I205">
        <f t="shared" si="17"/>
        <v>15.285714285714286</v>
      </c>
      <c r="J205">
        <f t="shared" si="18"/>
        <v>13.571428571428571</v>
      </c>
      <c r="K205">
        <f t="shared" si="19"/>
        <v>12.571428571428571</v>
      </c>
      <c r="L205">
        <f t="shared" si="20"/>
        <v>13.809523809523808</v>
      </c>
    </row>
    <row r="206" spans="1:12" x14ac:dyDescent="0.35">
      <c r="A206" t="s">
        <v>51</v>
      </c>
      <c r="B206">
        <v>11</v>
      </c>
      <c r="C206">
        <v>12</v>
      </c>
      <c r="D206">
        <v>11</v>
      </c>
      <c r="E206">
        <v>18</v>
      </c>
      <c r="F206">
        <f>AVERAGEIF(ErzurumTablo[[#This Row],[Vefat2019]:[Vefat2017]], "&gt;0")</f>
        <v>13.666666666666666</v>
      </c>
      <c r="G206">
        <f>IF(AND(ErzurumTablo[[#This Row],[Vefat2020]]&gt;-1,ErzurumTablo[[#This Row],[Referans]]&gt;-1), ErzurumTablo[[#This Row],[Vefat2020]]-ErzurumTablo[[#This Row],[Referans]], 0)</f>
        <v>-2.6666666666666661</v>
      </c>
      <c r="H206">
        <f t="shared" si="16"/>
        <v>14.285714285714286</v>
      </c>
      <c r="I206">
        <f t="shared" si="17"/>
        <v>14.142857142857142</v>
      </c>
      <c r="J206">
        <f t="shared" si="18"/>
        <v>12.714285714285714</v>
      </c>
      <c r="K206">
        <f t="shared" si="19"/>
        <v>13.142857142857142</v>
      </c>
      <c r="L206">
        <f t="shared" si="20"/>
        <v>13.333333333333332</v>
      </c>
    </row>
    <row r="207" spans="1:12" x14ac:dyDescent="0.35">
      <c r="A207" t="s">
        <v>50</v>
      </c>
      <c r="B207">
        <v>13</v>
      </c>
      <c r="C207">
        <v>13</v>
      </c>
      <c r="D207">
        <v>14</v>
      </c>
      <c r="E207">
        <v>10</v>
      </c>
      <c r="F207">
        <f>AVERAGEIF(ErzurumTablo[[#This Row],[Vefat2019]:[Vefat2017]], "&gt;0")</f>
        <v>12.333333333333334</v>
      </c>
      <c r="G207">
        <f>IF(AND(ErzurumTablo[[#This Row],[Vefat2020]]&gt;-1,ErzurumTablo[[#This Row],[Referans]]&gt;-1), ErzurumTablo[[#This Row],[Vefat2020]]-ErzurumTablo[[#This Row],[Referans]], 0)</f>
        <v>0.66666666666666607</v>
      </c>
      <c r="H207">
        <f t="shared" si="16"/>
        <v>14.857142857142858</v>
      </c>
      <c r="I207">
        <f t="shared" si="17"/>
        <v>14.571428571428571</v>
      </c>
      <c r="J207">
        <f t="shared" si="18"/>
        <v>12.428571428571429</v>
      </c>
      <c r="K207">
        <f t="shared" si="19"/>
        <v>12.428571428571429</v>
      </c>
      <c r="L207">
        <f t="shared" si="20"/>
        <v>13.142857142857142</v>
      </c>
    </row>
    <row r="208" spans="1:12" x14ac:dyDescent="0.35">
      <c r="A208" t="s">
        <v>49</v>
      </c>
      <c r="B208">
        <v>11</v>
      </c>
      <c r="C208">
        <v>13</v>
      </c>
      <c r="D208">
        <v>18</v>
      </c>
      <c r="E208">
        <v>10</v>
      </c>
      <c r="F208">
        <f>AVERAGEIF(ErzurumTablo[[#This Row],[Vefat2019]:[Vefat2017]], "&gt;0")</f>
        <v>13.666666666666666</v>
      </c>
      <c r="G208">
        <f>IF(AND(ErzurumTablo[[#This Row],[Vefat2020]]&gt;-1,ErzurumTablo[[#This Row],[Referans]]&gt;-1), ErzurumTablo[[#This Row],[Vefat2020]]-ErzurumTablo[[#This Row],[Referans]], 0)</f>
        <v>-2.6666666666666661</v>
      </c>
      <c r="H208">
        <f t="shared" si="16"/>
        <v>15</v>
      </c>
      <c r="I208">
        <f t="shared" si="17"/>
        <v>15.571428571428571</v>
      </c>
      <c r="J208">
        <f t="shared" si="18"/>
        <v>13.714285714285714</v>
      </c>
      <c r="K208">
        <f t="shared" si="19"/>
        <v>12</v>
      </c>
      <c r="L208">
        <f t="shared" si="20"/>
        <v>13.761904761904761</v>
      </c>
    </row>
    <row r="209" spans="1:12" x14ac:dyDescent="0.35">
      <c r="A209" t="s">
        <v>48</v>
      </c>
      <c r="B209">
        <v>18</v>
      </c>
      <c r="C209">
        <v>9</v>
      </c>
      <c r="D209">
        <v>25</v>
      </c>
      <c r="E209">
        <v>11</v>
      </c>
      <c r="F209">
        <f>AVERAGEIF(ErzurumTablo[[#This Row],[Vefat2019]:[Vefat2017]], "&gt;0")</f>
        <v>15</v>
      </c>
      <c r="G209">
        <f>IF(AND(ErzurumTablo[[#This Row],[Vefat2020]]&gt;-1,ErzurumTablo[[#This Row],[Referans]]&gt;-1), ErzurumTablo[[#This Row],[Vefat2020]]-ErzurumTablo[[#This Row],[Referans]], 0)</f>
        <v>3</v>
      </c>
      <c r="H209">
        <f t="shared" si="16"/>
        <v>15.142857142857142</v>
      </c>
      <c r="I209">
        <f t="shared" si="17"/>
        <v>14.285714285714286</v>
      </c>
      <c r="J209">
        <f t="shared" si="18"/>
        <v>15.857142857142858</v>
      </c>
      <c r="K209">
        <f t="shared" si="19"/>
        <v>11.714285714285714</v>
      </c>
      <c r="L209">
        <f t="shared" si="20"/>
        <v>13.952380952380953</v>
      </c>
    </row>
    <row r="210" spans="1:12" x14ac:dyDescent="0.35">
      <c r="A210" t="s">
        <v>47</v>
      </c>
      <c r="B210">
        <v>22</v>
      </c>
      <c r="C210">
        <v>9</v>
      </c>
      <c r="D210">
        <v>11</v>
      </c>
      <c r="E210">
        <v>12</v>
      </c>
      <c r="F210">
        <f>AVERAGEIF(ErzurumTablo[[#This Row],[Vefat2019]:[Vefat2017]], "&gt;0")</f>
        <v>10.666666666666666</v>
      </c>
      <c r="G210">
        <f>IF(AND(ErzurumTablo[[#This Row],[Vefat2020]]&gt;-1,ErzurumTablo[[#This Row],[Referans]]&gt;-1), ErzurumTablo[[#This Row],[Vefat2020]]-ErzurumTablo[[#This Row],[Referans]], 0)</f>
        <v>11.333333333333334</v>
      </c>
      <c r="H210">
        <f t="shared" si="16"/>
        <v>15.428571428571429</v>
      </c>
      <c r="I210">
        <f t="shared" si="17"/>
        <v>13.428571428571429</v>
      </c>
      <c r="J210">
        <f t="shared" si="18"/>
        <v>15.571428571428571</v>
      </c>
      <c r="K210">
        <f t="shared" si="19"/>
        <v>11.142857142857142</v>
      </c>
      <c r="L210">
        <f t="shared" si="20"/>
        <v>13.380952380952381</v>
      </c>
    </row>
    <row r="211" spans="1:12" x14ac:dyDescent="0.35">
      <c r="A211" t="s">
        <v>46</v>
      </c>
      <c r="B211">
        <v>19</v>
      </c>
      <c r="C211">
        <v>19</v>
      </c>
      <c r="D211">
        <v>14</v>
      </c>
      <c r="E211">
        <v>17</v>
      </c>
      <c r="F211">
        <f>AVERAGEIF(ErzurumTablo[[#This Row],[Vefat2019]:[Vefat2017]], "&gt;0")</f>
        <v>16.666666666666668</v>
      </c>
      <c r="G211">
        <f>IF(AND(ErzurumTablo[[#This Row],[Vefat2020]]&gt;-1,ErzurumTablo[[#This Row],[Referans]]&gt;-1), ErzurumTablo[[#This Row],[Vefat2020]]-ErzurumTablo[[#This Row],[Referans]], 0)</f>
        <v>2.3333333333333321</v>
      </c>
      <c r="H211">
        <f t="shared" si="16"/>
        <v>15.857142857142858</v>
      </c>
      <c r="I211">
        <f t="shared" si="17"/>
        <v>13</v>
      </c>
      <c r="J211">
        <f t="shared" si="18"/>
        <v>15.571428571428571</v>
      </c>
      <c r="K211">
        <f t="shared" si="19"/>
        <v>12.142857142857142</v>
      </c>
      <c r="L211">
        <f t="shared" si="20"/>
        <v>13.571428571428571</v>
      </c>
    </row>
    <row r="212" spans="1:12" x14ac:dyDescent="0.35">
      <c r="A212" t="s">
        <v>45</v>
      </c>
      <c r="B212">
        <v>11</v>
      </c>
      <c r="C212">
        <v>18</v>
      </c>
      <c r="D212">
        <v>15</v>
      </c>
      <c r="E212">
        <v>11</v>
      </c>
      <c r="F212">
        <f>AVERAGEIF(ErzurumTablo[[#This Row],[Vefat2019]:[Vefat2017]], "&gt;0")</f>
        <v>14.666666666666666</v>
      </c>
      <c r="G212">
        <f>IF(AND(ErzurumTablo[[#This Row],[Vefat2020]]&gt;-1,ErzurumTablo[[#This Row],[Referans]]&gt;-1), ErzurumTablo[[#This Row],[Vefat2020]]-ErzurumTablo[[#This Row],[Referans]], 0)</f>
        <v>-3.6666666666666661</v>
      </c>
      <c r="H212">
        <f t="shared" si="16"/>
        <v>15</v>
      </c>
      <c r="I212">
        <f t="shared" si="17"/>
        <v>13.285714285714286</v>
      </c>
      <c r="J212">
        <f t="shared" si="18"/>
        <v>15.428571428571429</v>
      </c>
      <c r="K212">
        <f t="shared" si="19"/>
        <v>12.714285714285714</v>
      </c>
      <c r="L212">
        <f t="shared" si="20"/>
        <v>13.80952380952381</v>
      </c>
    </row>
    <row r="213" spans="1:12" x14ac:dyDescent="0.35">
      <c r="A213" t="s">
        <v>44</v>
      </c>
      <c r="B213">
        <v>27</v>
      </c>
      <c r="C213">
        <v>17</v>
      </c>
      <c r="D213">
        <v>17</v>
      </c>
      <c r="E213">
        <v>7</v>
      </c>
      <c r="F213">
        <f>AVERAGEIF(ErzurumTablo[[#This Row],[Vefat2019]:[Vefat2017]], "&gt;0")</f>
        <v>13.666666666666666</v>
      </c>
      <c r="G213">
        <f>IF(AND(ErzurumTablo[[#This Row],[Vefat2020]]&gt;-1,ErzurumTablo[[#This Row],[Referans]]&gt;-1), ErzurumTablo[[#This Row],[Vefat2020]]-ErzurumTablo[[#This Row],[Referans]], 0)</f>
        <v>13.333333333333334</v>
      </c>
      <c r="H213">
        <f t="shared" si="16"/>
        <v>17.285714285714285</v>
      </c>
      <c r="I213">
        <f t="shared" si="17"/>
        <v>14</v>
      </c>
      <c r="J213">
        <f t="shared" si="18"/>
        <v>16.285714285714285</v>
      </c>
      <c r="K213">
        <f t="shared" si="19"/>
        <v>11.142857142857142</v>
      </c>
      <c r="L213">
        <f t="shared" si="20"/>
        <v>13.80952380952381</v>
      </c>
    </row>
    <row r="214" spans="1:12" x14ac:dyDescent="0.35">
      <c r="A214" t="s">
        <v>43</v>
      </c>
      <c r="B214">
        <v>19</v>
      </c>
      <c r="C214">
        <v>20</v>
      </c>
      <c r="D214">
        <v>10</v>
      </c>
      <c r="E214">
        <v>24</v>
      </c>
      <c r="F214">
        <f>AVERAGEIF(ErzurumTablo[[#This Row],[Vefat2019]:[Vefat2017]], "&gt;0")</f>
        <v>18</v>
      </c>
      <c r="G214">
        <f>IF(AND(ErzurumTablo[[#This Row],[Vefat2020]]&gt;-1,ErzurumTablo[[#This Row],[Referans]]&gt;-1), ErzurumTablo[[#This Row],[Vefat2020]]-ErzurumTablo[[#This Row],[Referans]], 0)</f>
        <v>1</v>
      </c>
      <c r="H214">
        <f t="shared" si="16"/>
        <v>18.142857142857142</v>
      </c>
      <c r="I214">
        <f t="shared" si="17"/>
        <v>15</v>
      </c>
      <c r="J214">
        <f t="shared" si="18"/>
        <v>15.714285714285714</v>
      </c>
      <c r="K214">
        <f t="shared" si="19"/>
        <v>13.142857142857142</v>
      </c>
      <c r="L214">
        <f t="shared" si="20"/>
        <v>14.61904761904762</v>
      </c>
    </row>
    <row r="215" spans="1:12" x14ac:dyDescent="0.35">
      <c r="A215" t="s">
        <v>42</v>
      </c>
      <c r="B215">
        <v>18</v>
      </c>
      <c r="C215">
        <v>12</v>
      </c>
      <c r="D215">
        <v>19</v>
      </c>
      <c r="E215">
        <v>16</v>
      </c>
      <c r="F215">
        <f>AVERAGEIF(ErzurumTablo[[#This Row],[Vefat2019]:[Vefat2017]], "&gt;0")</f>
        <v>15.666666666666666</v>
      </c>
      <c r="G215">
        <f>IF(AND(ErzurumTablo[[#This Row],[Vefat2020]]&gt;-1,ErzurumTablo[[#This Row],[Referans]]&gt;-1), ErzurumTablo[[#This Row],[Vefat2020]]-ErzurumTablo[[#This Row],[Referans]], 0)</f>
        <v>2.3333333333333339</v>
      </c>
      <c r="H215">
        <f t="shared" si="16"/>
        <v>19.142857142857142</v>
      </c>
      <c r="I215">
        <f t="shared" si="17"/>
        <v>14.857142857142858</v>
      </c>
      <c r="J215">
        <f t="shared" si="18"/>
        <v>15.857142857142858</v>
      </c>
      <c r="K215">
        <f t="shared" si="19"/>
        <v>14</v>
      </c>
      <c r="L215">
        <f t="shared" si="20"/>
        <v>14.904761904761903</v>
      </c>
    </row>
    <row r="216" spans="1:12" x14ac:dyDescent="0.35">
      <c r="A216" t="s">
        <v>41</v>
      </c>
      <c r="B216">
        <v>17</v>
      </c>
      <c r="C216">
        <v>11</v>
      </c>
      <c r="D216">
        <v>17</v>
      </c>
      <c r="E216">
        <v>14</v>
      </c>
      <c r="F216">
        <f>AVERAGEIF(ErzurumTablo[[#This Row],[Vefat2019]:[Vefat2017]], "&gt;0")</f>
        <v>14</v>
      </c>
      <c r="G216">
        <f>IF(AND(ErzurumTablo[[#This Row],[Vefat2020]]&gt;-1,ErzurumTablo[[#This Row],[Referans]]&gt;-1), ErzurumTablo[[#This Row],[Vefat2020]]-ErzurumTablo[[#This Row],[Referans]], 0)</f>
        <v>3</v>
      </c>
      <c r="H216">
        <f t="shared" si="16"/>
        <v>19</v>
      </c>
      <c r="I216">
        <f t="shared" si="17"/>
        <v>15.142857142857142</v>
      </c>
      <c r="J216">
        <f t="shared" si="18"/>
        <v>14.714285714285714</v>
      </c>
      <c r="K216">
        <f t="shared" si="19"/>
        <v>14.428571428571429</v>
      </c>
      <c r="L216">
        <f t="shared" si="20"/>
        <v>14.761904761904761</v>
      </c>
    </row>
    <row r="217" spans="1:12" x14ac:dyDescent="0.35">
      <c r="A217" t="s">
        <v>40</v>
      </c>
      <c r="B217">
        <v>15</v>
      </c>
      <c r="C217">
        <v>10</v>
      </c>
      <c r="D217">
        <v>8</v>
      </c>
      <c r="E217">
        <v>18</v>
      </c>
      <c r="F217">
        <f>AVERAGEIF(ErzurumTablo[[#This Row],[Vefat2019]:[Vefat2017]], "&gt;0")</f>
        <v>12</v>
      </c>
      <c r="G217">
        <f>IF(AND(ErzurumTablo[[#This Row],[Vefat2020]]&gt;-1,ErzurumTablo[[#This Row],[Referans]]&gt;-1), ErzurumTablo[[#This Row],[Vefat2020]]-ErzurumTablo[[#This Row],[Referans]], 0)</f>
        <v>3</v>
      </c>
      <c r="H217">
        <f t="shared" si="16"/>
        <v>18</v>
      </c>
      <c r="I217">
        <f t="shared" si="17"/>
        <v>15.285714285714286</v>
      </c>
      <c r="J217">
        <f t="shared" si="18"/>
        <v>14.285714285714286</v>
      </c>
      <c r="K217">
        <f t="shared" si="19"/>
        <v>15.285714285714286</v>
      </c>
      <c r="L217">
        <f t="shared" si="20"/>
        <v>14.952380952380953</v>
      </c>
    </row>
    <row r="218" spans="1:12" x14ac:dyDescent="0.35">
      <c r="A218" t="s">
        <v>39</v>
      </c>
      <c r="B218">
        <v>20</v>
      </c>
      <c r="C218">
        <v>19</v>
      </c>
      <c r="D218">
        <v>11</v>
      </c>
      <c r="E218">
        <v>10</v>
      </c>
      <c r="F218">
        <f>AVERAGEIF(ErzurumTablo[[#This Row],[Vefat2019]:[Vefat2017]], "&gt;0")</f>
        <v>13.333333333333334</v>
      </c>
      <c r="G218">
        <f>IF(AND(ErzurumTablo[[#This Row],[Vefat2020]]&gt;-1,ErzurumTablo[[#This Row],[Referans]]&gt;-1), ErzurumTablo[[#This Row],[Vefat2020]]-ErzurumTablo[[#This Row],[Referans]], 0)</f>
        <v>6.6666666666666661</v>
      </c>
      <c r="H218">
        <f t="shared" si="16"/>
        <v>18.142857142857142</v>
      </c>
      <c r="I218">
        <f t="shared" si="17"/>
        <v>15.285714285714286</v>
      </c>
      <c r="J218">
        <f t="shared" si="18"/>
        <v>13.857142857142858</v>
      </c>
      <c r="K218">
        <f t="shared" si="19"/>
        <v>14.285714285714286</v>
      </c>
      <c r="L218">
        <f t="shared" si="20"/>
        <v>14.476190476190476</v>
      </c>
    </row>
    <row r="219" spans="1:12" x14ac:dyDescent="0.35">
      <c r="A219" t="s">
        <v>38</v>
      </c>
      <c r="B219">
        <v>17</v>
      </c>
      <c r="C219">
        <v>12</v>
      </c>
      <c r="D219">
        <v>10</v>
      </c>
      <c r="E219">
        <v>7</v>
      </c>
      <c r="F219">
        <f>AVERAGEIF(ErzurumTablo[[#This Row],[Vefat2019]:[Vefat2017]], "&gt;0")</f>
        <v>9.6666666666666661</v>
      </c>
      <c r="G219">
        <f>IF(AND(ErzurumTablo[[#This Row],[Vefat2020]]&gt;-1,ErzurumTablo[[#This Row],[Referans]]&gt;-1), ErzurumTablo[[#This Row],[Vefat2020]]-ErzurumTablo[[#This Row],[Referans]], 0)</f>
        <v>7.3333333333333339</v>
      </c>
      <c r="H219">
        <f t="shared" si="16"/>
        <v>19</v>
      </c>
      <c r="I219">
        <f t="shared" si="17"/>
        <v>14.428571428571429</v>
      </c>
      <c r="J219">
        <f t="shared" si="18"/>
        <v>13.142857142857142</v>
      </c>
      <c r="K219">
        <f t="shared" si="19"/>
        <v>13.714285714285714</v>
      </c>
      <c r="L219">
        <f t="shared" si="20"/>
        <v>13.761904761904761</v>
      </c>
    </row>
    <row r="220" spans="1:12" x14ac:dyDescent="0.35">
      <c r="A220" t="s">
        <v>37</v>
      </c>
      <c r="B220">
        <v>18</v>
      </c>
      <c r="C220">
        <v>10</v>
      </c>
      <c r="D220">
        <v>14</v>
      </c>
      <c r="E220">
        <v>18</v>
      </c>
      <c r="F220">
        <f>AVERAGEIF(ErzurumTablo[[#This Row],[Vefat2019]:[Vefat2017]], "&gt;0")</f>
        <v>14</v>
      </c>
      <c r="G220">
        <f>IF(AND(ErzurumTablo[[#This Row],[Vefat2020]]&gt;-1,ErzurumTablo[[#This Row],[Referans]]&gt;-1), ErzurumTablo[[#This Row],[Vefat2020]]-ErzurumTablo[[#This Row],[Referans]], 0)</f>
        <v>4</v>
      </c>
      <c r="H220">
        <f t="shared" si="16"/>
        <v>17.714285714285715</v>
      </c>
      <c r="I220">
        <f t="shared" si="17"/>
        <v>13.428571428571429</v>
      </c>
      <c r="J220">
        <f t="shared" si="18"/>
        <v>12.714285714285714</v>
      </c>
      <c r="K220">
        <f t="shared" si="19"/>
        <v>15.285714285714286</v>
      </c>
      <c r="L220">
        <f t="shared" si="20"/>
        <v>13.80952380952381</v>
      </c>
    </row>
    <row r="221" spans="1:12" x14ac:dyDescent="0.35">
      <c r="A221" t="s">
        <v>36</v>
      </c>
      <c r="B221">
        <v>15</v>
      </c>
      <c r="C221">
        <v>18</v>
      </c>
      <c r="D221">
        <v>19</v>
      </c>
      <c r="E221">
        <v>10</v>
      </c>
      <c r="F221">
        <f>AVERAGEIF(ErzurumTablo[[#This Row],[Vefat2019]:[Vefat2017]], "&gt;0")</f>
        <v>15.666666666666666</v>
      </c>
      <c r="G221">
        <f>IF(AND(ErzurumTablo[[#This Row],[Vefat2020]]&gt;-1,ErzurumTablo[[#This Row],[Referans]]&gt;-1), ErzurumTablo[[#This Row],[Vefat2020]]-ErzurumTablo[[#This Row],[Referans]], 0)</f>
        <v>-0.66666666666666607</v>
      </c>
      <c r="H221">
        <f t="shared" si="16"/>
        <v>17.142857142857142</v>
      </c>
      <c r="I221">
        <f t="shared" si="17"/>
        <v>13.142857142857142</v>
      </c>
      <c r="J221">
        <f t="shared" si="18"/>
        <v>14</v>
      </c>
      <c r="K221">
        <f t="shared" si="19"/>
        <v>13.285714285714286</v>
      </c>
      <c r="L221">
        <f t="shared" si="20"/>
        <v>13.476190476190478</v>
      </c>
    </row>
    <row r="222" spans="1:12" x14ac:dyDescent="0.35">
      <c r="A222" t="s">
        <v>35</v>
      </c>
      <c r="B222">
        <v>16</v>
      </c>
      <c r="C222">
        <v>15</v>
      </c>
      <c r="D222">
        <v>15</v>
      </c>
      <c r="E222">
        <v>15</v>
      </c>
      <c r="F222">
        <f>AVERAGEIF(ErzurumTablo[[#This Row],[Vefat2019]:[Vefat2017]], "&gt;0")</f>
        <v>15</v>
      </c>
      <c r="G222">
        <f>IF(AND(ErzurumTablo[[#This Row],[Vefat2020]]&gt;-1,ErzurumTablo[[#This Row],[Referans]]&gt;-1), ErzurumTablo[[#This Row],[Vefat2020]]-ErzurumTablo[[#This Row],[Referans]], 0)</f>
        <v>1</v>
      </c>
      <c r="H222">
        <f t="shared" si="16"/>
        <v>16.857142857142858</v>
      </c>
      <c r="I222">
        <f t="shared" si="17"/>
        <v>13.571428571428571</v>
      </c>
      <c r="J222">
        <f t="shared" si="18"/>
        <v>13.428571428571429</v>
      </c>
      <c r="K222">
        <f t="shared" si="19"/>
        <v>13.142857142857142</v>
      </c>
      <c r="L222">
        <f t="shared" si="20"/>
        <v>13.380952380952381</v>
      </c>
    </row>
    <row r="223" spans="1:12" x14ac:dyDescent="0.35">
      <c r="A223" t="s">
        <v>34</v>
      </c>
      <c r="B223">
        <v>28</v>
      </c>
      <c r="C223">
        <v>13</v>
      </c>
      <c r="D223">
        <v>21</v>
      </c>
      <c r="E223">
        <v>13</v>
      </c>
      <c r="F223">
        <f>AVERAGEIF(ErzurumTablo[[#This Row],[Vefat2019]:[Vefat2017]], "&gt;0")</f>
        <v>15.666666666666666</v>
      </c>
      <c r="G223">
        <f>IF(AND(ErzurumTablo[[#This Row],[Vefat2020]]&gt;-1,ErzurumTablo[[#This Row],[Referans]]&gt;-1), ErzurumTablo[[#This Row],[Vefat2020]]-ErzurumTablo[[#This Row],[Referans]], 0)</f>
        <v>12.333333333333334</v>
      </c>
      <c r="H223">
        <f t="shared" si="16"/>
        <v>18.428571428571427</v>
      </c>
      <c r="I223">
        <f t="shared" si="17"/>
        <v>13.857142857142858</v>
      </c>
      <c r="J223">
        <f t="shared" si="18"/>
        <v>14</v>
      </c>
      <c r="K223">
        <f t="shared" si="19"/>
        <v>13</v>
      </c>
      <c r="L223">
        <f t="shared" si="20"/>
        <v>13.61904761904762</v>
      </c>
    </row>
    <row r="224" spans="1:12" x14ac:dyDescent="0.35">
      <c r="A224" t="s">
        <v>33</v>
      </c>
      <c r="B224">
        <v>23</v>
      </c>
      <c r="C224">
        <v>8</v>
      </c>
      <c r="D224">
        <v>15</v>
      </c>
      <c r="E224">
        <v>13</v>
      </c>
      <c r="F224">
        <f>AVERAGEIF(ErzurumTablo[[#This Row],[Vefat2019]:[Vefat2017]], "&gt;0")</f>
        <v>12</v>
      </c>
      <c r="G224">
        <f>IF(AND(ErzurumTablo[[#This Row],[Vefat2020]]&gt;-1,ErzurumTablo[[#This Row],[Referans]]&gt;-1), ErzurumTablo[[#This Row],[Vefat2020]]-ErzurumTablo[[#This Row],[Referans]], 0)</f>
        <v>11</v>
      </c>
      <c r="H224">
        <f t="shared" si="16"/>
        <v>19.571428571428573</v>
      </c>
      <c r="I224">
        <f t="shared" si="17"/>
        <v>13.571428571428571</v>
      </c>
      <c r="J224">
        <f t="shared" si="18"/>
        <v>15</v>
      </c>
      <c r="K224">
        <f t="shared" si="19"/>
        <v>12.285714285714286</v>
      </c>
      <c r="L224">
        <f t="shared" si="20"/>
        <v>13.619047619047619</v>
      </c>
    </row>
    <row r="225" spans="1:12" x14ac:dyDescent="0.35">
      <c r="A225" t="s">
        <v>32</v>
      </c>
      <c r="B225">
        <v>20</v>
      </c>
      <c r="C225">
        <v>10</v>
      </c>
      <c r="D225">
        <v>12</v>
      </c>
      <c r="E225">
        <v>16</v>
      </c>
      <c r="F225">
        <f>AVERAGEIF(ErzurumTablo[[#This Row],[Vefat2019]:[Vefat2017]], "&gt;0")</f>
        <v>12.666666666666666</v>
      </c>
      <c r="G225">
        <f>IF(AND(ErzurumTablo[[#This Row],[Vefat2020]]&gt;-1,ErzurumTablo[[#This Row],[Referans]]&gt;-1), ErzurumTablo[[#This Row],[Vefat2020]]-ErzurumTablo[[#This Row],[Referans]], 0)</f>
        <v>7.3333333333333339</v>
      </c>
      <c r="H225">
        <f t="shared" si="16"/>
        <v>19.571428571428573</v>
      </c>
      <c r="I225">
        <f t="shared" si="17"/>
        <v>12.285714285714286</v>
      </c>
      <c r="J225">
        <f t="shared" si="18"/>
        <v>15.142857142857142</v>
      </c>
      <c r="K225">
        <f t="shared" si="19"/>
        <v>13.142857142857142</v>
      </c>
      <c r="L225">
        <f t="shared" si="20"/>
        <v>13.523809523809524</v>
      </c>
    </row>
    <row r="226" spans="1:12" x14ac:dyDescent="0.35">
      <c r="A226" t="s">
        <v>31</v>
      </c>
      <c r="B226">
        <v>23</v>
      </c>
      <c r="C226">
        <v>14</v>
      </c>
      <c r="D226">
        <v>27</v>
      </c>
      <c r="E226">
        <v>12</v>
      </c>
      <c r="F226">
        <f>AVERAGEIF(ErzurumTablo[[#This Row],[Vefat2019]:[Vefat2017]], "&gt;0")</f>
        <v>17.666666666666668</v>
      </c>
      <c r="G226">
        <f>IF(AND(ErzurumTablo[[#This Row],[Vefat2020]]&gt;-1,ErzurumTablo[[#This Row],[Referans]]&gt;-1), ErzurumTablo[[#This Row],[Vefat2020]]-ErzurumTablo[[#This Row],[Referans]], 0)</f>
        <v>5.3333333333333321</v>
      </c>
      <c r="H226">
        <f t="shared" si="16"/>
        <v>20.428571428571427</v>
      </c>
      <c r="I226">
        <f t="shared" si="17"/>
        <v>12.571428571428571</v>
      </c>
      <c r="J226">
        <f t="shared" si="18"/>
        <v>17.571428571428573</v>
      </c>
      <c r="K226">
        <f t="shared" si="19"/>
        <v>13.857142857142858</v>
      </c>
      <c r="L226">
        <f t="shared" si="20"/>
        <v>14.666666666666668</v>
      </c>
    </row>
    <row r="227" spans="1:12" x14ac:dyDescent="0.35">
      <c r="A227" t="s">
        <v>30</v>
      </c>
      <c r="B227">
        <v>20</v>
      </c>
      <c r="C227">
        <v>17</v>
      </c>
      <c r="D227">
        <v>11</v>
      </c>
      <c r="E227">
        <v>23</v>
      </c>
      <c r="F227">
        <f>AVERAGEIF(ErzurumTablo[[#This Row],[Vefat2019]:[Vefat2017]], "&gt;0")</f>
        <v>17</v>
      </c>
      <c r="G227">
        <f>IF(AND(ErzurumTablo[[#This Row],[Vefat2020]]&gt;-1,ErzurumTablo[[#This Row],[Referans]]&gt;-1), ErzurumTablo[[#This Row],[Vefat2020]]-ErzurumTablo[[#This Row],[Referans]], 0)</f>
        <v>3</v>
      </c>
      <c r="H227">
        <f t="shared" si="16"/>
        <v>20.714285714285715</v>
      </c>
      <c r="I227">
        <f t="shared" si="17"/>
        <v>13.571428571428571</v>
      </c>
      <c r="J227">
        <f t="shared" si="18"/>
        <v>17.142857142857142</v>
      </c>
      <c r="K227">
        <f t="shared" si="19"/>
        <v>14.571428571428571</v>
      </c>
      <c r="L227">
        <f t="shared" si="20"/>
        <v>15.095238095238097</v>
      </c>
    </row>
    <row r="228" spans="1:12" x14ac:dyDescent="0.35">
      <c r="A228" t="s">
        <v>29</v>
      </c>
      <c r="B228">
        <v>18</v>
      </c>
      <c r="C228">
        <v>22</v>
      </c>
      <c r="D228">
        <v>23</v>
      </c>
      <c r="E228">
        <v>13</v>
      </c>
      <c r="F228">
        <f>AVERAGEIF(ErzurumTablo[[#This Row],[Vefat2019]:[Vefat2017]], "&gt;0")</f>
        <v>19.333333333333332</v>
      </c>
      <c r="G228">
        <f>IF(AND(ErzurumTablo[[#This Row],[Vefat2020]]&gt;-1,ErzurumTablo[[#This Row],[Referans]]&gt;-1), ErzurumTablo[[#This Row],[Vefat2020]]-ErzurumTablo[[#This Row],[Referans]], 0)</f>
        <v>-1.3333333333333321</v>
      </c>
      <c r="H228">
        <f t="shared" si="16"/>
        <v>21.142857142857142</v>
      </c>
      <c r="I228">
        <f t="shared" si="17"/>
        <v>14.142857142857142</v>
      </c>
      <c r="J228">
        <f t="shared" si="18"/>
        <v>17.714285714285715</v>
      </c>
      <c r="K228">
        <f t="shared" si="19"/>
        <v>15</v>
      </c>
      <c r="L228">
        <f t="shared" si="20"/>
        <v>15.619047619047619</v>
      </c>
    </row>
    <row r="229" spans="1:12" x14ac:dyDescent="0.35">
      <c r="A229" t="s">
        <v>28</v>
      </c>
      <c r="B229">
        <v>21</v>
      </c>
      <c r="C229">
        <v>18</v>
      </c>
      <c r="D229">
        <v>12</v>
      </c>
      <c r="E229">
        <v>15</v>
      </c>
      <c r="F229">
        <f>AVERAGEIF(ErzurumTablo[[#This Row],[Vefat2019]:[Vefat2017]], "&gt;0")</f>
        <v>15</v>
      </c>
      <c r="G229">
        <f>IF(AND(ErzurumTablo[[#This Row],[Vefat2020]]&gt;-1,ErzurumTablo[[#This Row],[Referans]]&gt;-1), ErzurumTablo[[#This Row],[Vefat2020]]-ErzurumTablo[[#This Row],[Referans]], 0)</f>
        <v>6</v>
      </c>
      <c r="H229">
        <f t="shared" si="16"/>
        <v>21.857142857142858</v>
      </c>
      <c r="I229">
        <f t="shared" si="17"/>
        <v>14.571428571428571</v>
      </c>
      <c r="J229">
        <f t="shared" si="18"/>
        <v>17.285714285714285</v>
      </c>
      <c r="K229">
        <f t="shared" si="19"/>
        <v>15</v>
      </c>
      <c r="L229">
        <f t="shared" si="20"/>
        <v>15.619047619047619</v>
      </c>
    </row>
    <row r="230" spans="1:12" x14ac:dyDescent="0.35">
      <c r="A230" t="s">
        <v>27</v>
      </c>
      <c r="B230">
        <v>25</v>
      </c>
      <c r="C230">
        <v>13</v>
      </c>
      <c r="D230">
        <v>20</v>
      </c>
      <c r="E230">
        <v>17</v>
      </c>
      <c r="F230">
        <f>AVERAGEIF(ErzurumTablo[[#This Row],[Vefat2019]:[Vefat2017]], "&gt;0")</f>
        <v>16.666666666666668</v>
      </c>
      <c r="G230">
        <f>IF(AND(ErzurumTablo[[#This Row],[Vefat2020]]&gt;-1,ErzurumTablo[[#This Row],[Referans]]&gt;-1), ErzurumTablo[[#This Row],[Vefat2020]]-ErzurumTablo[[#This Row],[Referans]], 0)</f>
        <v>8.3333333333333321</v>
      </c>
      <c r="H230">
        <f t="shared" si="16"/>
        <v>21.428571428571427</v>
      </c>
      <c r="I230">
        <f t="shared" si="17"/>
        <v>14.571428571428571</v>
      </c>
      <c r="J230">
        <f t="shared" si="18"/>
        <v>17.142857142857142</v>
      </c>
      <c r="K230">
        <f t="shared" si="19"/>
        <v>15.571428571428571</v>
      </c>
      <c r="L230">
        <f t="shared" si="20"/>
        <v>15.761904761904761</v>
      </c>
    </row>
    <row r="231" spans="1:12" x14ac:dyDescent="0.35">
      <c r="A231" t="s">
        <v>26</v>
      </c>
      <c r="B231">
        <v>-1</v>
      </c>
      <c r="C231">
        <v>14</v>
      </c>
      <c r="D231">
        <v>17</v>
      </c>
      <c r="E231">
        <v>20</v>
      </c>
      <c r="F231">
        <f>AVERAGEIF(ErzurumTablo[[#This Row],[Vefat2019]:[Vefat2017]], "&gt;0")</f>
        <v>17</v>
      </c>
      <c r="G231">
        <f>IF(AND(ErzurumTablo[[#This Row],[Vefat2020]]&gt;-1,ErzurumTablo[[#This Row],[Referans]]&gt;-1), ErzurumTablo[[#This Row],[Vefat2020]]-ErzurumTablo[[#This Row],[Referans]], 0)</f>
        <v>0</v>
      </c>
      <c r="H231">
        <f t="shared" si="16"/>
        <v>21.166666666666668</v>
      </c>
      <c r="I231">
        <f t="shared" si="17"/>
        <v>15.428571428571429</v>
      </c>
      <c r="J231">
        <f t="shared" si="18"/>
        <v>17.428571428571427</v>
      </c>
      <c r="K231">
        <f t="shared" si="19"/>
        <v>16.571428571428573</v>
      </c>
      <c r="L231">
        <f t="shared" si="20"/>
        <v>16.476190476190478</v>
      </c>
    </row>
    <row r="232" spans="1:12" x14ac:dyDescent="0.35">
      <c r="A232" t="s">
        <v>25</v>
      </c>
      <c r="B232">
        <v>-1</v>
      </c>
      <c r="C232">
        <v>15</v>
      </c>
      <c r="D232">
        <v>17</v>
      </c>
      <c r="E232">
        <v>12</v>
      </c>
      <c r="F232">
        <f>AVERAGEIF(ErzurumTablo[[#This Row],[Vefat2019]:[Vefat2017]], "&gt;0")</f>
        <v>14.666666666666666</v>
      </c>
      <c r="G232">
        <f>IF(AND(ErzurumTablo[[#This Row],[Vefat2020]]&gt;-1,ErzurumTablo[[#This Row],[Referans]]&gt;-1), ErzurumTablo[[#This Row],[Vefat2020]]-ErzurumTablo[[#This Row],[Referans]], 0)</f>
        <v>0</v>
      </c>
      <c r="H232">
        <f t="shared" si="16"/>
        <v>21.4</v>
      </c>
      <c r="I232">
        <f t="shared" si="17"/>
        <v>16.142857142857142</v>
      </c>
      <c r="J232">
        <f t="shared" si="18"/>
        <v>18.142857142857142</v>
      </c>
      <c r="K232">
        <f t="shared" si="19"/>
        <v>16</v>
      </c>
      <c r="L232">
        <f t="shared" si="20"/>
        <v>16.761904761904763</v>
      </c>
    </row>
    <row r="233" spans="1:12" x14ac:dyDescent="0.35">
      <c r="A233" t="s">
        <v>24</v>
      </c>
      <c r="B233">
        <v>26</v>
      </c>
      <c r="C233">
        <v>23</v>
      </c>
      <c r="D233">
        <v>12</v>
      </c>
      <c r="E233">
        <v>15</v>
      </c>
      <c r="F233">
        <f>AVERAGEIF(ErzurumTablo[[#This Row],[Vefat2019]:[Vefat2017]], "&gt;0")</f>
        <v>16.666666666666668</v>
      </c>
      <c r="G233">
        <f>IF(AND(ErzurumTablo[[#This Row],[Vefat2020]]&gt;-1,ErzurumTablo[[#This Row],[Referans]]&gt;-1), ErzurumTablo[[#This Row],[Vefat2020]]-ErzurumTablo[[#This Row],[Referans]], 0)</f>
        <v>9.3333333333333321</v>
      </c>
      <c r="H233">
        <f t="shared" ref="H233:H249" si="21">AVERAGEIF(B227:B233, "&gt;0")</f>
        <v>22</v>
      </c>
      <c r="I233">
        <f t="shared" ref="I233:I249" si="22">AVERAGEIF(C227:C233, "&gt;0")</f>
        <v>17.428571428571427</v>
      </c>
      <c r="J233">
        <f t="shared" ref="J233:J249" si="23">AVERAGEIF(D227:D233, "&gt;0")</f>
        <v>16</v>
      </c>
      <c r="K233">
        <f t="shared" ref="K233:K249" si="24">AVERAGEIF(E227:E233, "&gt;0")</f>
        <v>16.428571428571427</v>
      </c>
      <c r="L233">
        <f t="shared" ref="L233:L249" si="25">AVERAGE(F227:F233)</f>
        <v>16.61904761904762</v>
      </c>
    </row>
    <row r="234" spans="1:12" x14ac:dyDescent="0.35">
      <c r="A234" t="s">
        <v>23</v>
      </c>
      <c r="B234">
        <v>23</v>
      </c>
      <c r="C234">
        <v>18</v>
      </c>
      <c r="D234">
        <v>13</v>
      </c>
      <c r="E234">
        <v>20</v>
      </c>
      <c r="F234">
        <f>AVERAGEIF(ErzurumTablo[[#This Row],[Vefat2019]:[Vefat2017]], "&gt;0")</f>
        <v>17</v>
      </c>
      <c r="G234">
        <f>IF(AND(ErzurumTablo[[#This Row],[Vefat2020]]&gt;-1,ErzurumTablo[[#This Row],[Referans]]&gt;-1), ErzurumTablo[[#This Row],[Vefat2020]]-ErzurumTablo[[#This Row],[Referans]], 0)</f>
        <v>6</v>
      </c>
      <c r="H234">
        <f t="shared" si="21"/>
        <v>22.6</v>
      </c>
      <c r="I234">
        <f t="shared" si="22"/>
        <v>17.571428571428573</v>
      </c>
      <c r="J234">
        <f t="shared" si="23"/>
        <v>16.285714285714285</v>
      </c>
      <c r="K234">
        <f t="shared" si="24"/>
        <v>16</v>
      </c>
      <c r="L234">
        <f t="shared" si="25"/>
        <v>16.61904761904762</v>
      </c>
    </row>
    <row r="235" spans="1:12" x14ac:dyDescent="0.35">
      <c r="A235" t="s">
        <v>22</v>
      </c>
      <c r="B235">
        <v>19</v>
      </c>
      <c r="C235">
        <v>17</v>
      </c>
      <c r="D235">
        <v>17</v>
      </c>
      <c r="E235">
        <v>21</v>
      </c>
      <c r="F235">
        <f>AVERAGEIF(ErzurumTablo[[#This Row],[Vefat2019]:[Vefat2017]], "&gt;0")</f>
        <v>18.333333333333332</v>
      </c>
      <c r="G235">
        <f>IF(AND(ErzurumTablo[[#This Row],[Vefat2020]]&gt;-1,ErzurumTablo[[#This Row],[Referans]]&gt;-1), ErzurumTablo[[#This Row],[Vefat2020]]-ErzurumTablo[[#This Row],[Referans]], 0)</f>
        <v>0.66666666666666785</v>
      </c>
      <c r="H235">
        <f t="shared" si="21"/>
        <v>22.8</v>
      </c>
      <c r="I235">
        <f t="shared" si="22"/>
        <v>16.857142857142858</v>
      </c>
      <c r="J235">
        <f t="shared" si="23"/>
        <v>15.428571428571429</v>
      </c>
      <c r="K235">
        <f t="shared" si="24"/>
        <v>17.142857142857142</v>
      </c>
      <c r="L235">
        <f t="shared" si="25"/>
        <v>16.476190476190474</v>
      </c>
    </row>
    <row r="236" spans="1:12" x14ac:dyDescent="0.35">
      <c r="A236" t="s">
        <v>21</v>
      </c>
      <c r="B236">
        <v>26</v>
      </c>
      <c r="C236">
        <v>14</v>
      </c>
      <c r="D236">
        <v>17</v>
      </c>
      <c r="E236">
        <v>11</v>
      </c>
      <c r="F236">
        <f>AVERAGEIF(ErzurumTablo[[#This Row],[Vefat2019]:[Vefat2017]], "&gt;0")</f>
        <v>14</v>
      </c>
      <c r="G236">
        <f>IF(AND(ErzurumTablo[[#This Row],[Vefat2020]]&gt;-1,ErzurumTablo[[#This Row],[Referans]]&gt;-1), ErzurumTablo[[#This Row],[Vefat2020]]-ErzurumTablo[[#This Row],[Referans]], 0)</f>
        <v>12</v>
      </c>
      <c r="H236">
        <f t="shared" si="21"/>
        <v>23.8</v>
      </c>
      <c r="I236">
        <f t="shared" si="22"/>
        <v>16.285714285714285</v>
      </c>
      <c r="J236">
        <f t="shared" si="23"/>
        <v>16.142857142857142</v>
      </c>
      <c r="K236">
        <f t="shared" si="24"/>
        <v>16.571428571428573</v>
      </c>
      <c r="L236">
        <f t="shared" si="25"/>
        <v>16.333333333333332</v>
      </c>
    </row>
    <row r="237" spans="1:12" x14ac:dyDescent="0.35">
      <c r="A237" t="s">
        <v>20</v>
      </c>
      <c r="B237">
        <v>27</v>
      </c>
      <c r="C237">
        <v>15</v>
      </c>
      <c r="D237">
        <v>9</v>
      </c>
      <c r="E237">
        <v>20</v>
      </c>
      <c r="F237">
        <f>AVERAGEIF(ErzurumTablo[[#This Row],[Vefat2019]:[Vefat2017]], "&gt;0")</f>
        <v>14.666666666666666</v>
      </c>
      <c r="G237">
        <f>IF(AND(ErzurumTablo[[#This Row],[Vefat2020]]&gt;-1,ErzurumTablo[[#This Row],[Referans]]&gt;-1), ErzurumTablo[[#This Row],[Vefat2020]]-ErzurumTablo[[#This Row],[Referans]], 0)</f>
        <v>12.333333333333334</v>
      </c>
      <c r="H237">
        <f t="shared" si="21"/>
        <v>24.2</v>
      </c>
      <c r="I237">
        <f t="shared" si="22"/>
        <v>16.571428571428573</v>
      </c>
      <c r="J237">
        <f t="shared" si="23"/>
        <v>14.571428571428571</v>
      </c>
      <c r="K237">
        <f t="shared" si="24"/>
        <v>17</v>
      </c>
      <c r="L237">
        <f t="shared" si="25"/>
        <v>16.047619047619047</v>
      </c>
    </row>
    <row r="238" spans="1:12" x14ac:dyDescent="0.35">
      <c r="A238" t="s">
        <v>19</v>
      </c>
      <c r="B238">
        <v>16</v>
      </c>
      <c r="C238">
        <v>8</v>
      </c>
      <c r="D238">
        <v>18</v>
      </c>
      <c r="E238">
        <v>14</v>
      </c>
      <c r="F238">
        <f>AVERAGEIF(ErzurumTablo[[#This Row],[Vefat2019]:[Vefat2017]], "&gt;0")</f>
        <v>13.333333333333334</v>
      </c>
      <c r="G238">
        <f>IF(AND(ErzurumTablo[[#This Row],[Vefat2020]]&gt;-1,ErzurumTablo[[#This Row],[Referans]]&gt;-1), ErzurumTablo[[#This Row],[Vefat2020]]-ErzurumTablo[[#This Row],[Referans]], 0)</f>
        <v>2.6666666666666661</v>
      </c>
      <c r="H238">
        <f t="shared" si="21"/>
        <v>22.833333333333332</v>
      </c>
      <c r="I238">
        <f t="shared" si="22"/>
        <v>15.714285714285714</v>
      </c>
      <c r="J238">
        <f t="shared" si="23"/>
        <v>14.714285714285714</v>
      </c>
      <c r="K238">
        <f t="shared" si="24"/>
        <v>16.142857142857142</v>
      </c>
      <c r="L238">
        <f t="shared" si="25"/>
        <v>15.523809523809524</v>
      </c>
    </row>
    <row r="239" spans="1:12" x14ac:dyDescent="0.35">
      <c r="A239" t="s">
        <v>18</v>
      </c>
      <c r="B239">
        <v>24</v>
      </c>
      <c r="C239">
        <v>17</v>
      </c>
      <c r="D239">
        <v>14</v>
      </c>
      <c r="E239">
        <v>14</v>
      </c>
      <c r="F239">
        <f>AVERAGEIF(ErzurumTablo[[#This Row],[Vefat2019]:[Vefat2017]], "&gt;0")</f>
        <v>15</v>
      </c>
      <c r="G239">
        <f>IF(AND(ErzurumTablo[[#This Row],[Vefat2020]]&gt;-1,ErzurumTablo[[#This Row],[Referans]]&gt;-1), ErzurumTablo[[#This Row],[Vefat2020]]-ErzurumTablo[[#This Row],[Referans]], 0)</f>
        <v>9</v>
      </c>
      <c r="H239">
        <f t="shared" si="21"/>
        <v>23</v>
      </c>
      <c r="I239">
        <f t="shared" si="22"/>
        <v>16</v>
      </c>
      <c r="J239">
        <f t="shared" si="23"/>
        <v>14.285714285714286</v>
      </c>
      <c r="K239">
        <f t="shared" si="24"/>
        <v>16.428571428571427</v>
      </c>
      <c r="L239">
        <f t="shared" si="25"/>
        <v>15.571428571428571</v>
      </c>
    </row>
    <row r="240" spans="1:12" x14ac:dyDescent="0.35">
      <c r="A240" t="s">
        <v>17</v>
      </c>
      <c r="B240">
        <v>30</v>
      </c>
      <c r="C240">
        <v>12</v>
      </c>
      <c r="D240">
        <v>23</v>
      </c>
      <c r="E240">
        <v>18</v>
      </c>
      <c r="F240">
        <f>AVERAGEIF(ErzurumTablo[[#This Row],[Vefat2019]:[Vefat2017]], "&gt;0")</f>
        <v>17.666666666666668</v>
      </c>
      <c r="G240">
        <f>IF(AND(ErzurumTablo[[#This Row],[Vefat2020]]&gt;-1,ErzurumTablo[[#This Row],[Referans]]&gt;-1), ErzurumTablo[[#This Row],[Vefat2020]]-ErzurumTablo[[#This Row],[Referans]], 0)</f>
        <v>12.333333333333332</v>
      </c>
      <c r="H240">
        <f t="shared" si="21"/>
        <v>23.571428571428573</v>
      </c>
      <c r="I240">
        <f t="shared" si="22"/>
        <v>14.428571428571429</v>
      </c>
      <c r="J240">
        <f t="shared" si="23"/>
        <v>15.857142857142858</v>
      </c>
      <c r="K240">
        <f t="shared" si="24"/>
        <v>16.857142857142858</v>
      </c>
      <c r="L240">
        <f t="shared" si="25"/>
        <v>15.714285714285714</v>
      </c>
    </row>
    <row r="241" spans="1:12" x14ac:dyDescent="0.35">
      <c r="A241" t="s">
        <v>16</v>
      </c>
      <c r="B241">
        <v>24</v>
      </c>
      <c r="C241">
        <v>8</v>
      </c>
      <c r="D241">
        <v>11</v>
      </c>
      <c r="E241">
        <v>13</v>
      </c>
      <c r="F241">
        <f>AVERAGEIF(ErzurumTablo[[#This Row],[Vefat2019]:[Vefat2017]], "&gt;0")</f>
        <v>10.666666666666666</v>
      </c>
      <c r="G241">
        <f>IF(AND(ErzurumTablo[[#This Row],[Vefat2020]]&gt;-1,ErzurumTablo[[#This Row],[Referans]]&gt;-1), ErzurumTablo[[#This Row],[Vefat2020]]-ErzurumTablo[[#This Row],[Referans]], 0)</f>
        <v>13.333333333333334</v>
      </c>
      <c r="H241">
        <f t="shared" si="21"/>
        <v>23.714285714285715</v>
      </c>
      <c r="I241">
        <f t="shared" si="22"/>
        <v>13</v>
      </c>
      <c r="J241">
        <f t="shared" si="23"/>
        <v>15.571428571428571</v>
      </c>
      <c r="K241">
        <f t="shared" si="24"/>
        <v>15.857142857142858</v>
      </c>
      <c r="L241">
        <f t="shared" si="25"/>
        <v>14.80952380952381</v>
      </c>
    </row>
    <row r="242" spans="1:12" x14ac:dyDescent="0.35">
      <c r="A242" t="s">
        <v>15</v>
      </c>
      <c r="B242">
        <v>27</v>
      </c>
      <c r="C242">
        <v>23</v>
      </c>
      <c r="D242">
        <v>12</v>
      </c>
      <c r="E242">
        <v>16</v>
      </c>
      <c r="F242">
        <f>AVERAGEIF(ErzurumTablo[[#This Row],[Vefat2019]:[Vefat2017]], "&gt;0")</f>
        <v>17</v>
      </c>
      <c r="G242">
        <f>IF(AND(ErzurumTablo[[#This Row],[Vefat2020]]&gt;-1,ErzurumTablo[[#This Row],[Referans]]&gt;-1), ErzurumTablo[[#This Row],[Vefat2020]]-ErzurumTablo[[#This Row],[Referans]], 0)</f>
        <v>10</v>
      </c>
      <c r="H242">
        <f t="shared" si="21"/>
        <v>24.857142857142858</v>
      </c>
      <c r="I242">
        <f t="shared" si="22"/>
        <v>13.857142857142858</v>
      </c>
      <c r="J242">
        <f t="shared" si="23"/>
        <v>14.857142857142858</v>
      </c>
      <c r="K242">
        <f t="shared" si="24"/>
        <v>15.142857142857142</v>
      </c>
      <c r="L242">
        <f t="shared" si="25"/>
        <v>14.61904761904762</v>
      </c>
    </row>
    <row r="243" spans="1:12" x14ac:dyDescent="0.35">
      <c r="A243" t="s">
        <v>14</v>
      </c>
      <c r="B243">
        <v>28</v>
      </c>
      <c r="C243">
        <v>5</v>
      </c>
      <c r="D243">
        <v>15</v>
      </c>
      <c r="E243">
        <v>15</v>
      </c>
      <c r="F243">
        <f>AVERAGEIF(ErzurumTablo[[#This Row],[Vefat2019]:[Vefat2017]], "&gt;0")</f>
        <v>11.666666666666666</v>
      </c>
      <c r="G243">
        <f>IF(AND(ErzurumTablo[[#This Row],[Vefat2020]]&gt;-1,ErzurumTablo[[#This Row],[Referans]]&gt;-1), ErzurumTablo[[#This Row],[Vefat2020]]-ErzurumTablo[[#This Row],[Referans]], 0)</f>
        <v>16.333333333333336</v>
      </c>
      <c r="H243">
        <f t="shared" si="21"/>
        <v>25.142857142857142</v>
      </c>
      <c r="I243">
        <f t="shared" si="22"/>
        <v>12.571428571428571</v>
      </c>
      <c r="J243">
        <f t="shared" si="23"/>
        <v>14.571428571428571</v>
      </c>
      <c r="K243">
        <f t="shared" si="24"/>
        <v>15.714285714285714</v>
      </c>
      <c r="L243">
        <f t="shared" si="25"/>
        <v>14.285714285714288</v>
      </c>
    </row>
    <row r="244" spans="1:12" x14ac:dyDescent="0.35">
      <c r="A244" t="s">
        <v>13</v>
      </c>
      <c r="B244">
        <v>25</v>
      </c>
      <c r="C244">
        <v>7</v>
      </c>
      <c r="D244">
        <v>17</v>
      </c>
      <c r="E244">
        <v>11</v>
      </c>
      <c r="F244">
        <f>AVERAGEIF(ErzurumTablo[[#This Row],[Vefat2019]:[Vefat2017]], "&gt;0")</f>
        <v>11.666666666666666</v>
      </c>
      <c r="G244">
        <f>IF(AND(ErzurumTablo[[#This Row],[Vefat2020]]&gt;-1,ErzurumTablo[[#This Row],[Referans]]&gt;-1), ErzurumTablo[[#This Row],[Vefat2020]]-ErzurumTablo[[#This Row],[Referans]], 0)</f>
        <v>13.333333333333334</v>
      </c>
      <c r="H244">
        <f t="shared" si="21"/>
        <v>24.857142857142858</v>
      </c>
      <c r="I244">
        <f t="shared" si="22"/>
        <v>11.428571428571429</v>
      </c>
      <c r="J244">
        <f t="shared" si="23"/>
        <v>15.714285714285714</v>
      </c>
      <c r="K244">
        <f t="shared" si="24"/>
        <v>14.428571428571429</v>
      </c>
      <c r="L244">
        <f t="shared" si="25"/>
        <v>13.857142857142858</v>
      </c>
    </row>
    <row r="245" spans="1:12" x14ac:dyDescent="0.35">
      <c r="A245" t="s">
        <v>12</v>
      </c>
      <c r="B245">
        <v>28</v>
      </c>
      <c r="C245">
        <v>12</v>
      </c>
      <c r="D245">
        <v>16</v>
      </c>
      <c r="E245">
        <v>5</v>
      </c>
      <c r="F245">
        <f>AVERAGEIF(ErzurumTablo[[#This Row],[Vefat2019]:[Vefat2017]], "&gt;0")</f>
        <v>11</v>
      </c>
      <c r="G245">
        <f>IF(AND(ErzurumTablo[[#This Row],[Vefat2020]]&gt;-1,ErzurumTablo[[#This Row],[Referans]]&gt;-1), ErzurumTablo[[#This Row],[Vefat2020]]-ErzurumTablo[[#This Row],[Referans]], 0)</f>
        <v>17</v>
      </c>
      <c r="H245">
        <f t="shared" si="21"/>
        <v>26.571428571428573</v>
      </c>
      <c r="I245">
        <f t="shared" si="22"/>
        <v>12</v>
      </c>
      <c r="J245">
        <f t="shared" si="23"/>
        <v>15.428571428571429</v>
      </c>
      <c r="K245">
        <f t="shared" si="24"/>
        <v>13.142857142857142</v>
      </c>
      <c r="L245">
        <f t="shared" si="25"/>
        <v>13.523809523809524</v>
      </c>
    </row>
    <row r="246" spans="1:12" x14ac:dyDescent="0.35">
      <c r="A246" t="s">
        <v>11</v>
      </c>
      <c r="B246">
        <v>35</v>
      </c>
      <c r="C246">
        <v>23</v>
      </c>
      <c r="D246">
        <v>10</v>
      </c>
      <c r="E246">
        <v>15</v>
      </c>
      <c r="F246">
        <f>AVERAGEIF(ErzurumTablo[[#This Row],[Vefat2019]:[Vefat2017]], "&gt;0")</f>
        <v>16</v>
      </c>
      <c r="G246">
        <f>IF(AND(ErzurumTablo[[#This Row],[Vefat2020]]&gt;-1,ErzurumTablo[[#This Row],[Referans]]&gt;-1), ErzurumTablo[[#This Row],[Vefat2020]]-ErzurumTablo[[#This Row],[Referans]], 0)</f>
        <v>19</v>
      </c>
      <c r="H246">
        <f t="shared" si="21"/>
        <v>28.142857142857142</v>
      </c>
      <c r="I246">
        <f t="shared" si="22"/>
        <v>12.857142857142858</v>
      </c>
      <c r="J246">
        <f t="shared" si="23"/>
        <v>14.857142857142858</v>
      </c>
      <c r="K246">
        <f t="shared" si="24"/>
        <v>13.285714285714286</v>
      </c>
      <c r="L246">
        <f t="shared" si="25"/>
        <v>13.666666666666668</v>
      </c>
    </row>
    <row r="247" spans="1:12" x14ac:dyDescent="0.35">
      <c r="A247" t="s">
        <v>10</v>
      </c>
      <c r="B247">
        <v>-1</v>
      </c>
      <c r="C247">
        <v>13</v>
      </c>
      <c r="D247">
        <v>13</v>
      </c>
      <c r="E247">
        <v>16</v>
      </c>
      <c r="F247">
        <f>AVERAGEIF(ErzurumTablo[[#This Row],[Vefat2019]:[Vefat2017]], "&gt;0")</f>
        <v>14</v>
      </c>
      <c r="G247">
        <f>IF(AND(ErzurumTablo[[#This Row],[Vefat2020]]&gt;-1,ErzurumTablo[[#This Row],[Referans]]&gt;-1), ErzurumTablo[[#This Row],[Vefat2020]]-ErzurumTablo[[#This Row],[Referans]], 0)</f>
        <v>0</v>
      </c>
      <c r="H247">
        <f t="shared" si="21"/>
        <v>27.833333333333332</v>
      </c>
      <c r="I247">
        <f t="shared" si="22"/>
        <v>13</v>
      </c>
      <c r="J247">
        <f t="shared" si="23"/>
        <v>13.428571428571429</v>
      </c>
      <c r="K247">
        <f t="shared" si="24"/>
        <v>13</v>
      </c>
      <c r="L247">
        <f t="shared" si="25"/>
        <v>13.142857142857142</v>
      </c>
    </row>
    <row r="248" spans="1:12" x14ac:dyDescent="0.35">
      <c r="A248" t="s">
        <v>9</v>
      </c>
      <c r="B248">
        <v>20</v>
      </c>
      <c r="C248">
        <v>10</v>
      </c>
      <c r="D248">
        <v>16</v>
      </c>
      <c r="E248">
        <v>8</v>
      </c>
      <c r="F248">
        <f>AVERAGEIF(ErzurumTablo[[#This Row],[Vefat2019]:[Vefat2017]], "&gt;0")</f>
        <v>11.333333333333334</v>
      </c>
      <c r="G248">
        <f>IF(AND(ErzurumTablo[[#This Row],[Vefat2020]]&gt;-1,ErzurumTablo[[#This Row],[Referans]]&gt;-1), ErzurumTablo[[#This Row],[Vefat2020]]-ErzurumTablo[[#This Row],[Referans]], 0)</f>
        <v>8.6666666666666661</v>
      </c>
      <c r="H248">
        <f t="shared" si="21"/>
        <v>27.166666666666668</v>
      </c>
      <c r="I248">
        <f t="shared" si="22"/>
        <v>13.285714285714286</v>
      </c>
      <c r="J248">
        <f t="shared" si="23"/>
        <v>14.142857142857142</v>
      </c>
      <c r="K248">
        <f t="shared" si="24"/>
        <v>12.285714285714286</v>
      </c>
      <c r="L248">
        <f t="shared" si="25"/>
        <v>13.238095238095237</v>
      </c>
    </row>
    <row r="249" spans="1:12" x14ac:dyDescent="0.35">
      <c r="A249" t="s">
        <v>8</v>
      </c>
      <c r="B249">
        <v>22</v>
      </c>
      <c r="C249">
        <v>8</v>
      </c>
      <c r="D249">
        <v>13</v>
      </c>
      <c r="E249">
        <v>24</v>
      </c>
      <c r="F249">
        <f>AVERAGEIF(ErzurumTablo[[#This Row],[Vefat2019]:[Vefat2017]], "&gt;0")</f>
        <v>15</v>
      </c>
      <c r="G249">
        <f>IF(AND(ErzurumTablo[[#This Row],[Vefat2020]]&gt;-1,ErzurumTablo[[#This Row],[Referans]]&gt;-1), ErzurumTablo[[#This Row],[Vefat2020]]-ErzurumTablo[[#This Row],[Referans]], 0)</f>
        <v>7</v>
      </c>
      <c r="H249">
        <f t="shared" si="21"/>
        <v>26.333333333333332</v>
      </c>
      <c r="I249">
        <f t="shared" si="22"/>
        <v>11.142857142857142</v>
      </c>
      <c r="J249">
        <f t="shared" si="23"/>
        <v>14.285714285714286</v>
      </c>
      <c r="K249">
        <f t="shared" si="24"/>
        <v>13.428571428571429</v>
      </c>
      <c r="L249">
        <f t="shared" si="25"/>
        <v>12.952380952380951</v>
      </c>
    </row>
    <row r="250" spans="1:12" x14ac:dyDescent="0.35">
      <c r="A250" t="s">
        <v>7</v>
      </c>
      <c r="B250">
        <v>-1</v>
      </c>
      <c r="C250">
        <v>-1</v>
      </c>
      <c r="D250">
        <v>-1</v>
      </c>
      <c r="E250">
        <v>-1</v>
      </c>
    </row>
    <row r="251" spans="1:12" x14ac:dyDescent="0.35">
      <c r="A251" t="s">
        <v>6</v>
      </c>
      <c r="B251">
        <v>-1</v>
      </c>
      <c r="C251">
        <v>-1</v>
      </c>
      <c r="D251">
        <v>-1</v>
      </c>
      <c r="E251">
        <v>-1</v>
      </c>
    </row>
    <row r="252" spans="1:12" x14ac:dyDescent="0.35">
      <c r="A252" t="s">
        <v>5</v>
      </c>
      <c r="B252">
        <v>-1</v>
      </c>
      <c r="C252">
        <v>-1</v>
      </c>
      <c r="D252">
        <v>-1</v>
      </c>
      <c r="E252">
        <v>-1</v>
      </c>
    </row>
    <row r="253" spans="1:12" x14ac:dyDescent="0.35">
      <c r="A253" t="s">
        <v>4</v>
      </c>
      <c r="B253">
        <v>-1</v>
      </c>
      <c r="C253">
        <v>-1</v>
      </c>
      <c r="D253">
        <v>-1</v>
      </c>
      <c r="E253">
        <v>-1</v>
      </c>
    </row>
    <row r="254" spans="1:12" x14ac:dyDescent="0.35">
      <c r="A254" t="s">
        <v>3</v>
      </c>
      <c r="B254">
        <v>-1</v>
      </c>
      <c r="C254">
        <v>-1</v>
      </c>
      <c r="D254">
        <v>-1</v>
      </c>
      <c r="E254">
        <v>-1</v>
      </c>
    </row>
    <row r="255" spans="1:12" x14ac:dyDescent="0.35">
      <c r="A255" t="s">
        <v>2</v>
      </c>
      <c r="B255">
        <v>-1</v>
      </c>
      <c r="C255">
        <v>-1</v>
      </c>
      <c r="D255">
        <v>-1</v>
      </c>
      <c r="E255">
        <v>-1</v>
      </c>
    </row>
    <row r="256" spans="1:12" x14ac:dyDescent="0.35">
      <c r="A256" t="s">
        <v>1</v>
      </c>
      <c r="B256">
        <v>-1</v>
      </c>
      <c r="C256">
        <v>-1</v>
      </c>
      <c r="D256">
        <v>-1</v>
      </c>
      <c r="E256">
        <v>-1</v>
      </c>
    </row>
    <row r="257" spans="1:12" x14ac:dyDescent="0.35">
      <c r="A257" t="s">
        <v>0</v>
      </c>
      <c r="B257">
        <v>-1</v>
      </c>
      <c r="C257">
        <v>-1</v>
      </c>
      <c r="D257">
        <v>-1</v>
      </c>
      <c r="E257">
        <v>-1</v>
      </c>
    </row>
    <row r="258" spans="1:12" x14ac:dyDescent="0.35">
      <c r="L258" s="1"/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9B33-B08F-4B33-91C1-D0A017A07781}">
  <sheetPr codeName="Sheet9"/>
  <dimension ref="A1:N258"/>
  <sheetViews>
    <sheetView topLeftCell="H1" zoomScale="70" zoomScaleNormal="70" workbookViewId="0">
      <selection activeCell="Q27" sqref="Q27"/>
    </sheetView>
  </sheetViews>
  <sheetFormatPr defaultRowHeight="14.5" x14ac:dyDescent="0.35"/>
  <cols>
    <col min="2" max="7" width="11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46</v>
      </c>
      <c r="C2">
        <v>56</v>
      </c>
      <c r="D2">
        <v>54</v>
      </c>
      <c r="E2">
        <v>50</v>
      </c>
      <c r="F2">
        <f>AVERAGEIF(BursaTablo[[#This Row],[Vefat2019]:[Vefat2017]], "&gt;0")</f>
        <v>53.333333333333336</v>
      </c>
      <c r="G2">
        <f>IF(AND(BursaTablo[[#This Row],[Vefat2020]]&gt;-1,BursaTablo[[#This Row],[Referans]]&gt;-1), BursaTablo[[#This Row],[Vefat2020]]-BursaTablo[[#This Row],[Referans]], 0)</f>
        <v>-7.3333333333333357</v>
      </c>
    </row>
    <row r="3" spans="1:12" x14ac:dyDescent="0.35">
      <c r="A3" t="s">
        <v>254</v>
      </c>
      <c r="B3">
        <v>52</v>
      </c>
      <c r="C3">
        <v>45</v>
      </c>
      <c r="D3">
        <v>47</v>
      </c>
      <c r="E3">
        <v>49</v>
      </c>
      <c r="F3">
        <f>AVERAGEIF(BursaTablo[[#This Row],[Vefat2019]:[Vefat2017]], "&gt;0")</f>
        <v>47</v>
      </c>
      <c r="G3">
        <f>IF(AND(BursaTablo[[#This Row],[Vefat2020]]&gt;-1,BursaTablo[[#This Row],[Referans]]&gt;-1), BursaTablo[[#This Row],[Vefat2020]]-BursaTablo[[#This Row],[Referans]], 0)</f>
        <v>5</v>
      </c>
    </row>
    <row r="4" spans="1:12" x14ac:dyDescent="0.35">
      <c r="A4" t="s">
        <v>253</v>
      </c>
      <c r="B4">
        <v>44</v>
      </c>
      <c r="C4">
        <v>55</v>
      </c>
      <c r="D4">
        <v>49</v>
      </c>
      <c r="E4">
        <v>45</v>
      </c>
      <c r="F4">
        <f>AVERAGEIF(BursaTablo[[#This Row],[Vefat2019]:[Vefat2017]], "&gt;0")</f>
        <v>49.666666666666664</v>
      </c>
      <c r="G4">
        <f>IF(AND(BursaTablo[[#This Row],[Vefat2020]]&gt;-1,BursaTablo[[#This Row],[Referans]]&gt;-1), BursaTablo[[#This Row],[Vefat2020]]-BursaTablo[[#This Row],[Referans]], 0)</f>
        <v>-5.6666666666666643</v>
      </c>
    </row>
    <row r="5" spans="1:12" x14ac:dyDescent="0.35">
      <c r="A5" t="s">
        <v>252</v>
      </c>
      <c r="B5">
        <v>42</v>
      </c>
      <c r="C5">
        <v>67</v>
      </c>
      <c r="D5">
        <v>61</v>
      </c>
      <c r="E5">
        <v>44</v>
      </c>
      <c r="F5">
        <f>AVERAGEIF(BursaTablo[[#This Row],[Vefat2019]:[Vefat2017]], "&gt;0")</f>
        <v>57.333333333333336</v>
      </c>
      <c r="G5">
        <f>IF(AND(BursaTablo[[#This Row],[Vefat2020]]&gt;-1,BursaTablo[[#This Row],[Referans]]&gt;-1), BursaTablo[[#This Row],[Vefat2020]]-BursaTablo[[#This Row],[Referans]], 0)</f>
        <v>-15.333333333333336</v>
      </c>
    </row>
    <row r="6" spans="1:12" x14ac:dyDescent="0.35">
      <c r="A6" t="s">
        <v>251</v>
      </c>
      <c r="B6">
        <v>53</v>
      </c>
      <c r="C6">
        <v>50</v>
      </c>
      <c r="D6">
        <v>49</v>
      </c>
      <c r="E6">
        <v>52</v>
      </c>
      <c r="F6">
        <f>AVERAGEIF(BursaTablo[[#This Row],[Vefat2019]:[Vefat2017]], "&gt;0")</f>
        <v>50.333333333333336</v>
      </c>
      <c r="G6">
        <f>IF(AND(BursaTablo[[#This Row],[Vefat2020]]&gt;-1,BursaTablo[[#This Row],[Referans]]&gt;-1), BursaTablo[[#This Row],[Vefat2020]]-BursaTablo[[#This Row],[Referans]], 0)</f>
        <v>2.6666666666666643</v>
      </c>
    </row>
    <row r="7" spans="1:12" x14ac:dyDescent="0.35">
      <c r="A7" t="s">
        <v>250</v>
      </c>
      <c r="B7">
        <v>46</v>
      </c>
      <c r="C7">
        <v>51</v>
      </c>
      <c r="D7">
        <v>69</v>
      </c>
      <c r="E7">
        <v>50</v>
      </c>
      <c r="F7">
        <f>AVERAGEIF(BursaTablo[[#This Row],[Vefat2019]:[Vefat2017]], "&gt;0")</f>
        <v>56.666666666666664</v>
      </c>
      <c r="G7">
        <f>IF(AND(BursaTablo[[#This Row],[Vefat2020]]&gt;-1,BursaTablo[[#This Row],[Referans]]&gt;-1), BursaTablo[[#This Row],[Vefat2020]]-BursaTablo[[#This Row],[Referans]], 0)</f>
        <v>-10.666666666666664</v>
      </c>
    </row>
    <row r="8" spans="1:12" x14ac:dyDescent="0.35">
      <c r="A8" t="s">
        <v>249</v>
      </c>
      <c r="B8">
        <v>35</v>
      </c>
      <c r="C8">
        <v>52</v>
      </c>
      <c r="D8">
        <v>53</v>
      </c>
      <c r="E8">
        <v>61</v>
      </c>
      <c r="F8">
        <f>AVERAGEIF(BursaTablo[[#This Row],[Vefat2019]:[Vefat2017]], "&gt;0")</f>
        <v>55.333333333333336</v>
      </c>
      <c r="G8">
        <f>IF(AND(BursaTablo[[#This Row],[Vefat2020]]&gt;-1,BursaTablo[[#This Row],[Referans]]&gt;-1), BursaTablo[[#This Row],[Vefat2020]]-BursaTablo[[#This Row],[Referans]], 0)</f>
        <v>-20.333333333333336</v>
      </c>
      <c r="H8">
        <f>AVERAGE(B2:B8)</f>
        <v>45.428571428571431</v>
      </c>
      <c r="I8">
        <f t="shared" ref="I8:K8" si="0">AVERAGE(C2:C8)</f>
        <v>53.714285714285715</v>
      </c>
      <c r="J8">
        <f t="shared" si="0"/>
        <v>54.571428571428569</v>
      </c>
      <c r="K8">
        <f t="shared" si="0"/>
        <v>50.142857142857146</v>
      </c>
      <c r="L8">
        <f>AVERAGE(F2:F8)</f>
        <v>52.80952380952381</v>
      </c>
    </row>
    <row r="9" spans="1:12" x14ac:dyDescent="0.35">
      <c r="A9" t="s">
        <v>248</v>
      </c>
      <c r="B9">
        <v>38</v>
      </c>
      <c r="C9">
        <v>61</v>
      </c>
      <c r="D9">
        <v>52</v>
      </c>
      <c r="E9">
        <v>59</v>
      </c>
      <c r="F9">
        <f>AVERAGEIF(BursaTablo[[#This Row],[Vefat2019]:[Vefat2017]], "&gt;0")</f>
        <v>57.333333333333336</v>
      </c>
      <c r="G9">
        <f>IF(AND(BursaTablo[[#This Row],[Vefat2020]]&gt;-1,BursaTablo[[#This Row],[Referans]]&gt;-1), BursaTablo[[#This Row],[Vefat2020]]-BursaTablo[[#This Row],[Referans]], 0)</f>
        <v>-19.333333333333336</v>
      </c>
      <c r="H9">
        <f t="shared" ref="H9:H72" si="1">AVERAGE(B3:B9)</f>
        <v>44.285714285714285</v>
      </c>
      <c r="I9">
        <f t="shared" ref="I9:I72" si="2">AVERAGE(C3:C9)</f>
        <v>54.428571428571431</v>
      </c>
      <c r="J9">
        <f t="shared" ref="J9:J72" si="3">AVERAGE(D3:D9)</f>
        <v>54.285714285714285</v>
      </c>
      <c r="K9">
        <f t="shared" ref="K9:K72" si="4">AVERAGE(E3:E9)</f>
        <v>51.428571428571431</v>
      </c>
      <c r="L9">
        <f t="shared" ref="L9:L72" si="5">AVERAGE(F3:F9)</f>
        <v>53.380952380952372</v>
      </c>
    </row>
    <row r="10" spans="1:12" x14ac:dyDescent="0.35">
      <c r="A10" t="s">
        <v>247</v>
      </c>
      <c r="B10">
        <v>44</v>
      </c>
      <c r="C10">
        <v>55</v>
      </c>
      <c r="D10">
        <v>56</v>
      </c>
      <c r="E10">
        <v>52</v>
      </c>
      <c r="F10">
        <f>AVERAGEIF(BursaTablo[[#This Row],[Vefat2019]:[Vefat2017]], "&gt;0")</f>
        <v>54.333333333333336</v>
      </c>
      <c r="G10">
        <f>IF(AND(BursaTablo[[#This Row],[Vefat2020]]&gt;-1,BursaTablo[[#This Row],[Referans]]&gt;-1), BursaTablo[[#This Row],[Vefat2020]]-BursaTablo[[#This Row],[Referans]], 0)</f>
        <v>-10.333333333333336</v>
      </c>
      <c r="H10">
        <f t="shared" si="1"/>
        <v>43.142857142857146</v>
      </c>
      <c r="I10">
        <f t="shared" si="2"/>
        <v>55.857142857142854</v>
      </c>
      <c r="J10">
        <f t="shared" si="3"/>
        <v>55.571428571428569</v>
      </c>
      <c r="K10">
        <f t="shared" si="4"/>
        <v>51.857142857142854</v>
      </c>
      <c r="L10">
        <f t="shared" si="5"/>
        <v>54.428571428571423</v>
      </c>
    </row>
    <row r="11" spans="1:12" x14ac:dyDescent="0.35">
      <c r="A11" t="s">
        <v>246</v>
      </c>
      <c r="B11">
        <v>59</v>
      </c>
      <c r="C11">
        <v>64</v>
      </c>
      <c r="D11">
        <v>66</v>
      </c>
      <c r="E11">
        <v>47</v>
      </c>
      <c r="F11">
        <f>AVERAGEIF(BursaTablo[[#This Row],[Vefat2019]:[Vefat2017]], "&gt;0")</f>
        <v>59</v>
      </c>
      <c r="G11">
        <f>IF(AND(BursaTablo[[#This Row],[Vefat2020]]&gt;-1,BursaTablo[[#This Row],[Referans]]&gt;-1), BursaTablo[[#This Row],[Vefat2020]]-BursaTablo[[#This Row],[Referans]], 0)</f>
        <v>0</v>
      </c>
      <c r="H11">
        <f t="shared" si="1"/>
        <v>45.285714285714285</v>
      </c>
      <c r="I11">
        <f t="shared" si="2"/>
        <v>57.142857142857146</v>
      </c>
      <c r="J11">
        <f t="shared" si="3"/>
        <v>58</v>
      </c>
      <c r="K11">
        <f t="shared" si="4"/>
        <v>52.142857142857146</v>
      </c>
      <c r="L11">
        <f t="shared" si="5"/>
        <v>55.761904761904759</v>
      </c>
    </row>
    <row r="12" spans="1:12" x14ac:dyDescent="0.35">
      <c r="A12" t="s">
        <v>245</v>
      </c>
      <c r="B12">
        <v>45</v>
      </c>
      <c r="C12">
        <v>82</v>
      </c>
      <c r="D12">
        <v>58</v>
      </c>
      <c r="E12">
        <v>55</v>
      </c>
      <c r="F12">
        <f>AVERAGEIF(BursaTablo[[#This Row],[Vefat2019]:[Vefat2017]], "&gt;0")</f>
        <v>65</v>
      </c>
      <c r="G12">
        <f>IF(AND(BursaTablo[[#This Row],[Vefat2020]]&gt;-1,BursaTablo[[#This Row],[Referans]]&gt;-1), BursaTablo[[#This Row],[Vefat2020]]-BursaTablo[[#This Row],[Referans]], 0)</f>
        <v>-20</v>
      </c>
      <c r="H12">
        <f t="shared" si="1"/>
        <v>45.714285714285715</v>
      </c>
      <c r="I12">
        <f t="shared" si="2"/>
        <v>59.285714285714285</v>
      </c>
      <c r="J12">
        <f t="shared" si="3"/>
        <v>57.571428571428569</v>
      </c>
      <c r="K12">
        <f t="shared" si="4"/>
        <v>53.714285714285715</v>
      </c>
      <c r="L12">
        <f t="shared" si="5"/>
        <v>56.857142857142854</v>
      </c>
    </row>
    <row r="13" spans="1:12" x14ac:dyDescent="0.35">
      <c r="A13" t="s">
        <v>244</v>
      </c>
      <c r="B13">
        <v>53</v>
      </c>
      <c r="C13">
        <v>54</v>
      </c>
      <c r="D13">
        <v>61</v>
      </c>
      <c r="E13">
        <v>61</v>
      </c>
      <c r="F13">
        <f>AVERAGEIF(BursaTablo[[#This Row],[Vefat2019]:[Vefat2017]], "&gt;0")</f>
        <v>58.666666666666664</v>
      </c>
      <c r="G13">
        <f>IF(AND(BursaTablo[[#This Row],[Vefat2020]]&gt;-1,BursaTablo[[#This Row],[Referans]]&gt;-1), BursaTablo[[#This Row],[Vefat2020]]-BursaTablo[[#This Row],[Referans]], 0)</f>
        <v>-5.6666666666666643</v>
      </c>
      <c r="H13">
        <f t="shared" si="1"/>
        <v>45.714285714285715</v>
      </c>
      <c r="I13">
        <f t="shared" si="2"/>
        <v>59.857142857142854</v>
      </c>
      <c r="J13">
        <f t="shared" si="3"/>
        <v>59.285714285714285</v>
      </c>
      <c r="K13">
        <f t="shared" si="4"/>
        <v>55</v>
      </c>
      <c r="L13">
        <f t="shared" si="5"/>
        <v>58.047619047619051</v>
      </c>
    </row>
    <row r="14" spans="1:12" x14ac:dyDescent="0.35">
      <c r="A14" t="s">
        <v>243</v>
      </c>
      <c r="B14">
        <v>48</v>
      </c>
      <c r="C14">
        <v>60</v>
      </c>
      <c r="D14">
        <v>59</v>
      </c>
      <c r="E14">
        <v>61</v>
      </c>
      <c r="F14">
        <f>AVERAGEIF(BursaTablo[[#This Row],[Vefat2019]:[Vefat2017]], "&gt;0")</f>
        <v>60</v>
      </c>
      <c r="G14">
        <f>IF(AND(BursaTablo[[#This Row],[Vefat2020]]&gt;-1,BursaTablo[[#This Row],[Referans]]&gt;-1), BursaTablo[[#This Row],[Vefat2020]]-BursaTablo[[#This Row],[Referans]], 0)</f>
        <v>-12</v>
      </c>
      <c r="H14">
        <f t="shared" si="1"/>
        <v>46</v>
      </c>
      <c r="I14">
        <f t="shared" si="2"/>
        <v>61.142857142857146</v>
      </c>
      <c r="J14">
        <f t="shared" si="3"/>
        <v>57.857142857142854</v>
      </c>
      <c r="K14">
        <f t="shared" si="4"/>
        <v>56.571428571428569</v>
      </c>
      <c r="L14">
        <f t="shared" si="5"/>
        <v>58.523809523809526</v>
      </c>
    </row>
    <row r="15" spans="1:12" x14ac:dyDescent="0.35">
      <c r="A15" t="s">
        <v>242</v>
      </c>
      <c r="B15">
        <v>55</v>
      </c>
      <c r="C15">
        <v>60</v>
      </c>
      <c r="D15">
        <v>50</v>
      </c>
      <c r="E15">
        <v>51</v>
      </c>
      <c r="F15">
        <f>AVERAGEIF(BursaTablo[[#This Row],[Vefat2019]:[Vefat2017]], "&gt;0")</f>
        <v>53.666666666666664</v>
      </c>
      <c r="G15">
        <f>IF(AND(BursaTablo[[#This Row],[Vefat2020]]&gt;-1,BursaTablo[[#This Row],[Referans]]&gt;-1), BursaTablo[[#This Row],[Vefat2020]]-BursaTablo[[#This Row],[Referans]], 0)</f>
        <v>1.3333333333333357</v>
      </c>
      <c r="H15">
        <f t="shared" si="1"/>
        <v>48.857142857142854</v>
      </c>
      <c r="I15">
        <f t="shared" si="2"/>
        <v>62.285714285714285</v>
      </c>
      <c r="J15">
        <f t="shared" si="3"/>
        <v>57.428571428571431</v>
      </c>
      <c r="K15">
        <f t="shared" si="4"/>
        <v>55.142857142857146</v>
      </c>
      <c r="L15">
        <f t="shared" si="5"/>
        <v>58.285714285714292</v>
      </c>
    </row>
    <row r="16" spans="1:12" x14ac:dyDescent="0.35">
      <c r="A16" t="s">
        <v>241</v>
      </c>
      <c r="B16">
        <v>50</v>
      </c>
      <c r="C16">
        <v>56</v>
      </c>
      <c r="D16">
        <v>59</v>
      </c>
      <c r="E16">
        <v>48</v>
      </c>
      <c r="F16">
        <f>AVERAGEIF(BursaTablo[[#This Row],[Vefat2019]:[Vefat2017]], "&gt;0")</f>
        <v>54.333333333333336</v>
      </c>
      <c r="G16">
        <f>IF(AND(BursaTablo[[#This Row],[Vefat2020]]&gt;-1,BursaTablo[[#This Row],[Referans]]&gt;-1), BursaTablo[[#This Row],[Vefat2020]]-BursaTablo[[#This Row],[Referans]], 0)</f>
        <v>-4.3333333333333357</v>
      </c>
      <c r="H16">
        <f t="shared" si="1"/>
        <v>50.571428571428569</v>
      </c>
      <c r="I16">
        <f t="shared" si="2"/>
        <v>61.571428571428569</v>
      </c>
      <c r="J16">
        <f t="shared" si="3"/>
        <v>58.428571428571431</v>
      </c>
      <c r="K16">
        <f t="shared" si="4"/>
        <v>53.571428571428569</v>
      </c>
      <c r="L16">
        <f t="shared" si="5"/>
        <v>57.857142857142854</v>
      </c>
    </row>
    <row r="17" spans="1:14" x14ac:dyDescent="0.35">
      <c r="A17" t="s">
        <v>240</v>
      </c>
      <c r="B17">
        <v>71</v>
      </c>
      <c r="C17">
        <v>49</v>
      </c>
      <c r="D17">
        <v>60</v>
      </c>
      <c r="E17">
        <v>59</v>
      </c>
      <c r="F17">
        <f>AVERAGEIF(BursaTablo[[#This Row],[Vefat2019]:[Vefat2017]], "&gt;0")</f>
        <v>56</v>
      </c>
      <c r="G17">
        <f>IF(AND(BursaTablo[[#This Row],[Vefat2020]]&gt;-1,BursaTablo[[#This Row],[Referans]]&gt;-1), BursaTablo[[#This Row],[Vefat2020]]-BursaTablo[[#This Row],[Referans]], 0)</f>
        <v>15</v>
      </c>
      <c r="H17">
        <f t="shared" si="1"/>
        <v>54.428571428571431</v>
      </c>
      <c r="I17">
        <f t="shared" si="2"/>
        <v>60.714285714285715</v>
      </c>
      <c r="J17">
        <f t="shared" si="3"/>
        <v>59</v>
      </c>
      <c r="K17">
        <f t="shared" si="4"/>
        <v>54.571428571428569</v>
      </c>
      <c r="L17">
        <f t="shared" si="5"/>
        <v>58.095238095238088</v>
      </c>
    </row>
    <row r="18" spans="1:14" x14ac:dyDescent="0.35">
      <c r="A18" t="s">
        <v>239</v>
      </c>
      <c r="B18">
        <v>50</v>
      </c>
      <c r="C18">
        <v>65</v>
      </c>
      <c r="D18">
        <v>64</v>
      </c>
      <c r="E18">
        <v>57</v>
      </c>
      <c r="F18">
        <f>AVERAGEIF(BursaTablo[[#This Row],[Vefat2019]:[Vefat2017]], "&gt;0")</f>
        <v>62</v>
      </c>
      <c r="G18">
        <f>IF(AND(BursaTablo[[#This Row],[Vefat2020]]&gt;-1,BursaTablo[[#This Row],[Referans]]&gt;-1), BursaTablo[[#This Row],[Vefat2020]]-BursaTablo[[#This Row],[Referans]], 0)</f>
        <v>-12</v>
      </c>
      <c r="H18">
        <f t="shared" si="1"/>
        <v>53.142857142857146</v>
      </c>
      <c r="I18">
        <f t="shared" si="2"/>
        <v>60.857142857142854</v>
      </c>
      <c r="J18">
        <f t="shared" si="3"/>
        <v>58.714285714285715</v>
      </c>
      <c r="K18">
        <f t="shared" si="4"/>
        <v>56</v>
      </c>
      <c r="L18">
        <f t="shared" si="5"/>
        <v>58.523809523809518</v>
      </c>
    </row>
    <row r="19" spans="1:14" x14ac:dyDescent="0.35">
      <c r="A19" t="s">
        <v>238</v>
      </c>
      <c r="B19">
        <v>52</v>
      </c>
      <c r="C19">
        <v>67</v>
      </c>
      <c r="D19">
        <v>46</v>
      </c>
      <c r="E19">
        <v>49</v>
      </c>
      <c r="F19">
        <f>AVERAGEIF(BursaTablo[[#This Row],[Vefat2019]:[Vefat2017]], "&gt;0")</f>
        <v>54</v>
      </c>
      <c r="G19">
        <f>IF(AND(BursaTablo[[#This Row],[Vefat2020]]&gt;-1,BursaTablo[[#This Row],[Referans]]&gt;-1), BursaTablo[[#This Row],[Vefat2020]]-BursaTablo[[#This Row],[Referans]], 0)</f>
        <v>-2</v>
      </c>
      <c r="H19">
        <f t="shared" si="1"/>
        <v>54.142857142857146</v>
      </c>
      <c r="I19">
        <f t="shared" si="2"/>
        <v>58.714285714285715</v>
      </c>
      <c r="J19">
        <f t="shared" si="3"/>
        <v>57</v>
      </c>
      <c r="K19">
        <f t="shared" si="4"/>
        <v>55.142857142857146</v>
      </c>
      <c r="L19">
        <f t="shared" si="5"/>
        <v>56.952380952380949</v>
      </c>
    </row>
    <row r="20" spans="1:14" x14ac:dyDescent="0.35">
      <c r="A20" t="s">
        <v>237</v>
      </c>
      <c r="B20">
        <v>49</v>
      </c>
      <c r="C20">
        <v>51</v>
      </c>
      <c r="D20">
        <v>52</v>
      </c>
      <c r="E20">
        <v>45</v>
      </c>
      <c r="F20">
        <f>AVERAGEIF(BursaTablo[[#This Row],[Vefat2019]:[Vefat2017]], "&gt;0")</f>
        <v>49.333333333333336</v>
      </c>
      <c r="G20">
        <f>IF(AND(BursaTablo[[#This Row],[Vefat2020]]&gt;-1,BursaTablo[[#This Row],[Referans]]&gt;-1), BursaTablo[[#This Row],[Vefat2020]]-BursaTablo[[#This Row],[Referans]], 0)</f>
        <v>-0.3333333333333357</v>
      </c>
      <c r="H20">
        <f t="shared" si="1"/>
        <v>53.571428571428569</v>
      </c>
      <c r="I20">
        <f t="shared" si="2"/>
        <v>58.285714285714285</v>
      </c>
      <c r="J20">
        <f t="shared" si="3"/>
        <v>55.714285714285715</v>
      </c>
      <c r="K20">
        <f t="shared" si="4"/>
        <v>52.857142857142854</v>
      </c>
      <c r="L20">
        <f t="shared" si="5"/>
        <v>55.619047619047613</v>
      </c>
    </row>
    <row r="21" spans="1:14" x14ac:dyDescent="0.35">
      <c r="A21" t="s">
        <v>236</v>
      </c>
      <c r="B21">
        <v>60</v>
      </c>
      <c r="C21">
        <v>56</v>
      </c>
      <c r="D21">
        <v>42</v>
      </c>
      <c r="E21">
        <v>34</v>
      </c>
      <c r="F21">
        <f>AVERAGEIF(BursaTablo[[#This Row],[Vefat2019]:[Vefat2017]], "&gt;0")</f>
        <v>44</v>
      </c>
      <c r="G21">
        <f>IF(AND(BursaTablo[[#This Row],[Vefat2020]]&gt;-1,BursaTablo[[#This Row],[Referans]]&gt;-1), BursaTablo[[#This Row],[Vefat2020]]-BursaTablo[[#This Row],[Referans]], 0)</f>
        <v>16</v>
      </c>
      <c r="H21">
        <f t="shared" si="1"/>
        <v>55.285714285714285</v>
      </c>
      <c r="I21">
        <f t="shared" si="2"/>
        <v>57.714285714285715</v>
      </c>
      <c r="J21">
        <f t="shared" si="3"/>
        <v>53.285714285714285</v>
      </c>
      <c r="K21">
        <f t="shared" si="4"/>
        <v>49</v>
      </c>
      <c r="L21">
        <f t="shared" si="5"/>
        <v>53.333333333333329</v>
      </c>
    </row>
    <row r="22" spans="1:14" x14ac:dyDescent="0.35">
      <c r="A22" t="s">
        <v>235</v>
      </c>
      <c r="B22">
        <v>48</v>
      </c>
      <c r="C22">
        <v>64</v>
      </c>
      <c r="D22">
        <v>44</v>
      </c>
      <c r="E22">
        <v>55</v>
      </c>
      <c r="F22">
        <f>AVERAGEIF(BursaTablo[[#This Row],[Vefat2019]:[Vefat2017]], "&gt;0")</f>
        <v>54.333333333333336</v>
      </c>
      <c r="G22">
        <f>IF(AND(BursaTablo[[#This Row],[Vefat2020]]&gt;-1,BursaTablo[[#This Row],[Referans]]&gt;-1), BursaTablo[[#This Row],[Vefat2020]]-BursaTablo[[#This Row],[Referans]], 0)</f>
        <v>-6.3333333333333357</v>
      </c>
      <c r="H22">
        <f t="shared" si="1"/>
        <v>54.285714285714285</v>
      </c>
      <c r="I22">
        <f t="shared" si="2"/>
        <v>58.285714285714285</v>
      </c>
      <c r="J22">
        <f t="shared" si="3"/>
        <v>52.428571428571431</v>
      </c>
      <c r="K22">
        <f t="shared" si="4"/>
        <v>49.571428571428569</v>
      </c>
      <c r="L22">
        <f t="shared" si="5"/>
        <v>53.428571428571431</v>
      </c>
    </row>
    <row r="23" spans="1:14" x14ac:dyDescent="0.35">
      <c r="A23" t="s">
        <v>234</v>
      </c>
      <c r="B23">
        <v>49</v>
      </c>
      <c r="C23">
        <v>59</v>
      </c>
      <c r="D23">
        <v>50</v>
      </c>
      <c r="E23">
        <v>49</v>
      </c>
      <c r="F23">
        <f>AVERAGEIF(BursaTablo[[#This Row],[Vefat2019]:[Vefat2017]], "&gt;0")</f>
        <v>52.666666666666664</v>
      </c>
      <c r="G23">
        <f>IF(AND(BursaTablo[[#This Row],[Vefat2020]]&gt;-1,BursaTablo[[#This Row],[Referans]]&gt;-1), BursaTablo[[#This Row],[Vefat2020]]-BursaTablo[[#This Row],[Referans]], 0)</f>
        <v>-3.6666666666666643</v>
      </c>
      <c r="H23">
        <f t="shared" si="1"/>
        <v>54.142857142857146</v>
      </c>
      <c r="I23">
        <f t="shared" si="2"/>
        <v>58.714285714285715</v>
      </c>
      <c r="J23">
        <f t="shared" si="3"/>
        <v>51.142857142857146</v>
      </c>
      <c r="K23">
        <f t="shared" si="4"/>
        <v>49.714285714285715</v>
      </c>
      <c r="L23">
        <f t="shared" si="5"/>
        <v>53.190476190476197</v>
      </c>
    </row>
    <row r="24" spans="1:14" x14ac:dyDescent="0.35">
      <c r="A24" t="s">
        <v>233</v>
      </c>
      <c r="B24">
        <v>61</v>
      </c>
      <c r="C24">
        <v>58</v>
      </c>
      <c r="D24">
        <v>52</v>
      </c>
      <c r="E24">
        <v>62</v>
      </c>
      <c r="F24">
        <f>AVERAGEIF(BursaTablo[[#This Row],[Vefat2019]:[Vefat2017]], "&gt;0")</f>
        <v>57.333333333333336</v>
      </c>
      <c r="G24">
        <f>IF(AND(BursaTablo[[#This Row],[Vefat2020]]&gt;-1,BursaTablo[[#This Row],[Referans]]&gt;-1), BursaTablo[[#This Row],[Vefat2020]]-BursaTablo[[#This Row],[Referans]], 0)</f>
        <v>3.6666666666666643</v>
      </c>
      <c r="H24">
        <f t="shared" si="1"/>
        <v>52.714285714285715</v>
      </c>
      <c r="I24">
        <f t="shared" si="2"/>
        <v>60</v>
      </c>
      <c r="J24">
        <f t="shared" si="3"/>
        <v>50</v>
      </c>
      <c r="K24">
        <f t="shared" si="4"/>
        <v>50.142857142857146</v>
      </c>
      <c r="L24">
        <f t="shared" si="5"/>
        <v>53.380952380952387</v>
      </c>
    </row>
    <row r="25" spans="1:14" x14ac:dyDescent="0.35">
      <c r="A25" t="s">
        <v>232</v>
      </c>
      <c r="B25">
        <v>55</v>
      </c>
      <c r="C25">
        <v>62</v>
      </c>
      <c r="D25">
        <v>57</v>
      </c>
      <c r="E25">
        <v>45</v>
      </c>
      <c r="F25">
        <f>AVERAGEIF(BursaTablo[[#This Row],[Vefat2019]:[Vefat2017]], "&gt;0")</f>
        <v>54.666666666666664</v>
      </c>
      <c r="G25">
        <f>IF(AND(BursaTablo[[#This Row],[Vefat2020]]&gt;-1,BursaTablo[[#This Row],[Referans]]&gt;-1), BursaTablo[[#This Row],[Vefat2020]]-BursaTablo[[#This Row],[Referans]], 0)</f>
        <v>0.3333333333333357</v>
      </c>
      <c r="H25">
        <f t="shared" si="1"/>
        <v>53.428571428571431</v>
      </c>
      <c r="I25">
        <f t="shared" si="2"/>
        <v>59.571428571428569</v>
      </c>
      <c r="J25">
        <f t="shared" si="3"/>
        <v>49</v>
      </c>
      <c r="K25">
        <f t="shared" si="4"/>
        <v>48.428571428571431</v>
      </c>
      <c r="L25">
        <f t="shared" si="5"/>
        <v>52.333333333333336</v>
      </c>
      <c r="N25" t="s">
        <v>261</v>
      </c>
    </row>
    <row r="26" spans="1:14" x14ac:dyDescent="0.35">
      <c r="A26" t="s">
        <v>231</v>
      </c>
      <c r="B26">
        <v>52</v>
      </c>
      <c r="C26">
        <v>69</v>
      </c>
      <c r="D26">
        <v>51</v>
      </c>
      <c r="E26">
        <v>58</v>
      </c>
      <c r="F26">
        <f>AVERAGEIF(BursaTablo[[#This Row],[Vefat2019]:[Vefat2017]], "&gt;0")</f>
        <v>59.333333333333336</v>
      </c>
      <c r="G26">
        <f>IF(AND(BursaTablo[[#This Row],[Vefat2020]]&gt;-1,BursaTablo[[#This Row],[Referans]]&gt;-1), BursaTablo[[#This Row],[Vefat2020]]-BursaTablo[[#This Row],[Referans]], 0)</f>
        <v>-7.3333333333333357</v>
      </c>
      <c r="H26">
        <f t="shared" si="1"/>
        <v>53.428571428571431</v>
      </c>
      <c r="I26">
        <f t="shared" si="2"/>
        <v>59.857142857142854</v>
      </c>
      <c r="J26">
        <f t="shared" si="3"/>
        <v>49.714285714285715</v>
      </c>
      <c r="K26">
        <f t="shared" si="4"/>
        <v>49.714285714285715</v>
      </c>
      <c r="L26">
        <f t="shared" si="5"/>
        <v>53.095238095238095</v>
      </c>
      <c r="N26">
        <f>SUM(BursaTablo[Fark])</f>
        <v>861.33333333333326</v>
      </c>
    </row>
    <row r="27" spans="1:14" x14ac:dyDescent="0.35">
      <c r="A27" t="s">
        <v>230</v>
      </c>
      <c r="B27">
        <v>56</v>
      </c>
      <c r="C27">
        <v>57</v>
      </c>
      <c r="D27">
        <v>59</v>
      </c>
      <c r="E27">
        <v>61</v>
      </c>
      <c r="F27">
        <f>AVERAGEIF(BursaTablo[[#This Row],[Vefat2019]:[Vefat2017]], "&gt;0")</f>
        <v>59</v>
      </c>
      <c r="G27">
        <f>IF(AND(BursaTablo[[#This Row],[Vefat2020]]&gt;-1,BursaTablo[[#This Row],[Referans]]&gt;-1), BursaTablo[[#This Row],[Vefat2020]]-BursaTablo[[#This Row],[Referans]], 0)</f>
        <v>-3</v>
      </c>
      <c r="H27">
        <f t="shared" si="1"/>
        <v>54.428571428571431</v>
      </c>
      <c r="I27">
        <f t="shared" si="2"/>
        <v>60.714285714285715</v>
      </c>
      <c r="J27">
        <f t="shared" si="3"/>
        <v>50.714285714285715</v>
      </c>
      <c r="K27">
        <f t="shared" si="4"/>
        <v>52</v>
      </c>
      <c r="L27">
        <f t="shared" si="5"/>
        <v>54.476190476190474</v>
      </c>
    </row>
    <row r="28" spans="1:14" x14ac:dyDescent="0.35">
      <c r="A28" t="s">
        <v>229</v>
      </c>
      <c r="B28">
        <v>63</v>
      </c>
      <c r="C28">
        <v>64</v>
      </c>
      <c r="D28">
        <v>37</v>
      </c>
      <c r="E28">
        <v>51</v>
      </c>
      <c r="F28">
        <f>AVERAGEIF(BursaTablo[[#This Row],[Vefat2019]:[Vefat2017]], "&gt;0")</f>
        <v>50.666666666666664</v>
      </c>
      <c r="G28">
        <f>IF(AND(BursaTablo[[#This Row],[Vefat2020]]&gt;-1,BursaTablo[[#This Row],[Referans]]&gt;-1), BursaTablo[[#This Row],[Vefat2020]]-BursaTablo[[#This Row],[Referans]], 0)</f>
        <v>12.333333333333336</v>
      </c>
      <c r="H28">
        <f t="shared" si="1"/>
        <v>54.857142857142854</v>
      </c>
      <c r="I28">
        <f t="shared" si="2"/>
        <v>61.857142857142854</v>
      </c>
      <c r="J28">
        <f t="shared" si="3"/>
        <v>50</v>
      </c>
      <c r="K28">
        <f t="shared" si="4"/>
        <v>54.428571428571431</v>
      </c>
      <c r="L28">
        <f t="shared" si="5"/>
        <v>55.428571428571431</v>
      </c>
    </row>
    <row r="29" spans="1:14" x14ac:dyDescent="0.35">
      <c r="A29" t="s">
        <v>228</v>
      </c>
      <c r="B29">
        <v>60</v>
      </c>
      <c r="C29">
        <v>60</v>
      </c>
      <c r="D29">
        <v>48</v>
      </c>
      <c r="E29">
        <v>47</v>
      </c>
      <c r="F29">
        <f>AVERAGEIF(BursaTablo[[#This Row],[Vefat2019]:[Vefat2017]], "&gt;0")</f>
        <v>51.666666666666664</v>
      </c>
      <c r="G29">
        <f>IF(AND(BursaTablo[[#This Row],[Vefat2020]]&gt;-1,BursaTablo[[#This Row],[Referans]]&gt;-1), BursaTablo[[#This Row],[Vefat2020]]-BursaTablo[[#This Row],[Referans]], 0)</f>
        <v>8.3333333333333357</v>
      </c>
      <c r="H29">
        <f t="shared" si="1"/>
        <v>56.571428571428569</v>
      </c>
      <c r="I29">
        <f t="shared" si="2"/>
        <v>61.285714285714285</v>
      </c>
      <c r="J29">
        <f t="shared" si="3"/>
        <v>50.571428571428569</v>
      </c>
      <c r="K29">
        <f t="shared" si="4"/>
        <v>53.285714285714285</v>
      </c>
      <c r="L29">
        <f t="shared" si="5"/>
        <v>55.047619047619051</v>
      </c>
    </row>
    <row r="30" spans="1:14" x14ac:dyDescent="0.35">
      <c r="A30" t="s">
        <v>227</v>
      </c>
      <c r="B30">
        <v>51</v>
      </c>
      <c r="C30">
        <v>64</v>
      </c>
      <c r="D30">
        <v>47</v>
      </c>
      <c r="E30">
        <v>48</v>
      </c>
      <c r="F30">
        <f>AVERAGEIF(BursaTablo[[#This Row],[Vefat2019]:[Vefat2017]], "&gt;0")</f>
        <v>53</v>
      </c>
      <c r="G30">
        <f>IF(AND(BursaTablo[[#This Row],[Vefat2020]]&gt;-1,BursaTablo[[#This Row],[Referans]]&gt;-1), BursaTablo[[#This Row],[Vefat2020]]-BursaTablo[[#This Row],[Referans]], 0)</f>
        <v>-2</v>
      </c>
      <c r="H30">
        <f t="shared" si="1"/>
        <v>56.857142857142854</v>
      </c>
      <c r="I30">
        <f t="shared" si="2"/>
        <v>62</v>
      </c>
      <c r="J30">
        <f t="shared" si="3"/>
        <v>50.142857142857146</v>
      </c>
      <c r="K30">
        <f t="shared" si="4"/>
        <v>53.142857142857146</v>
      </c>
      <c r="L30">
        <f t="shared" si="5"/>
        <v>55.095238095238095</v>
      </c>
    </row>
    <row r="31" spans="1:14" x14ac:dyDescent="0.35">
      <c r="A31" t="s">
        <v>226</v>
      </c>
      <c r="B31">
        <v>43</v>
      </c>
      <c r="C31">
        <v>56</v>
      </c>
      <c r="D31">
        <v>52</v>
      </c>
      <c r="E31">
        <v>47</v>
      </c>
      <c r="F31">
        <f>AVERAGEIF(BursaTablo[[#This Row],[Vefat2019]:[Vefat2017]], "&gt;0")</f>
        <v>51.666666666666664</v>
      </c>
      <c r="G31">
        <f>IF(AND(BursaTablo[[#This Row],[Vefat2020]]&gt;-1,BursaTablo[[#This Row],[Referans]]&gt;-1), BursaTablo[[#This Row],[Vefat2020]]-BursaTablo[[#This Row],[Referans]], 0)</f>
        <v>-8.6666666666666643</v>
      </c>
      <c r="H31">
        <f t="shared" si="1"/>
        <v>54.285714285714285</v>
      </c>
      <c r="I31">
        <f t="shared" si="2"/>
        <v>61.714285714285715</v>
      </c>
      <c r="J31">
        <f t="shared" si="3"/>
        <v>50.142857142857146</v>
      </c>
      <c r="K31">
        <f t="shared" si="4"/>
        <v>51</v>
      </c>
      <c r="L31">
        <f t="shared" si="5"/>
        <v>54.285714285714285</v>
      </c>
    </row>
    <row r="32" spans="1:14" x14ac:dyDescent="0.35">
      <c r="A32" t="s">
        <v>225</v>
      </c>
      <c r="B32">
        <v>34</v>
      </c>
      <c r="C32">
        <v>58</v>
      </c>
      <c r="D32">
        <v>77</v>
      </c>
      <c r="E32">
        <v>49</v>
      </c>
      <c r="F32">
        <f>AVERAGEIF(BursaTablo[[#This Row],[Vefat2019]:[Vefat2017]], "&gt;0")</f>
        <v>61.333333333333336</v>
      </c>
      <c r="G32">
        <f>IF(AND(BursaTablo[[#This Row],[Vefat2020]]&gt;-1,BursaTablo[[#This Row],[Referans]]&gt;-1), BursaTablo[[#This Row],[Vefat2020]]-BursaTablo[[#This Row],[Referans]], 0)</f>
        <v>-27.333333333333336</v>
      </c>
      <c r="H32">
        <f t="shared" si="1"/>
        <v>51.285714285714285</v>
      </c>
      <c r="I32">
        <f t="shared" si="2"/>
        <v>61.142857142857146</v>
      </c>
      <c r="J32">
        <f t="shared" si="3"/>
        <v>53</v>
      </c>
      <c r="K32">
        <f t="shared" si="4"/>
        <v>51.571428571428569</v>
      </c>
      <c r="L32">
        <f t="shared" si="5"/>
        <v>55.238095238095234</v>
      </c>
    </row>
    <row r="33" spans="1:12" x14ac:dyDescent="0.35">
      <c r="A33" t="s">
        <v>224</v>
      </c>
      <c r="B33">
        <v>48</v>
      </c>
      <c r="C33">
        <v>31</v>
      </c>
      <c r="D33">
        <v>43</v>
      </c>
      <c r="E33">
        <v>54</v>
      </c>
      <c r="F33">
        <f>AVERAGEIF(BursaTablo[[#This Row],[Vefat2019]:[Vefat2017]], "&gt;0")</f>
        <v>42.666666666666664</v>
      </c>
      <c r="G33">
        <f>IF(AND(BursaTablo[[#This Row],[Vefat2020]]&gt;-1,BursaTablo[[#This Row],[Referans]]&gt;-1), BursaTablo[[#This Row],[Vefat2020]]-BursaTablo[[#This Row],[Referans]], 0)</f>
        <v>5.3333333333333357</v>
      </c>
      <c r="H33">
        <f t="shared" si="1"/>
        <v>50.714285714285715</v>
      </c>
      <c r="I33">
        <f t="shared" si="2"/>
        <v>55.714285714285715</v>
      </c>
      <c r="J33">
        <f t="shared" si="3"/>
        <v>51.857142857142854</v>
      </c>
      <c r="K33">
        <f t="shared" si="4"/>
        <v>51</v>
      </c>
      <c r="L33">
        <f t="shared" si="5"/>
        <v>52.857142857142854</v>
      </c>
    </row>
    <row r="34" spans="1:12" x14ac:dyDescent="0.35">
      <c r="A34" t="s">
        <v>223</v>
      </c>
      <c r="B34">
        <v>44</v>
      </c>
      <c r="C34">
        <v>54</v>
      </c>
      <c r="D34">
        <v>51</v>
      </c>
      <c r="E34">
        <v>60</v>
      </c>
      <c r="F34">
        <f>AVERAGEIF(BursaTablo[[#This Row],[Vefat2019]:[Vefat2017]], "&gt;0")</f>
        <v>55</v>
      </c>
      <c r="G34">
        <f>IF(AND(BursaTablo[[#This Row],[Vefat2020]]&gt;-1,BursaTablo[[#This Row],[Referans]]&gt;-1), BursaTablo[[#This Row],[Vefat2020]]-BursaTablo[[#This Row],[Referans]], 0)</f>
        <v>-11</v>
      </c>
      <c r="H34">
        <f t="shared" si="1"/>
        <v>49</v>
      </c>
      <c r="I34">
        <f t="shared" si="2"/>
        <v>55.285714285714285</v>
      </c>
      <c r="J34">
        <f t="shared" si="3"/>
        <v>50.714285714285715</v>
      </c>
      <c r="K34">
        <f t="shared" si="4"/>
        <v>50.857142857142854</v>
      </c>
      <c r="L34">
        <f t="shared" si="5"/>
        <v>52.285714285714285</v>
      </c>
    </row>
    <row r="35" spans="1:12" x14ac:dyDescent="0.35">
      <c r="A35" t="s">
        <v>222</v>
      </c>
      <c r="B35">
        <v>78</v>
      </c>
      <c r="C35">
        <v>71</v>
      </c>
      <c r="D35">
        <v>55</v>
      </c>
      <c r="E35">
        <v>68</v>
      </c>
      <c r="F35">
        <f>AVERAGEIF(BursaTablo[[#This Row],[Vefat2019]:[Vefat2017]], "&gt;0")</f>
        <v>64.666666666666671</v>
      </c>
      <c r="G35">
        <f>IF(AND(BursaTablo[[#This Row],[Vefat2020]]&gt;-1,BursaTablo[[#This Row],[Referans]]&gt;-1), BursaTablo[[#This Row],[Vefat2020]]-BursaTablo[[#This Row],[Referans]], 0)</f>
        <v>13.333333333333329</v>
      </c>
      <c r="H35">
        <f t="shared" si="1"/>
        <v>51.142857142857146</v>
      </c>
      <c r="I35">
        <f t="shared" si="2"/>
        <v>56.285714285714285</v>
      </c>
      <c r="J35">
        <f t="shared" si="3"/>
        <v>53.285714285714285</v>
      </c>
      <c r="K35">
        <f t="shared" si="4"/>
        <v>53.285714285714285</v>
      </c>
      <c r="L35">
        <f t="shared" si="5"/>
        <v>54.285714285714285</v>
      </c>
    </row>
    <row r="36" spans="1:12" x14ac:dyDescent="0.35">
      <c r="A36" t="s">
        <v>221</v>
      </c>
      <c r="B36">
        <v>57</v>
      </c>
      <c r="C36">
        <v>63</v>
      </c>
      <c r="D36">
        <v>51</v>
      </c>
      <c r="E36">
        <v>62</v>
      </c>
      <c r="F36">
        <f>AVERAGEIF(BursaTablo[[#This Row],[Vefat2019]:[Vefat2017]], "&gt;0")</f>
        <v>58.666666666666664</v>
      </c>
      <c r="G36">
        <f>IF(AND(BursaTablo[[#This Row],[Vefat2020]]&gt;-1,BursaTablo[[#This Row],[Referans]]&gt;-1), BursaTablo[[#This Row],[Vefat2020]]-BursaTablo[[#This Row],[Referans]], 0)</f>
        <v>-1.6666666666666643</v>
      </c>
      <c r="H36">
        <f t="shared" si="1"/>
        <v>50.714285714285715</v>
      </c>
      <c r="I36">
        <f t="shared" si="2"/>
        <v>56.714285714285715</v>
      </c>
      <c r="J36">
        <f t="shared" si="3"/>
        <v>53.714285714285715</v>
      </c>
      <c r="K36">
        <f t="shared" si="4"/>
        <v>55.428571428571431</v>
      </c>
      <c r="L36">
        <f t="shared" si="5"/>
        <v>55.285714285714285</v>
      </c>
    </row>
    <row r="37" spans="1:12" x14ac:dyDescent="0.35">
      <c r="A37" t="s">
        <v>220</v>
      </c>
      <c r="B37">
        <v>49</v>
      </c>
      <c r="C37">
        <v>57</v>
      </c>
      <c r="D37">
        <v>43</v>
      </c>
      <c r="E37">
        <v>39</v>
      </c>
      <c r="F37">
        <f>AVERAGEIF(BursaTablo[[#This Row],[Vefat2019]:[Vefat2017]], "&gt;0")</f>
        <v>46.333333333333336</v>
      </c>
      <c r="G37">
        <f>IF(AND(BursaTablo[[#This Row],[Vefat2020]]&gt;-1,BursaTablo[[#This Row],[Referans]]&gt;-1), BursaTablo[[#This Row],[Vefat2020]]-BursaTablo[[#This Row],[Referans]], 0)</f>
        <v>2.6666666666666643</v>
      </c>
      <c r="H37">
        <f t="shared" si="1"/>
        <v>50.428571428571431</v>
      </c>
      <c r="I37">
        <f t="shared" si="2"/>
        <v>55.714285714285715</v>
      </c>
      <c r="J37">
        <f t="shared" si="3"/>
        <v>53.142857142857146</v>
      </c>
      <c r="K37">
        <f t="shared" si="4"/>
        <v>54.142857142857146</v>
      </c>
      <c r="L37">
        <f t="shared" si="5"/>
        <v>54.333333333333329</v>
      </c>
    </row>
    <row r="38" spans="1:12" x14ac:dyDescent="0.35">
      <c r="A38" t="s">
        <v>219</v>
      </c>
      <c r="B38">
        <v>50</v>
      </c>
      <c r="C38">
        <v>66</v>
      </c>
      <c r="D38">
        <v>44</v>
      </c>
      <c r="E38">
        <v>47</v>
      </c>
      <c r="F38">
        <f>AVERAGEIF(BursaTablo[[#This Row],[Vefat2019]:[Vefat2017]], "&gt;0")</f>
        <v>52.333333333333336</v>
      </c>
      <c r="G38">
        <f>IF(AND(BursaTablo[[#This Row],[Vefat2020]]&gt;-1,BursaTablo[[#This Row],[Referans]]&gt;-1), BursaTablo[[#This Row],[Vefat2020]]-BursaTablo[[#This Row],[Referans]], 0)</f>
        <v>-2.3333333333333357</v>
      </c>
      <c r="H38">
        <f t="shared" si="1"/>
        <v>51.428571428571431</v>
      </c>
      <c r="I38">
        <f t="shared" si="2"/>
        <v>57.142857142857146</v>
      </c>
      <c r="J38">
        <f t="shared" si="3"/>
        <v>52</v>
      </c>
      <c r="K38">
        <f t="shared" si="4"/>
        <v>54.142857142857146</v>
      </c>
      <c r="L38">
        <f t="shared" si="5"/>
        <v>54.428571428571431</v>
      </c>
    </row>
    <row r="39" spans="1:12" x14ac:dyDescent="0.35">
      <c r="A39" t="s">
        <v>218</v>
      </c>
      <c r="B39">
        <v>60</v>
      </c>
      <c r="C39">
        <v>48</v>
      </c>
      <c r="D39">
        <v>49</v>
      </c>
      <c r="E39">
        <v>56</v>
      </c>
      <c r="F39">
        <f>AVERAGEIF(BursaTablo[[#This Row],[Vefat2019]:[Vefat2017]], "&gt;0")</f>
        <v>51</v>
      </c>
      <c r="G39">
        <f>IF(AND(BursaTablo[[#This Row],[Vefat2020]]&gt;-1,BursaTablo[[#This Row],[Referans]]&gt;-1), BursaTablo[[#This Row],[Vefat2020]]-BursaTablo[[#This Row],[Referans]], 0)</f>
        <v>9</v>
      </c>
      <c r="H39">
        <f t="shared" si="1"/>
        <v>55.142857142857146</v>
      </c>
      <c r="I39">
        <f t="shared" si="2"/>
        <v>55.714285714285715</v>
      </c>
      <c r="J39">
        <f t="shared" si="3"/>
        <v>48</v>
      </c>
      <c r="K39">
        <f t="shared" si="4"/>
        <v>55.142857142857146</v>
      </c>
      <c r="L39">
        <f t="shared" si="5"/>
        <v>52.952380952380949</v>
      </c>
    </row>
    <row r="40" spans="1:12" x14ac:dyDescent="0.35">
      <c r="A40" t="s">
        <v>217</v>
      </c>
      <c r="B40">
        <v>31</v>
      </c>
      <c r="C40">
        <v>55</v>
      </c>
      <c r="D40">
        <v>45</v>
      </c>
      <c r="E40">
        <v>52</v>
      </c>
      <c r="F40">
        <f>AVERAGEIF(BursaTablo[[#This Row],[Vefat2019]:[Vefat2017]], "&gt;0")</f>
        <v>50.666666666666664</v>
      </c>
      <c r="G40">
        <f>IF(AND(BursaTablo[[#This Row],[Vefat2020]]&gt;-1,BursaTablo[[#This Row],[Referans]]&gt;-1), BursaTablo[[#This Row],[Vefat2020]]-BursaTablo[[#This Row],[Referans]], 0)</f>
        <v>-19.666666666666664</v>
      </c>
      <c r="H40">
        <f t="shared" si="1"/>
        <v>52.714285714285715</v>
      </c>
      <c r="I40">
        <f t="shared" si="2"/>
        <v>59.142857142857146</v>
      </c>
      <c r="J40">
        <f t="shared" si="3"/>
        <v>48.285714285714285</v>
      </c>
      <c r="K40">
        <f t="shared" si="4"/>
        <v>54.857142857142854</v>
      </c>
      <c r="L40">
        <f t="shared" si="5"/>
        <v>54.095238095238095</v>
      </c>
    </row>
    <row r="41" spans="1:12" x14ac:dyDescent="0.35">
      <c r="A41" t="s">
        <v>216</v>
      </c>
      <c r="B41">
        <v>41</v>
      </c>
      <c r="C41">
        <v>49</v>
      </c>
      <c r="D41">
        <v>50</v>
      </c>
      <c r="E41">
        <v>52</v>
      </c>
      <c r="F41">
        <f>AVERAGEIF(BursaTablo[[#This Row],[Vefat2019]:[Vefat2017]], "&gt;0")</f>
        <v>50.333333333333336</v>
      </c>
      <c r="G41">
        <f>IF(AND(BursaTablo[[#This Row],[Vefat2020]]&gt;-1,BursaTablo[[#This Row],[Referans]]&gt;-1), BursaTablo[[#This Row],[Vefat2020]]-BursaTablo[[#This Row],[Referans]], 0)</f>
        <v>-9.3333333333333357</v>
      </c>
      <c r="H41">
        <f t="shared" si="1"/>
        <v>52.285714285714285</v>
      </c>
      <c r="I41">
        <f t="shared" si="2"/>
        <v>58.428571428571431</v>
      </c>
      <c r="J41">
        <f t="shared" si="3"/>
        <v>48.142857142857146</v>
      </c>
      <c r="K41">
        <f t="shared" si="4"/>
        <v>53.714285714285715</v>
      </c>
      <c r="L41">
        <f t="shared" si="5"/>
        <v>53.428571428571431</v>
      </c>
    </row>
    <row r="42" spans="1:12" x14ac:dyDescent="0.35">
      <c r="A42" t="s">
        <v>215</v>
      </c>
      <c r="B42">
        <v>57</v>
      </c>
      <c r="C42">
        <v>54</v>
      </c>
      <c r="D42">
        <v>40</v>
      </c>
      <c r="E42">
        <v>39</v>
      </c>
      <c r="F42">
        <f>AVERAGEIF(BursaTablo[[#This Row],[Vefat2019]:[Vefat2017]], "&gt;0")</f>
        <v>44.333333333333336</v>
      </c>
      <c r="G42">
        <f>IF(AND(BursaTablo[[#This Row],[Vefat2020]]&gt;-1,BursaTablo[[#This Row],[Referans]]&gt;-1), BursaTablo[[#This Row],[Vefat2020]]-BursaTablo[[#This Row],[Referans]], 0)</f>
        <v>12.666666666666664</v>
      </c>
      <c r="H42">
        <f t="shared" si="1"/>
        <v>49.285714285714285</v>
      </c>
      <c r="I42">
        <f t="shared" si="2"/>
        <v>56</v>
      </c>
      <c r="J42">
        <f t="shared" si="3"/>
        <v>46</v>
      </c>
      <c r="K42">
        <f t="shared" si="4"/>
        <v>49.571428571428569</v>
      </c>
      <c r="L42">
        <f t="shared" si="5"/>
        <v>50.523809523809518</v>
      </c>
    </row>
    <row r="43" spans="1:12" x14ac:dyDescent="0.35">
      <c r="A43" t="s">
        <v>214</v>
      </c>
      <c r="B43">
        <v>57</v>
      </c>
      <c r="C43">
        <v>54</v>
      </c>
      <c r="D43">
        <v>45</v>
      </c>
      <c r="E43">
        <v>64</v>
      </c>
      <c r="F43">
        <f>AVERAGEIF(BursaTablo[[#This Row],[Vefat2019]:[Vefat2017]], "&gt;0")</f>
        <v>54.333333333333336</v>
      </c>
      <c r="G43">
        <f>IF(AND(BursaTablo[[#This Row],[Vefat2020]]&gt;-1,BursaTablo[[#This Row],[Referans]]&gt;-1), BursaTablo[[#This Row],[Vefat2020]]-BursaTablo[[#This Row],[Referans]], 0)</f>
        <v>2.6666666666666643</v>
      </c>
      <c r="H43">
        <f t="shared" si="1"/>
        <v>49.285714285714285</v>
      </c>
      <c r="I43">
        <f t="shared" si="2"/>
        <v>54.714285714285715</v>
      </c>
      <c r="J43">
        <f t="shared" si="3"/>
        <v>45.142857142857146</v>
      </c>
      <c r="K43">
        <f t="shared" si="4"/>
        <v>49.857142857142854</v>
      </c>
      <c r="L43">
        <f t="shared" si="5"/>
        <v>49.904761904761905</v>
      </c>
    </row>
    <row r="44" spans="1:12" x14ac:dyDescent="0.35">
      <c r="A44" t="s">
        <v>213</v>
      </c>
      <c r="B44">
        <v>45</v>
      </c>
      <c r="C44">
        <v>60</v>
      </c>
      <c r="D44">
        <v>66</v>
      </c>
      <c r="E44">
        <v>31</v>
      </c>
      <c r="F44">
        <f>AVERAGEIF(BursaTablo[[#This Row],[Vefat2019]:[Vefat2017]], "&gt;0")</f>
        <v>52.333333333333336</v>
      </c>
      <c r="G44">
        <f>IF(AND(BursaTablo[[#This Row],[Vefat2020]]&gt;-1,BursaTablo[[#This Row],[Referans]]&gt;-1), BursaTablo[[#This Row],[Vefat2020]]-BursaTablo[[#This Row],[Referans]], 0)</f>
        <v>-7.3333333333333357</v>
      </c>
      <c r="H44">
        <f t="shared" si="1"/>
        <v>48.714285714285715</v>
      </c>
      <c r="I44">
        <f t="shared" si="2"/>
        <v>55.142857142857146</v>
      </c>
      <c r="J44">
        <f t="shared" si="3"/>
        <v>48.428571428571431</v>
      </c>
      <c r="K44">
        <f t="shared" si="4"/>
        <v>48.714285714285715</v>
      </c>
      <c r="L44">
        <f t="shared" si="5"/>
        <v>50.761904761904759</v>
      </c>
    </row>
    <row r="45" spans="1:12" x14ac:dyDescent="0.35">
      <c r="A45" t="s">
        <v>212</v>
      </c>
      <c r="B45">
        <v>42</v>
      </c>
      <c r="C45">
        <v>50</v>
      </c>
      <c r="D45">
        <v>45</v>
      </c>
      <c r="E45">
        <v>40</v>
      </c>
      <c r="F45">
        <f>AVERAGEIF(BursaTablo[[#This Row],[Vefat2019]:[Vefat2017]], "&gt;0")</f>
        <v>45</v>
      </c>
      <c r="G45">
        <f>IF(AND(BursaTablo[[#This Row],[Vefat2020]]&gt;-1,BursaTablo[[#This Row],[Referans]]&gt;-1), BursaTablo[[#This Row],[Vefat2020]]-BursaTablo[[#This Row],[Referans]], 0)</f>
        <v>-3</v>
      </c>
      <c r="H45">
        <f t="shared" si="1"/>
        <v>47.571428571428569</v>
      </c>
      <c r="I45">
        <f t="shared" si="2"/>
        <v>52.857142857142854</v>
      </c>
      <c r="J45">
        <f t="shared" si="3"/>
        <v>48.571428571428569</v>
      </c>
      <c r="K45">
        <f t="shared" si="4"/>
        <v>47.714285714285715</v>
      </c>
      <c r="L45">
        <f t="shared" si="5"/>
        <v>49.714285714285715</v>
      </c>
    </row>
    <row r="46" spans="1:12" x14ac:dyDescent="0.35">
      <c r="A46" t="s">
        <v>211</v>
      </c>
      <c r="B46">
        <v>51</v>
      </c>
      <c r="C46">
        <v>50</v>
      </c>
      <c r="D46">
        <v>64</v>
      </c>
      <c r="E46">
        <v>42</v>
      </c>
      <c r="F46">
        <f>AVERAGEIF(BursaTablo[[#This Row],[Vefat2019]:[Vefat2017]], "&gt;0")</f>
        <v>52</v>
      </c>
      <c r="G46">
        <f>IF(AND(BursaTablo[[#This Row],[Vefat2020]]&gt;-1,BursaTablo[[#This Row],[Referans]]&gt;-1), BursaTablo[[#This Row],[Vefat2020]]-BursaTablo[[#This Row],[Referans]], 0)</f>
        <v>-1</v>
      </c>
      <c r="H46">
        <f t="shared" si="1"/>
        <v>46.285714285714285</v>
      </c>
      <c r="I46">
        <f t="shared" si="2"/>
        <v>53.142857142857146</v>
      </c>
      <c r="J46">
        <f t="shared" si="3"/>
        <v>50.714285714285715</v>
      </c>
      <c r="K46">
        <f t="shared" si="4"/>
        <v>45.714285714285715</v>
      </c>
      <c r="L46">
        <f t="shared" si="5"/>
        <v>49.857142857142854</v>
      </c>
    </row>
    <row r="47" spans="1:12" x14ac:dyDescent="0.35">
      <c r="A47" t="s">
        <v>210</v>
      </c>
      <c r="B47">
        <v>43</v>
      </c>
      <c r="C47">
        <v>60</v>
      </c>
      <c r="D47">
        <v>44</v>
      </c>
      <c r="E47">
        <v>48</v>
      </c>
      <c r="F47">
        <f>AVERAGEIF(BursaTablo[[#This Row],[Vefat2019]:[Vefat2017]], "&gt;0")</f>
        <v>50.666666666666664</v>
      </c>
      <c r="G47">
        <f>IF(AND(BursaTablo[[#This Row],[Vefat2020]]&gt;-1,BursaTablo[[#This Row],[Referans]]&gt;-1), BursaTablo[[#This Row],[Vefat2020]]-BursaTablo[[#This Row],[Referans]], 0)</f>
        <v>-7.6666666666666643</v>
      </c>
      <c r="H47">
        <f t="shared" si="1"/>
        <v>48</v>
      </c>
      <c r="I47">
        <f t="shared" si="2"/>
        <v>53.857142857142854</v>
      </c>
      <c r="J47">
        <f t="shared" si="3"/>
        <v>50.571428571428569</v>
      </c>
      <c r="K47">
        <f t="shared" si="4"/>
        <v>45.142857142857146</v>
      </c>
      <c r="L47">
        <f t="shared" si="5"/>
        <v>49.857142857142868</v>
      </c>
    </row>
    <row r="48" spans="1:12" x14ac:dyDescent="0.35">
      <c r="A48" t="s">
        <v>209</v>
      </c>
      <c r="B48">
        <v>48</v>
      </c>
      <c r="C48">
        <v>29</v>
      </c>
      <c r="D48">
        <v>42</v>
      </c>
      <c r="E48">
        <v>46</v>
      </c>
      <c r="F48">
        <f>AVERAGEIF(BursaTablo[[#This Row],[Vefat2019]:[Vefat2017]], "&gt;0")</f>
        <v>39</v>
      </c>
      <c r="G48">
        <f>IF(AND(BursaTablo[[#This Row],[Vefat2020]]&gt;-1,BursaTablo[[#This Row],[Referans]]&gt;-1), BursaTablo[[#This Row],[Vefat2020]]-BursaTablo[[#This Row],[Referans]], 0)</f>
        <v>9</v>
      </c>
      <c r="H48">
        <f t="shared" si="1"/>
        <v>49</v>
      </c>
      <c r="I48">
        <f t="shared" si="2"/>
        <v>51</v>
      </c>
      <c r="J48">
        <f t="shared" si="3"/>
        <v>49.428571428571431</v>
      </c>
      <c r="K48">
        <f t="shared" si="4"/>
        <v>44.285714285714285</v>
      </c>
      <c r="L48">
        <f t="shared" si="5"/>
        <v>48.238095238095241</v>
      </c>
    </row>
    <row r="49" spans="1:12" x14ac:dyDescent="0.35">
      <c r="A49" t="s">
        <v>208</v>
      </c>
      <c r="B49">
        <v>49</v>
      </c>
      <c r="C49">
        <v>44</v>
      </c>
      <c r="D49">
        <v>40</v>
      </c>
      <c r="E49">
        <v>45</v>
      </c>
      <c r="F49">
        <f>AVERAGEIF(BursaTablo[[#This Row],[Vefat2019]:[Vefat2017]], "&gt;0")</f>
        <v>43</v>
      </c>
      <c r="G49">
        <f>IF(AND(BursaTablo[[#This Row],[Vefat2020]]&gt;-1,BursaTablo[[#This Row],[Referans]]&gt;-1), BursaTablo[[#This Row],[Vefat2020]]-BursaTablo[[#This Row],[Referans]], 0)</f>
        <v>6</v>
      </c>
      <c r="H49">
        <f t="shared" si="1"/>
        <v>47.857142857142854</v>
      </c>
      <c r="I49">
        <f t="shared" si="2"/>
        <v>49.571428571428569</v>
      </c>
      <c r="J49">
        <f t="shared" si="3"/>
        <v>49.428571428571431</v>
      </c>
      <c r="K49">
        <f t="shared" si="4"/>
        <v>45.142857142857146</v>
      </c>
      <c r="L49">
        <f t="shared" si="5"/>
        <v>48.047619047619051</v>
      </c>
    </row>
    <row r="50" spans="1:12" x14ac:dyDescent="0.35">
      <c r="A50" t="s">
        <v>207</v>
      </c>
      <c r="B50">
        <v>42</v>
      </c>
      <c r="C50">
        <v>44</v>
      </c>
      <c r="D50">
        <v>32</v>
      </c>
      <c r="E50">
        <v>44</v>
      </c>
      <c r="F50">
        <f>AVERAGEIF(BursaTablo[[#This Row],[Vefat2019]:[Vefat2017]], "&gt;0")</f>
        <v>40</v>
      </c>
      <c r="G50">
        <f>IF(AND(BursaTablo[[#This Row],[Vefat2020]]&gt;-1,BursaTablo[[#This Row],[Referans]]&gt;-1), BursaTablo[[#This Row],[Vefat2020]]-BursaTablo[[#This Row],[Referans]], 0)</f>
        <v>2</v>
      </c>
      <c r="H50">
        <f t="shared" si="1"/>
        <v>45.714285714285715</v>
      </c>
      <c r="I50">
        <f t="shared" si="2"/>
        <v>48.142857142857146</v>
      </c>
      <c r="J50">
        <f t="shared" si="3"/>
        <v>47.571428571428569</v>
      </c>
      <c r="K50">
        <f t="shared" si="4"/>
        <v>42.285714285714285</v>
      </c>
      <c r="L50">
        <f t="shared" si="5"/>
        <v>46</v>
      </c>
    </row>
    <row r="51" spans="1:12" x14ac:dyDescent="0.35">
      <c r="A51" t="s">
        <v>206</v>
      </c>
      <c r="B51">
        <v>58</v>
      </c>
      <c r="C51">
        <v>60</v>
      </c>
      <c r="D51">
        <v>45</v>
      </c>
      <c r="E51">
        <v>50</v>
      </c>
      <c r="F51">
        <f>AVERAGEIF(BursaTablo[[#This Row],[Vefat2019]:[Vefat2017]], "&gt;0")</f>
        <v>51.666666666666664</v>
      </c>
      <c r="G51">
        <f>IF(AND(BursaTablo[[#This Row],[Vefat2020]]&gt;-1,BursaTablo[[#This Row],[Referans]]&gt;-1), BursaTablo[[#This Row],[Vefat2020]]-BursaTablo[[#This Row],[Referans]], 0)</f>
        <v>6.3333333333333357</v>
      </c>
      <c r="H51">
        <f t="shared" si="1"/>
        <v>47.571428571428569</v>
      </c>
      <c r="I51">
        <f t="shared" si="2"/>
        <v>48.142857142857146</v>
      </c>
      <c r="J51">
        <f t="shared" si="3"/>
        <v>44.571428571428569</v>
      </c>
      <c r="K51">
        <f t="shared" si="4"/>
        <v>45</v>
      </c>
      <c r="L51">
        <f t="shared" si="5"/>
        <v>45.904761904761905</v>
      </c>
    </row>
    <row r="52" spans="1:12" x14ac:dyDescent="0.35">
      <c r="A52" t="s">
        <v>205</v>
      </c>
      <c r="B52">
        <v>51</v>
      </c>
      <c r="C52">
        <v>58</v>
      </c>
      <c r="D52">
        <v>53</v>
      </c>
      <c r="E52">
        <v>39</v>
      </c>
      <c r="F52">
        <f>AVERAGEIF(BursaTablo[[#This Row],[Vefat2019]:[Vefat2017]], "&gt;0")</f>
        <v>50</v>
      </c>
      <c r="G52">
        <f>IF(AND(BursaTablo[[#This Row],[Vefat2020]]&gt;-1,BursaTablo[[#This Row],[Referans]]&gt;-1), BursaTablo[[#This Row],[Vefat2020]]-BursaTablo[[#This Row],[Referans]], 0)</f>
        <v>1</v>
      </c>
      <c r="H52">
        <f t="shared" si="1"/>
        <v>48.857142857142854</v>
      </c>
      <c r="I52">
        <f t="shared" si="2"/>
        <v>49.285714285714285</v>
      </c>
      <c r="J52">
        <f t="shared" si="3"/>
        <v>45.714285714285715</v>
      </c>
      <c r="K52">
        <f t="shared" si="4"/>
        <v>44.857142857142854</v>
      </c>
      <c r="L52">
        <f t="shared" si="5"/>
        <v>46.619047619047613</v>
      </c>
    </row>
    <row r="53" spans="1:12" x14ac:dyDescent="0.35">
      <c r="A53" t="s">
        <v>204</v>
      </c>
      <c r="B53">
        <v>44</v>
      </c>
      <c r="C53">
        <v>42</v>
      </c>
      <c r="D53">
        <v>50</v>
      </c>
      <c r="E53">
        <v>56</v>
      </c>
      <c r="F53">
        <f>AVERAGEIF(BursaTablo[[#This Row],[Vefat2019]:[Vefat2017]], "&gt;0")</f>
        <v>49.333333333333336</v>
      </c>
      <c r="G53">
        <f>IF(AND(BursaTablo[[#This Row],[Vefat2020]]&gt;-1,BursaTablo[[#This Row],[Referans]]&gt;-1), BursaTablo[[#This Row],[Vefat2020]]-BursaTablo[[#This Row],[Referans]], 0)</f>
        <v>-5.3333333333333357</v>
      </c>
      <c r="H53">
        <f t="shared" si="1"/>
        <v>47.857142857142854</v>
      </c>
      <c r="I53">
        <f t="shared" si="2"/>
        <v>48.142857142857146</v>
      </c>
      <c r="J53">
        <f t="shared" si="3"/>
        <v>43.714285714285715</v>
      </c>
      <c r="K53">
        <f t="shared" si="4"/>
        <v>46.857142857142854</v>
      </c>
      <c r="L53">
        <f t="shared" si="5"/>
        <v>46.238095238095234</v>
      </c>
    </row>
    <row r="54" spans="1:12" x14ac:dyDescent="0.35">
      <c r="A54" t="s">
        <v>203</v>
      </c>
      <c r="B54">
        <v>39</v>
      </c>
      <c r="C54">
        <v>41</v>
      </c>
      <c r="D54">
        <v>47</v>
      </c>
      <c r="E54">
        <v>65</v>
      </c>
      <c r="F54">
        <f>AVERAGEIF(BursaTablo[[#This Row],[Vefat2019]:[Vefat2017]], "&gt;0")</f>
        <v>51</v>
      </c>
      <c r="G54">
        <f>IF(AND(BursaTablo[[#This Row],[Vefat2020]]&gt;-1,BursaTablo[[#This Row],[Referans]]&gt;-1), BursaTablo[[#This Row],[Vefat2020]]-BursaTablo[[#This Row],[Referans]], 0)</f>
        <v>-12</v>
      </c>
      <c r="H54">
        <f t="shared" si="1"/>
        <v>47.285714285714285</v>
      </c>
      <c r="I54">
        <f t="shared" si="2"/>
        <v>45.428571428571431</v>
      </c>
      <c r="J54">
        <f t="shared" si="3"/>
        <v>44.142857142857146</v>
      </c>
      <c r="K54">
        <f t="shared" si="4"/>
        <v>49.285714285714285</v>
      </c>
      <c r="L54">
        <f t="shared" si="5"/>
        <v>46.285714285714285</v>
      </c>
    </row>
    <row r="55" spans="1:12" x14ac:dyDescent="0.35">
      <c r="A55" t="s">
        <v>202</v>
      </c>
      <c r="B55">
        <v>48</v>
      </c>
      <c r="C55">
        <v>43</v>
      </c>
      <c r="D55">
        <v>33</v>
      </c>
      <c r="E55">
        <v>51</v>
      </c>
      <c r="F55">
        <f>AVERAGEIF(BursaTablo[[#This Row],[Vefat2019]:[Vefat2017]], "&gt;0")</f>
        <v>42.333333333333336</v>
      </c>
      <c r="G55">
        <f>IF(AND(BursaTablo[[#This Row],[Vefat2020]]&gt;-1,BursaTablo[[#This Row],[Referans]]&gt;-1), BursaTablo[[#This Row],[Vefat2020]]-BursaTablo[[#This Row],[Referans]], 0)</f>
        <v>5.6666666666666643</v>
      </c>
      <c r="H55">
        <f t="shared" si="1"/>
        <v>47.285714285714285</v>
      </c>
      <c r="I55">
        <f t="shared" si="2"/>
        <v>47.428571428571431</v>
      </c>
      <c r="J55">
        <f t="shared" si="3"/>
        <v>42.857142857142854</v>
      </c>
      <c r="K55">
        <f t="shared" si="4"/>
        <v>50</v>
      </c>
      <c r="L55">
        <f t="shared" si="5"/>
        <v>46.761904761904759</v>
      </c>
    </row>
    <row r="56" spans="1:12" x14ac:dyDescent="0.35">
      <c r="A56" t="s">
        <v>201</v>
      </c>
      <c r="B56">
        <v>52</v>
      </c>
      <c r="C56">
        <v>32</v>
      </c>
      <c r="D56">
        <v>47</v>
      </c>
      <c r="E56">
        <v>29</v>
      </c>
      <c r="F56">
        <f>AVERAGEIF(BursaTablo[[#This Row],[Vefat2019]:[Vefat2017]], "&gt;0")</f>
        <v>36</v>
      </c>
      <c r="G56">
        <f>IF(AND(BursaTablo[[#This Row],[Vefat2020]]&gt;-1,BursaTablo[[#This Row],[Referans]]&gt;-1), BursaTablo[[#This Row],[Vefat2020]]-BursaTablo[[#This Row],[Referans]], 0)</f>
        <v>16</v>
      </c>
      <c r="H56">
        <f t="shared" si="1"/>
        <v>47.714285714285715</v>
      </c>
      <c r="I56">
        <f t="shared" si="2"/>
        <v>45.714285714285715</v>
      </c>
      <c r="J56">
        <f t="shared" si="3"/>
        <v>43.857142857142854</v>
      </c>
      <c r="K56">
        <f t="shared" si="4"/>
        <v>47.714285714285715</v>
      </c>
      <c r="L56">
        <f t="shared" si="5"/>
        <v>45.761904761904759</v>
      </c>
    </row>
    <row r="57" spans="1:12" x14ac:dyDescent="0.35">
      <c r="A57" t="s">
        <v>200</v>
      </c>
      <c r="B57">
        <v>42</v>
      </c>
      <c r="C57">
        <v>52</v>
      </c>
      <c r="D57">
        <v>36</v>
      </c>
      <c r="E57">
        <v>60</v>
      </c>
      <c r="F57">
        <f>AVERAGEIF(BursaTablo[[#This Row],[Vefat2019]:[Vefat2017]], "&gt;0")</f>
        <v>49.333333333333336</v>
      </c>
      <c r="G57">
        <f>IF(AND(BursaTablo[[#This Row],[Vefat2020]]&gt;-1,BursaTablo[[#This Row],[Referans]]&gt;-1), BursaTablo[[#This Row],[Vefat2020]]-BursaTablo[[#This Row],[Referans]], 0)</f>
        <v>-7.3333333333333357</v>
      </c>
      <c r="H57">
        <f t="shared" si="1"/>
        <v>47.714285714285715</v>
      </c>
      <c r="I57">
        <f t="shared" si="2"/>
        <v>46.857142857142854</v>
      </c>
      <c r="J57">
        <f t="shared" si="3"/>
        <v>44.428571428571431</v>
      </c>
      <c r="K57">
        <f t="shared" si="4"/>
        <v>50</v>
      </c>
      <c r="L57">
        <f t="shared" si="5"/>
        <v>47.095238095238095</v>
      </c>
    </row>
    <row r="58" spans="1:12" x14ac:dyDescent="0.35">
      <c r="A58" t="s">
        <v>199</v>
      </c>
      <c r="B58">
        <v>58</v>
      </c>
      <c r="C58">
        <v>40</v>
      </c>
      <c r="D58">
        <v>47</v>
      </c>
      <c r="E58">
        <v>46</v>
      </c>
      <c r="F58">
        <f>AVERAGEIF(BursaTablo[[#This Row],[Vefat2019]:[Vefat2017]], "&gt;0")</f>
        <v>44.333333333333336</v>
      </c>
      <c r="G58">
        <f>IF(AND(BursaTablo[[#This Row],[Vefat2020]]&gt;-1,BursaTablo[[#This Row],[Referans]]&gt;-1), BursaTablo[[#This Row],[Vefat2020]]-BursaTablo[[#This Row],[Referans]], 0)</f>
        <v>13.666666666666664</v>
      </c>
      <c r="H58">
        <f t="shared" si="1"/>
        <v>47.714285714285715</v>
      </c>
      <c r="I58">
        <f t="shared" si="2"/>
        <v>44</v>
      </c>
      <c r="J58">
        <f t="shared" si="3"/>
        <v>44.714285714285715</v>
      </c>
      <c r="K58">
        <f t="shared" si="4"/>
        <v>49.428571428571431</v>
      </c>
      <c r="L58">
        <f t="shared" si="5"/>
        <v>46.047619047619044</v>
      </c>
    </row>
    <row r="59" spans="1:12" x14ac:dyDescent="0.35">
      <c r="A59" t="s">
        <v>198</v>
      </c>
      <c r="B59">
        <v>50</v>
      </c>
      <c r="C59">
        <v>45</v>
      </c>
      <c r="D59">
        <v>54</v>
      </c>
      <c r="E59">
        <v>47</v>
      </c>
      <c r="F59">
        <f>AVERAGEIF(BursaTablo[[#This Row],[Vefat2019]:[Vefat2017]], "&gt;0")</f>
        <v>48.666666666666664</v>
      </c>
      <c r="G59">
        <f>IF(AND(BursaTablo[[#This Row],[Vefat2020]]&gt;-1,BursaTablo[[#This Row],[Referans]]&gt;-1), BursaTablo[[#This Row],[Vefat2020]]-BursaTablo[[#This Row],[Referans]], 0)</f>
        <v>1.3333333333333357</v>
      </c>
      <c r="H59">
        <f t="shared" si="1"/>
        <v>47.571428571428569</v>
      </c>
      <c r="I59">
        <f t="shared" si="2"/>
        <v>42.142857142857146</v>
      </c>
      <c r="J59">
        <f t="shared" si="3"/>
        <v>44.857142857142854</v>
      </c>
      <c r="K59">
        <f t="shared" si="4"/>
        <v>50.571428571428569</v>
      </c>
      <c r="L59">
        <f t="shared" si="5"/>
        <v>45.857142857142868</v>
      </c>
    </row>
    <row r="60" spans="1:12" x14ac:dyDescent="0.35">
      <c r="A60" t="s">
        <v>197</v>
      </c>
      <c r="B60">
        <v>51</v>
      </c>
      <c r="C60">
        <v>32</v>
      </c>
      <c r="D60">
        <v>44</v>
      </c>
      <c r="E60">
        <v>45</v>
      </c>
      <c r="F60">
        <f>AVERAGEIF(BursaTablo[[#This Row],[Vefat2019]:[Vefat2017]], "&gt;0")</f>
        <v>40.333333333333336</v>
      </c>
      <c r="G60">
        <f>IF(AND(BursaTablo[[#This Row],[Vefat2020]]&gt;-1,BursaTablo[[#This Row],[Referans]]&gt;-1), BursaTablo[[#This Row],[Vefat2020]]-BursaTablo[[#This Row],[Referans]], 0)</f>
        <v>10.666666666666664</v>
      </c>
      <c r="H60">
        <f t="shared" si="1"/>
        <v>48.571428571428569</v>
      </c>
      <c r="I60">
        <f t="shared" si="2"/>
        <v>40.714285714285715</v>
      </c>
      <c r="J60">
        <f t="shared" si="3"/>
        <v>44</v>
      </c>
      <c r="K60">
        <f t="shared" si="4"/>
        <v>49</v>
      </c>
      <c r="L60">
        <f t="shared" si="5"/>
        <v>44.571428571428569</v>
      </c>
    </row>
    <row r="61" spans="1:12" x14ac:dyDescent="0.35">
      <c r="A61" t="s">
        <v>196</v>
      </c>
      <c r="B61">
        <v>32</v>
      </c>
      <c r="C61">
        <v>31</v>
      </c>
      <c r="D61">
        <v>44</v>
      </c>
      <c r="E61">
        <v>56</v>
      </c>
      <c r="F61">
        <f>AVERAGEIF(BursaTablo[[#This Row],[Vefat2019]:[Vefat2017]], "&gt;0")</f>
        <v>43.666666666666664</v>
      </c>
      <c r="G61">
        <f>IF(AND(BursaTablo[[#This Row],[Vefat2020]]&gt;-1,BursaTablo[[#This Row],[Referans]]&gt;-1), BursaTablo[[#This Row],[Vefat2020]]-BursaTablo[[#This Row],[Referans]], 0)</f>
        <v>-11.666666666666664</v>
      </c>
      <c r="H61">
        <f t="shared" si="1"/>
        <v>47.571428571428569</v>
      </c>
      <c r="I61">
        <f t="shared" si="2"/>
        <v>39.285714285714285</v>
      </c>
      <c r="J61">
        <f t="shared" si="3"/>
        <v>43.571428571428569</v>
      </c>
      <c r="K61">
        <f t="shared" si="4"/>
        <v>47.714285714285715</v>
      </c>
      <c r="L61">
        <f t="shared" si="5"/>
        <v>43.523809523809526</v>
      </c>
    </row>
    <row r="62" spans="1:12" x14ac:dyDescent="0.35">
      <c r="A62" t="s">
        <v>195</v>
      </c>
      <c r="B62">
        <v>53</v>
      </c>
      <c r="C62">
        <v>46</v>
      </c>
      <c r="D62">
        <v>46</v>
      </c>
      <c r="E62">
        <v>30</v>
      </c>
      <c r="F62">
        <f>AVERAGEIF(BursaTablo[[#This Row],[Vefat2019]:[Vefat2017]], "&gt;0")</f>
        <v>40.666666666666664</v>
      </c>
      <c r="G62">
        <f>IF(AND(BursaTablo[[#This Row],[Vefat2020]]&gt;-1,BursaTablo[[#This Row],[Referans]]&gt;-1), BursaTablo[[#This Row],[Vefat2020]]-BursaTablo[[#This Row],[Referans]], 0)</f>
        <v>12.333333333333336</v>
      </c>
      <c r="H62">
        <f t="shared" si="1"/>
        <v>48.285714285714285</v>
      </c>
      <c r="I62">
        <f t="shared" si="2"/>
        <v>39.714285714285715</v>
      </c>
      <c r="J62">
        <f t="shared" si="3"/>
        <v>45.428571428571431</v>
      </c>
      <c r="K62">
        <f t="shared" si="4"/>
        <v>44.714285714285715</v>
      </c>
      <c r="L62">
        <f t="shared" si="5"/>
        <v>43.285714285714292</v>
      </c>
    </row>
    <row r="63" spans="1:12" x14ac:dyDescent="0.35">
      <c r="A63" t="s">
        <v>194</v>
      </c>
      <c r="B63">
        <v>49</v>
      </c>
      <c r="C63">
        <v>62</v>
      </c>
      <c r="D63">
        <v>46</v>
      </c>
      <c r="E63">
        <v>46</v>
      </c>
      <c r="F63">
        <f>AVERAGEIF(BursaTablo[[#This Row],[Vefat2019]:[Vefat2017]], "&gt;0")</f>
        <v>51.333333333333336</v>
      </c>
      <c r="G63">
        <f>IF(AND(BursaTablo[[#This Row],[Vefat2020]]&gt;-1,BursaTablo[[#This Row],[Referans]]&gt;-1), BursaTablo[[#This Row],[Vefat2020]]-BursaTablo[[#This Row],[Referans]], 0)</f>
        <v>-2.3333333333333357</v>
      </c>
      <c r="H63">
        <f t="shared" si="1"/>
        <v>47.857142857142854</v>
      </c>
      <c r="I63">
        <f t="shared" si="2"/>
        <v>44</v>
      </c>
      <c r="J63">
        <f t="shared" si="3"/>
        <v>45.285714285714285</v>
      </c>
      <c r="K63">
        <f t="shared" si="4"/>
        <v>47.142857142857146</v>
      </c>
      <c r="L63">
        <f t="shared" si="5"/>
        <v>45.476190476190474</v>
      </c>
    </row>
    <row r="64" spans="1:12" x14ac:dyDescent="0.35">
      <c r="A64" t="s">
        <v>193</v>
      </c>
      <c r="B64">
        <v>66</v>
      </c>
      <c r="C64">
        <v>39</v>
      </c>
      <c r="D64">
        <v>40</v>
      </c>
      <c r="E64">
        <v>47</v>
      </c>
      <c r="F64">
        <f>AVERAGEIF(BursaTablo[[#This Row],[Vefat2019]:[Vefat2017]], "&gt;0")</f>
        <v>42</v>
      </c>
      <c r="G64">
        <f>IF(AND(BursaTablo[[#This Row],[Vefat2020]]&gt;-1,BursaTablo[[#This Row],[Referans]]&gt;-1), BursaTablo[[#This Row],[Vefat2020]]-BursaTablo[[#This Row],[Referans]], 0)</f>
        <v>24</v>
      </c>
      <c r="H64">
        <f t="shared" si="1"/>
        <v>51.285714285714285</v>
      </c>
      <c r="I64">
        <f t="shared" si="2"/>
        <v>42.142857142857146</v>
      </c>
      <c r="J64">
        <f t="shared" si="3"/>
        <v>45.857142857142854</v>
      </c>
      <c r="K64">
        <f t="shared" si="4"/>
        <v>45.285714285714285</v>
      </c>
      <c r="L64">
        <f t="shared" si="5"/>
        <v>44.428571428571431</v>
      </c>
    </row>
    <row r="65" spans="1:12" x14ac:dyDescent="0.35">
      <c r="A65" t="s">
        <v>192</v>
      </c>
      <c r="B65">
        <v>47</v>
      </c>
      <c r="C65">
        <v>34</v>
      </c>
      <c r="D65">
        <v>48</v>
      </c>
      <c r="E65">
        <v>36</v>
      </c>
      <c r="F65">
        <f>AVERAGEIF(BursaTablo[[#This Row],[Vefat2019]:[Vefat2017]], "&gt;0")</f>
        <v>39.333333333333336</v>
      </c>
      <c r="G65">
        <f>IF(AND(BursaTablo[[#This Row],[Vefat2020]]&gt;-1,BursaTablo[[#This Row],[Referans]]&gt;-1), BursaTablo[[#This Row],[Vefat2020]]-BursaTablo[[#This Row],[Referans]], 0)</f>
        <v>7.6666666666666643</v>
      </c>
      <c r="H65">
        <f t="shared" si="1"/>
        <v>49.714285714285715</v>
      </c>
      <c r="I65">
        <f t="shared" si="2"/>
        <v>41.285714285714285</v>
      </c>
      <c r="J65">
        <f t="shared" si="3"/>
        <v>46</v>
      </c>
      <c r="K65">
        <f t="shared" si="4"/>
        <v>43.857142857142854</v>
      </c>
      <c r="L65">
        <f t="shared" si="5"/>
        <v>43.714285714285708</v>
      </c>
    </row>
    <row r="66" spans="1:12" x14ac:dyDescent="0.35">
      <c r="A66" t="s">
        <v>191</v>
      </c>
      <c r="B66">
        <v>50</v>
      </c>
      <c r="C66">
        <v>50</v>
      </c>
      <c r="D66">
        <v>50</v>
      </c>
      <c r="E66">
        <v>53</v>
      </c>
      <c r="F66">
        <f>AVERAGEIF(BursaTablo[[#This Row],[Vefat2019]:[Vefat2017]], "&gt;0")</f>
        <v>51</v>
      </c>
      <c r="G66">
        <f>IF(AND(BursaTablo[[#This Row],[Vefat2020]]&gt;-1,BursaTablo[[#This Row],[Referans]]&gt;-1), BursaTablo[[#This Row],[Vefat2020]]-BursaTablo[[#This Row],[Referans]], 0)</f>
        <v>-1</v>
      </c>
      <c r="H66">
        <f t="shared" si="1"/>
        <v>49.714285714285715</v>
      </c>
      <c r="I66">
        <f t="shared" si="2"/>
        <v>42</v>
      </c>
      <c r="J66">
        <f t="shared" si="3"/>
        <v>45.428571428571431</v>
      </c>
      <c r="K66">
        <f t="shared" si="4"/>
        <v>44.714285714285715</v>
      </c>
      <c r="L66">
        <f t="shared" si="5"/>
        <v>44.047619047619044</v>
      </c>
    </row>
    <row r="67" spans="1:12" x14ac:dyDescent="0.35">
      <c r="A67" t="s">
        <v>190</v>
      </c>
      <c r="B67">
        <v>44</v>
      </c>
      <c r="C67">
        <v>39</v>
      </c>
      <c r="D67">
        <v>45</v>
      </c>
      <c r="E67">
        <v>57</v>
      </c>
      <c r="F67">
        <f>AVERAGEIF(BursaTablo[[#This Row],[Vefat2019]:[Vefat2017]], "&gt;0")</f>
        <v>47</v>
      </c>
      <c r="G67">
        <f>IF(AND(BursaTablo[[#This Row],[Vefat2020]]&gt;-1,BursaTablo[[#This Row],[Referans]]&gt;-1), BursaTablo[[#This Row],[Vefat2020]]-BursaTablo[[#This Row],[Referans]], 0)</f>
        <v>-3</v>
      </c>
      <c r="H67">
        <f t="shared" si="1"/>
        <v>48.714285714285715</v>
      </c>
      <c r="I67">
        <f t="shared" si="2"/>
        <v>43</v>
      </c>
      <c r="J67">
        <f t="shared" si="3"/>
        <v>45.571428571428569</v>
      </c>
      <c r="K67">
        <f t="shared" si="4"/>
        <v>46.428571428571431</v>
      </c>
      <c r="L67">
        <f t="shared" si="5"/>
        <v>45</v>
      </c>
    </row>
    <row r="68" spans="1:12" x14ac:dyDescent="0.35">
      <c r="A68" t="s">
        <v>189</v>
      </c>
      <c r="B68">
        <v>46</v>
      </c>
      <c r="C68">
        <v>53</v>
      </c>
      <c r="D68">
        <v>61</v>
      </c>
      <c r="E68">
        <v>48</v>
      </c>
      <c r="F68">
        <f>AVERAGEIF(BursaTablo[[#This Row],[Vefat2019]:[Vefat2017]], "&gt;0")</f>
        <v>54</v>
      </c>
      <c r="G68">
        <f>IF(AND(BursaTablo[[#This Row],[Vefat2020]]&gt;-1,BursaTablo[[#This Row],[Referans]]&gt;-1), BursaTablo[[#This Row],[Vefat2020]]-BursaTablo[[#This Row],[Referans]], 0)</f>
        <v>-8</v>
      </c>
      <c r="H68">
        <f t="shared" si="1"/>
        <v>50.714285714285715</v>
      </c>
      <c r="I68">
        <f t="shared" si="2"/>
        <v>46.142857142857146</v>
      </c>
      <c r="J68">
        <f t="shared" si="3"/>
        <v>48</v>
      </c>
      <c r="K68">
        <f t="shared" si="4"/>
        <v>45.285714285714285</v>
      </c>
      <c r="L68">
        <f t="shared" si="5"/>
        <v>46.476190476190482</v>
      </c>
    </row>
    <row r="69" spans="1:12" x14ac:dyDescent="0.35">
      <c r="A69" t="s">
        <v>188</v>
      </c>
      <c r="B69">
        <v>46</v>
      </c>
      <c r="C69">
        <v>41</v>
      </c>
      <c r="D69">
        <v>49</v>
      </c>
      <c r="E69">
        <v>58</v>
      </c>
      <c r="F69">
        <f>AVERAGEIF(BursaTablo[[#This Row],[Vefat2019]:[Vefat2017]], "&gt;0")</f>
        <v>49.333333333333336</v>
      </c>
      <c r="G69">
        <f>IF(AND(BursaTablo[[#This Row],[Vefat2020]]&gt;-1,BursaTablo[[#This Row],[Referans]]&gt;-1), BursaTablo[[#This Row],[Vefat2020]]-BursaTablo[[#This Row],[Referans]], 0)</f>
        <v>-3.3333333333333357</v>
      </c>
      <c r="H69">
        <f t="shared" si="1"/>
        <v>49.714285714285715</v>
      </c>
      <c r="I69">
        <f t="shared" si="2"/>
        <v>45.428571428571431</v>
      </c>
      <c r="J69">
        <f t="shared" si="3"/>
        <v>48.428571428571431</v>
      </c>
      <c r="K69">
        <f t="shared" si="4"/>
        <v>49.285714285714285</v>
      </c>
      <c r="L69">
        <f t="shared" si="5"/>
        <v>47.714285714285715</v>
      </c>
    </row>
    <row r="70" spans="1:12" x14ac:dyDescent="0.35">
      <c r="A70" t="s">
        <v>187</v>
      </c>
      <c r="B70">
        <v>45</v>
      </c>
      <c r="C70">
        <v>26</v>
      </c>
      <c r="D70">
        <v>37</v>
      </c>
      <c r="E70">
        <v>42</v>
      </c>
      <c r="F70">
        <f>AVERAGEIF(BursaTablo[[#This Row],[Vefat2019]:[Vefat2017]], "&gt;0")</f>
        <v>35</v>
      </c>
      <c r="G70">
        <f>IF(AND(BursaTablo[[#This Row],[Vefat2020]]&gt;-1,BursaTablo[[#This Row],[Referans]]&gt;-1), BursaTablo[[#This Row],[Vefat2020]]-BursaTablo[[#This Row],[Referans]], 0)</f>
        <v>10</v>
      </c>
      <c r="H70">
        <f t="shared" si="1"/>
        <v>49.142857142857146</v>
      </c>
      <c r="I70">
        <f t="shared" si="2"/>
        <v>40.285714285714285</v>
      </c>
      <c r="J70">
        <f t="shared" si="3"/>
        <v>47.142857142857146</v>
      </c>
      <c r="K70">
        <f t="shared" si="4"/>
        <v>48.714285714285715</v>
      </c>
      <c r="L70">
        <f t="shared" si="5"/>
        <v>45.380952380952387</v>
      </c>
    </row>
    <row r="71" spans="1:12" x14ac:dyDescent="0.35">
      <c r="A71" t="s">
        <v>186</v>
      </c>
      <c r="B71">
        <v>49</v>
      </c>
      <c r="C71">
        <v>46</v>
      </c>
      <c r="D71">
        <v>52</v>
      </c>
      <c r="E71">
        <v>44</v>
      </c>
      <c r="F71">
        <f>AVERAGEIF(BursaTablo[[#This Row],[Vefat2019]:[Vefat2017]], "&gt;0")</f>
        <v>47.333333333333336</v>
      </c>
      <c r="G71">
        <f>IF(AND(BursaTablo[[#This Row],[Vefat2020]]&gt;-1,BursaTablo[[#This Row],[Referans]]&gt;-1), BursaTablo[[#This Row],[Vefat2020]]-BursaTablo[[#This Row],[Referans]], 0)</f>
        <v>1.6666666666666643</v>
      </c>
      <c r="H71">
        <f t="shared" si="1"/>
        <v>46.714285714285715</v>
      </c>
      <c r="I71">
        <f t="shared" si="2"/>
        <v>41.285714285714285</v>
      </c>
      <c r="J71">
        <f t="shared" si="3"/>
        <v>48.857142857142854</v>
      </c>
      <c r="K71">
        <f t="shared" si="4"/>
        <v>48.285714285714285</v>
      </c>
      <c r="L71">
        <f t="shared" si="5"/>
        <v>46.142857142857146</v>
      </c>
    </row>
    <row r="72" spans="1:12" x14ac:dyDescent="0.35">
      <c r="A72" t="s">
        <v>185</v>
      </c>
      <c r="B72">
        <v>50</v>
      </c>
      <c r="C72">
        <v>61</v>
      </c>
      <c r="D72">
        <v>57</v>
      </c>
      <c r="E72">
        <v>53</v>
      </c>
      <c r="F72">
        <f>AVERAGEIF(BursaTablo[[#This Row],[Vefat2019]:[Vefat2017]], "&gt;0")</f>
        <v>57</v>
      </c>
      <c r="G72">
        <f>IF(AND(BursaTablo[[#This Row],[Vefat2020]]&gt;-1,BursaTablo[[#This Row],[Referans]]&gt;-1), BursaTablo[[#This Row],[Vefat2020]]-BursaTablo[[#This Row],[Referans]], 0)</f>
        <v>-7</v>
      </c>
      <c r="H72">
        <f t="shared" si="1"/>
        <v>47.142857142857146</v>
      </c>
      <c r="I72">
        <f t="shared" si="2"/>
        <v>45.142857142857146</v>
      </c>
      <c r="J72">
        <f t="shared" si="3"/>
        <v>50.142857142857146</v>
      </c>
      <c r="K72">
        <f t="shared" si="4"/>
        <v>50.714285714285715</v>
      </c>
      <c r="L72">
        <f t="shared" si="5"/>
        <v>48.666666666666671</v>
      </c>
    </row>
    <row r="73" spans="1:12" x14ac:dyDescent="0.35">
      <c r="A73" t="s">
        <v>184</v>
      </c>
      <c r="B73">
        <v>49</v>
      </c>
      <c r="C73">
        <v>40</v>
      </c>
      <c r="D73">
        <v>51</v>
      </c>
      <c r="E73">
        <v>44</v>
      </c>
      <c r="F73">
        <f>AVERAGEIF(BursaTablo[[#This Row],[Vefat2019]:[Vefat2017]], "&gt;0")</f>
        <v>45</v>
      </c>
      <c r="G73">
        <f>IF(AND(BursaTablo[[#This Row],[Vefat2020]]&gt;-1,BursaTablo[[#This Row],[Referans]]&gt;-1), BursaTablo[[#This Row],[Vefat2020]]-BursaTablo[[#This Row],[Referans]], 0)</f>
        <v>4</v>
      </c>
      <c r="H73">
        <f t="shared" ref="H73:H136" si="6">AVERAGE(B67:B73)</f>
        <v>47</v>
      </c>
      <c r="I73">
        <f t="shared" ref="I73:I136" si="7">AVERAGE(C67:C73)</f>
        <v>43.714285714285715</v>
      </c>
      <c r="J73">
        <f t="shared" ref="J73:J136" si="8">AVERAGE(D67:D73)</f>
        <v>50.285714285714285</v>
      </c>
      <c r="K73">
        <f t="shared" ref="K73:K136" si="9">AVERAGE(E67:E73)</f>
        <v>49.428571428571431</v>
      </c>
      <c r="L73">
        <f t="shared" ref="L73:L136" si="10">AVERAGE(F67:F73)</f>
        <v>47.80952380952381</v>
      </c>
    </row>
    <row r="74" spans="1:12" x14ac:dyDescent="0.35">
      <c r="A74" t="s">
        <v>183</v>
      </c>
      <c r="B74">
        <v>43</v>
      </c>
      <c r="C74">
        <v>47</v>
      </c>
      <c r="D74">
        <v>38</v>
      </c>
      <c r="E74">
        <v>51</v>
      </c>
      <c r="F74">
        <f>AVERAGEIF(BursaTablo[[#This Row],[Vefat2019]:[Vefat2017]], "&gt;0")</f>
        <v>45.333333333333336</v>
      </c>
      <c r="G74">
        <f>IF(AND(BursaTablo[[#This Row],[Vefat2020]]&gt;-1,BursaTablo[[#This Row],[Referans]]&gt;-1), BursaTablo[[#This Row],[Vefat2020]]-BursaTablo[[#This Row],[Referans]], 0)</f>
        <v>-2.3333333333333357</v>
      </c>
      <c r="H74">
        <f t="shared" si="6"/>
        <v>46.857142857142854</v>
      </c>
      <c r="I74">
        <f t="shared" si="7"/>
        <v>44.857142857142854</v>
      </c>
      <c r="J74">
        <f t="shared" si="8"/>
        <v>49.285714285714285</v>
      </c>
      <c r="K74">
        <f t="shared" si="9"/>
        <v>48.571428571428569</v>
      </c>
      <c r="L74">
        <f t="shared" si="10"/>
        <v>47.571428571428569</v>
      </c>
    </row>
    <row r="75" spans="1:12" x14ac:dyDescent="0.35">
      <c r="A75" t="s">
        <v>182</v>
      </c>
      <c r="B75">
        <v>46</v>
      </c>
      <c r="C75">
        <v>46</v>
      </c>
      <c r="D75">
        <v>45</v>
      </c>
      <c r="E75">
        <v>41</v>
      </c>
      <c r="F75">
        <f>AVERAGEIF(BursaTablo[[#This Row],[Vefat2019]:[Vefat2017]], "&gt;0")</f>
        <v>44</v>
      </c>
      <c r="G75">
        <f>IF(AND(BursaTablo[[#This Row],[Vefat2020]]&gt;-1,BursaTablo[[#This Row],[Referans]]&gt;-1), BursaTablo[[#This Row],[Vefat2020]]-BursaTablo[[#This Row],[Referans]], 0)</f>
        <v>2</v>
      </c>
      <c r="H75">
        <f t="shared" si="6"/>
        <v>46.857142857142854</v>
      </c>
      <c r="I75">
        <f t="shared" si="7"/>
        <v>43.857142857142854</v>
      </c>
      <c r="J75">
        <f t="shared" si="8"/>
        <v>47</v>
      </c>
      <c r="K75">
        <f t="shared" si="9"/>
        <v>47.571428571428569</v>
      </c>
      <c r="L75">
        <f t="shared" si="10"/>
        <v>46.142857142857146</v>
      </c>
    </row>
    <row r="76" spans="1:12" x14ac:dyDescent="0.35">
      <c r="A76" t="s">
        <v>181</v>
      </c>
      <c r="B76">
        <v>58</v>
      </c>
      <c r="C76">
        <v>57</v>
      </c>
      <c r="D76">
        <v>39</v>
      </c>
      <c r="E76">
        <v>42</v>
      </c>
      <c r="F76">
        <f>AVERAGEIF(BursaTablo[[#This Row],[Vefat2019]:[Vefat2017]], "&gt;0")</f>
        <v>46</v>
      </c>
      <c r="G76">
        <f>IF(AND(BursaTablo[[#This Row],[Vefat2020]]&gt;-1,BursaTablo[[#This Row],[Referans]]&gt;-1), BursaTablo[[#This Row],[Vefat2020]]-BursaTablo[[#This Row],[Referans]], 0)</f>
        <v>12</v>
      </c>
      <c r="H76">
        <f t="shared" si="6"/>
        <v>48.571428571428569</v>
      </c>
      <c r="I76">
        <f t="shared" si="7"/>
        <v>46.142857142857146</v>
      </c>
      <c r="J76">
        <f t="shared" si="8"/>
        <v>45.571428571428569</v>
      </c>
      <c r="K76">
        <f t="shared" si="9"/>
        <v>45.285714285714285</v>
      </c>
      <c r="L76">
        <f t="shared" si="10"/>
        <v>45.666666666666671</v>
      </c>
    </row>
    <row r="77" spans="1:12" x14ac:dyDescent="0.35">
      <c r="A77" t="s">
        <v>180</v>
      </c>
      <c r="B77">
        <v>58</v>
      </c>
      <c r="C77">
        <v>58</v>
      </c>
      <c r="D77">
        <v>39</v>
      </c>
      <c r="E77">
        <v>49</v>
      </c>
      <c r="F77">
        <f>AVERAGEIF(BursaTablo[[#This Row],[Vefat2019]:[Vefat2017]], "&gt;0")</f>
        <v>48.666666666666664</v>
      </c>
      <c r="G77">
        <f>IF(AND(BursaTablo[[#This Row],[Vefat2020]]&gt;-1,BursaTablo[[#This Row],[Referans]]&gt;-1), BursaTablo[[#This Row],[Vefat2020]]-BursaTablo[[#This Row],[Referans]], 0)</f>
        <v>9.3333333333333357</v>
      </c>
      <c r="H77">
        <f t="shared" si="6"/>
        <v>50.428571428571431</v>
      </c>
      <c r="I77">
        <f t="shared" si="7"/>
        <v>50.714285714285715</v>
      </c>
      <c r="J77">
        <f t="shared" si="8"/>
        <v>45.857142857142854</v>
      </c>
      <c r="K77">
        <f t="shared" si="9"/>
        <v>46.285714285714285</v>
      </c>
      <c r="L77">
        <f t="shared" si="10"/>
        <v>47.619047619047628</v>
      </c>
    </row>
    <row r="78" spans="1:12" x14ac:dyDescent="0.35">
      <c r="A78" t="s">
        <v>179</v>
      </c>
      <c r="B78">
        <v>40</v>
      </c>
      <c r="C78">
        <v>38</v>
      </c>
      <c r="D78">
        <v>37</v>
      </c>
      <c r="E78">
        <v>58</v>
      </c>
      <c r="F78">
        <f>AVERAGEIF(BursaTablo[[#This Row],[Vefat2019]:[Vefat2017]], "&gt;0")</f>
        <v>44.333333333333336</v>
      </c>
      <c r="G78">
        <f>IF(AND(BursaTablo[[#This Row],[Vefat2020]]&gt;-1,BursaTablo[[#This Row],[Referans]]&gt;-1), BursaTablo[[#This Row],[Vefat2020]]-BursaTablo[[#This Row],[Referans]], 0)</f>
        <v>-4.3333333333333357</v>
      </c>
      <c r="H78">
        <f t="shared" si="6"/>
        <v>49.142857142857146</v>
      </c>
      <c r="I78">
        <f t="shared" si="7"/>
        <v>49.571428571428569</v>
      </c>
      <c r="J78">
        <f t="shared" si="8"/>
        <v>43.714285714285715</v>
      </c>
      <c r="K78">
        <f t="shared" si="9"/>
        <v>48.285714285714285</v>
      </c>
      <c r="L78">
        <f t="shared" si="10"/>
        <v>47.19047619047619</v>
      </c>
    </row>
    <row r="79" spans="1:12" x14ac:dyDescent="0.35">
      <c r="A79" t="s">
        <v>178</v>
      </c>
      <c r="B79">
        <v>53</v>
      </c>
      <c r="C79">
        <v>36</v>
      </c>
      <c r="D79">
        <v>59</v>
      </c>
      <c r="E79">
        <v>45</v>
      </c>
      <c r="F79">
        <f>AVERAGEIF(BursaTablo[[#This Row],[Vefat2019]:[Vefat2017]], "&gt;0")</f>
        <v>46.666666666666664</v>
      </c>
      <c r="G79">
        <f>IF(AND(BursaTablo[[#This Row],[Vefat2020]]&gt;-1,BursaTablo[[#This Row],[Referans]]&gt;-1), BursaTablo[[#This Row],[Vefat2020]]-BursaTablo[[#This Row],[Referans]], 0)</f>
        <v>6.3333333333333357</v>
      </c>
      <c r="H79">
        <f t="shared" si="6"/>
        <v>49.571428571428569</v>
      </c>
      <c r="I79">
        <f t="shared" si="7"/>
        <v>46</v>
      </c>
      <c r="J79">
        <f t="shared" si="8"/>
        <v>44</v>
      </c>
      <c r="K79">
        <f t="shared" si="9"/>
        <v>47.142857142857146</v>
      </c>
      <c r="L79">
        <f t="shared" si="10"/>
        <v>45.714285714285715</v>
      </c>
    </row>
    <row r="80" spans="1:12" x14ac:dyDescent="0.35">
      <c r="A80" t="s">
        <v>177</v>
      </c>
      <c r="B80">
        <v>56</v>
      </c>
      <c r="C80">
        <v>35</v>
      </c>
      <c r="D80">
        <v>52</v>
      </c>
      <c r="E80">
        <v>40</v>
      </c>
      <c r="F80">
        <f>AVERAGEIF(BursaTablo[[#This Row],[Vefat2019]:[Vefat2017]], "&gt;0")</f>
        <v>42.333333333333336</v>
      </c>
      <c r="G80">
        <f>IF(AND(BursaTablo[[#This Row],[Vefat2020]]&gt;-1,BursaTablo[[#This Row],[Referans]]&gt;-1), BursaTablo[[#This Row],[Vefat2020]]-BursaTablo[[#This Row],[Referans]], 0)</f>
        <v>13.666666666666664</v>
      </c>
      <c r="H80">
        <f t="shared" si="6"/>
        <v>50.571428571428569</v>
      </c>
      <c r="I80">
        <f t="shared" si="7"/>
        <v>45.285714285714285</v>
      </c>
      <c r="J80">
        <f t="shared" si="8"/>
        <v>44.142857142857146</v>
      </c>
      <c r="K80">
        <f t="shared" si="9"/>
        <v>46.571428571428569</v>
      </c>
      <c r="L80">
        <f t="shared" si="10"/>
        <v>45.333333333333329</v>
      </c>
    </row>
    <row r="81" spans="1:12" x14ac:dyDescent="0.35">
      <c r="A81" t="s">
        <v>176</v>
      </c>
      <c r="B81">
        <v>63</v>
      </c>
      <c r="C81">
        <v>43</v>
      </c>
      <c r="D81">
        <v>57</v>
      </c>
      <c r="E81">
        <v>40</v>
      </c>
      <c r="F81">
        <f>AVERAGEIF(BursaTablo[[#This Row],[Vefat2019]:[Vefat2017]], "&gt;0")</f>
        <v>46.666666666666664</v>
      </c>
      <c r="G81">
        <f>IF(AND(BursaTablo[[#This Row],[Vefat2020]]&gt;-1,BursaTablo[[#This Row],[Referans]]&gt;-1), BursaTablo[[#This Row],[Vefat2020]]-BursaTablo[[#This Row],[Referans]], 0)</f>
        <v>16.333333333333336</v>
      </c>
      <c r="H81">
        <f t="shared" si="6"/>
        <v>53.428571428571431</v>
      </c>
      <c r="I81">
        <f t="shared" si="7"/>
        <v>44.714285714285715</v>
      </c>
      <c r="J81">
        <f t="shared" si="8"/>
        <v>46.857142857142854</v>
      </c>
      <c r="K81">
        <f t="shared" si="9"/>
        <v>45</v>
      </c>
      <c r="L81">
        <f t="shared" si="10"/>
        <v>45.523809523809526</v>
      </c>
    </row>
    <row r="82" spans="1:12" x14ac:dyDescent="0.35">
      <c r="A82" t="s">
        <v>175</v>
      </c>
      <c r="B82">
        <v>54</v>
      </c>
      <c r="C82">
        <v>53</v>
      </c>
      <c r="D82">
        <v>48</v>
      </c>
      <c r="E82">
        <v>47</v>
      </c>
      <c r="F82">
        <f>AVERAGEIF(BursaTablo[[#This Row],[Vefat2019]:[Vefat2017]], "&gt;0")</f>
        <v>49.333333333333336</v>
      </c>
      <c r="G82">
        <f>IF(AND(BursaTablo[[#This Row],[Vefat2020]]&gt;-1,BursaTablo[[#This Row],[Referans]]&gt;-1), BursaTablo[[#This Row],[Vefat2020]]-BursaTablo[[#This Row],[Referans]], 0)</f>
        <v>4.6666666666666643</v>
      </c>
      <c r="H82">
        <f t="shared" si="6"/>
        <v>54.571428571428569</v>
      </c>
      <c r="I82">
        <f t="shared" si="7"/>
        <v>45.714285714285715</v>
      </c>
      <c r="J82">
        <f t="shared" si="8"/>
        <v>47.285714285714285</v>
      </c>
      <c r="K82">
        <f t="shared" si="9"/>
        <v>45.857142857142854</v>
      </c>
      <c r="L82">
        <f t="shared" si="10"/>
        <v>46.285714285714285</v>
      </c>
    </row>
    <row r="83" spans="1:12" x14ac:dyDescent="0.35">
      <c r="A83" t="s">
        <v>174</v>
      </c>
      <c r="B83">
        <v>48</v>
      </c>
      <c r="C83">
        <v>54</v>
      </c>
      <c r="D83">
        <v>55</v>
      </c>
      <c r="E83">
        <v>50</v>
      </c>
      <c r="F83">
        <f>AVERAGEIF(BursaTablo[[#This Row],[Vefat2019]:[Vefat2017]], "&gt;0")</f>
        <v>53</v>
      </c>
      <c r="G83">
        <f>IF(AND(BursaTablo[[#This Row],[Vefat2020]]&gt;-1,BursaTablo[[#This Row],[Referans]]&gt;-1), BursaTablo[[#This Row],[Vefat2020]]-BursaTablo[[#This Row],[Referans]], 0)</f>
        <v>-5</v>
      </c>
      <c r="H83">
        <f t="shared" si="6"/>
        <v>53.142857142857146</v>
      </c>
      <c r="I83">
        <f t="shared" si="7"/>
        <v>45.285714285714285</v>
      </c>
      <c r="J83">
        <f t="shared" si="8"/>
        <v>49.571428571428569</v>
      </c>
      <c r="K83">
        <f t="shared" si="9"/>
        <v>47</v>
      </c>
      <c r="L83">
        <f t="shared" si="10"/>
        <v>47.285714285714285</v>
      </c>
    </row>
    <row r="84" spans="1:12" x14ac:dyDescent="0.35">
      <c r="A84" t="s">
        <v>173</v>
      </c>
      <c r="B84">
        <v>38</v>
      </c>
      <c r="C84">
        <v>42</v>
      </c>
      <c r="D84">
        <v>36</v>
      </c>
      <c r="E84">
        <v>49</v>
      </c>
      <c r="F84">
        <f>AVERAGEIF(BursaTablo[[#This Row],[Vefat2019]:[Vefat2017]], "&gt;0")</f>
        <v>42.333333333333336</v>
      </c>
      <c r="G84">
        <f>IF(AND(BursaTablo[[#This Row],[Vefat2020]]&gt;-1,BursaTablo[[#This Row],[Referans]]&gt;-1), BursaTablo[[#This Row],[Vefat2020]]-BursaTablo[[#This Row],[Referans]], 0)</f>
        <v>-4.3333333333333357</v>
      </c>
      <c r="H84">
        <f t="shared" si="6"/>
        <v>50.285714285714285</v>
      </c>
      <c r="I84">
        <f t="shared" si="7"/>
        <v>43</v>
      </c>
      <c r="J84">
        <f t="shared" si="8"/>
        <v>49.142857142857146</v>
      </c>
      <c r="K84">
        <f t="shared" si="9"/>
        <v>47</v>
      </c>
      <c r="L84">
        <f t="shared" si="10"/>
        <v>46.380952380952387</v>
      </c>
    </row>
    <row r="85" spans="1:12" x14ac:dyDescent="0.35">
      <c r="A85" t="s">
        <v>172</v>
      </c>
      <c r="B85">
        <v>37</v>
      </c>
      <c r="C85">
        <v>50</v>
      </c>
      <c r="D85">
        <v>46</v>
      </c>
      <c r="E85">
        <v>55</v>
      </c>
      <c r="F85">
        <f>AVERAGEIF(BursaTablo[[#This Row],[Vefat2019]:[Vefat2017]], "&gt;0")</f>
        <v>50.333333333333336</v>
      </c>
      <c r="G85">
        <f>IF(AND(BursaTablo[[#This Row],[Vefat2020]]&gt;-1,BursaTablo[[#This Row],[Referans]]&gt;-1), BursaTablo[[#This Row],[Vefat2020]]-BursaTablo[[#This Row],[Referans]], 0)</f>
        <v>-13.333333333333336</v>
      </c>
      <c r="H85">
        <f t="shared" si="6"/>
        <v>49.857142857142854</v>
      </c>
      <c r="I85">
        <f t="shared" si="7"/>
        <v>44.714285714285715</v>
      </c>
      <c r="J85">
        <f t="shared" si="8"/>
        <v>50.428571428571431</v>
      </c>
      <c r="K85">
        <f t="shared" si="9"/>
        <v>46.571428571428569</v>
      </c>
      <c r="L85">
        <f t="shared" si="10"/>
        <v>47.238095238095234</v>
      </c>
    </row>
    <row r="86" spans="1:12" x14ac:dyDescent="0.35">
      <c r="A86" t="s">
        <v>171</v>
      </c>
      <c r="B86">
        <v>60</v>
      </c>
      <c r="C86">
        <v>45</v>
      </c>
      <c r="D86">
        <v>40</v>
      </c>
      <c r="E86">
        <v>31</v>
      </c>
      <c r="F86">
        <f>AVERAGEIF(BursaTablo[[#This Row],[Vefat2019]:[Vefat2017]], "&gt;0")</f>
        <v>38.666666666666664</v>
      </c>
      <c r="G86">
        <f>IF(AND(BursaTablo[[#This Row],[Vefat2020]]&gt;-1,BursaTablo[[#This Row],[Referans]]&gt;-1), BursaTablo[[#This Row],[Vefat2020]]-BursaTablo[[#This Row],[Referans]], 0)</f>
        <v>21.333333333333336</v>
      </c>
      <c r="H86">
        <f t="shared" si="6"/>
        <v>50.857142857142854</v>
      </c>
      <c r="I86">
        <f t="shared" si="7"/>
        <v>46</v>
      </c>
      <c r="J86">
        <f t="shared" si="8"/>
        <v>47.714285714285715</v>
      </c>
      <c r="K86">
        <f t="shared" si="9"/>
        <v>44.571428571428569</v>
      </c>
      <c r="L86">
        <f t="shared" si="10"/>
        <v>46.095238095238095</v>
      </c>
    </row>
    <row r="87" spans="1:12" x14ac:dyDescent="0.35">
      <c r="A87" t="s">
        <v>170</v>
      </c>
      <c r="B87">
        <v>38</v>
      </c>
      <c r="C87">
        <v>49</v>
      </c>
      <c r="D87">
        <v>39</v>
      </c>
      <c r="E87">
        <v>36</v>
      </c>
      <c r="F87">
        <f>AVERAGEIF(BursaTablo[[#This Row],[Vefat2019]:[Vefat2017]], "&gt;0")</f>
        <v>41.333333333333336</v>
      </c>
      <c r="G87">
        <f>IF(AND(BursaTablo[[#This Row],[Vefat2020]]&gt;-1,BursaTablo[[#This Row],[Referans]]&gt;-1), BursaTablo[[#This Row],[Vefat2020]]-BursaTablo[[#This Row],[Referans]], 0)</f>
        <v>-3.3333333333333357</v>
      </c>
      <c r="H87">
        <f t="shared" si="6"/>
        <v>48.285714285714285</v>
      </c>
      <c r="I87">
        <f t="shared" si="7"/>
        <v>48</v>
      </c>
      <c r="J87">
        <f t="shared" si="8"/>
        <v>45.857142857142854</v>
      </c>
      <c r="K87">
        <f t="shared" si="9"/>
        <v>44</v>
      </c>
      <c r="L87">
        <f t="shared" si="10"/>
        <v>45.952380952380956</v>
      </c>
    </row>
    <row r="88" spans="1:12" x14ac:dyDescent="0.35">
      <c r="A88" t="s">
        <v>169</v>
      </c>
      <c r="B88">
        <v>56</v>
      </c>
      <c r="C88">
        <v>34</v>
      </c>
      <c r="D88">
        <v>53</v>
      </c>
      <c r="E88">
        <v>42</v>
      </c>
      <c r="F88">
        <f>AVERAGEIF(BursaTablo[[#This Row],[Vefat2019]:[Vefat2017]], "&gt;0")</f>
        <v>43</v>
      </c>
      <c r="G88">
        <f>IF(AND(BursaTablo[[#This Row],[Vefat2020]]&gt;-1,BursaTablo[[#This Row],[Referans]]&gt;-1), BursaTablo[[#This Row],[Vefat2020]]-BursaTablo[[#This Row],[Referans]], 0)</f>
        <v>13</v>
      </c>
      <c r="H88">
        <f t="shared" si="6"/>
        <v>47.285714285714285</v>
      </c>
      <c r="I88">
        <f t="shared" si="7"/>
        <v>46.714285714285715</v>
      </c>
      <c r="J88">
        <f t="shared" si="8"/>
        <v>45.285714285714285</v>
      </c>
      <c r="K88">
        <f t="shared" si="9"/>
        <v>44.285714285714285</v>
      </c>
      <c r="L88">
        <f t="shared" si="10"/>
        <v>45.428571428571431</v>
      </c>
    </row>
    <row r="89" spans="1:12" x14ac:dyDescent="0.35">
      <c r="A89" t="s">
        <v>168</v>
      </c>
      <c r="B89">
        <v>45</v>
      </c>
      <c r="C89">
        <v>38</v>
      </c>
      <c r="D89">
        <v>34</v>
      </c>
      <c r="E89">
        <v>41</v>
      </c>
      <c r="F89">
        <f>AVERAGEIF(BursaTablo[[#This Row],[Vefat2019]:[Vefat2017]], "&gt;0")</f>
        <v>37.666666666666664</v>
      </c>
      <c r="G89">
        <f>IF(AND(BursaTablo[[#This Row],[Vefat2020]]&gt;-1,BursaTablo[[#This Row],[Referans]]&gt;-1), BursaTablo[[#This Row],[Vefat2020]]-BursaTablo[[#This Row],[Referans]], 0)</f>
        <v>7.3333333333333357</v>
      </c>
      <c r="H89">
        <f t="shared" si="6"/>
        <v>46</v>
      </c>
      <c r="I89">
        <f t="shared" si="7"/>
        <v>44.571428571428569</v>
      </c>
      <c r="J89">
        <f t="shared" si="8"/>
        <v>43.285714285714285</v>
      </c>
      <c r="K89">
        <f t="shared" si="9"/>
        <v>43.428571428571431</v>
      </c>
      <c r="L89">
        <f t="shared" si="10"/>
        <v>43.761904761904766</v>
      </c>
    </row>
    <row r="90" spans="1:12" x14ac:dyDescent="0.35">
      <c r="A90" t="s">
        <v>167</v>
      </c>
      <c r="B90">
        <v>61</v>
      </c>
      <c r="C90">
        <v>39</v>
      </c>
      <c r="D90">
        <v>30</v>
      </c>
      <c r="E90">
        <v>33</v>
      </c>
      <c r="F90">
        <f>AVERAGEIF(BursaTablo[[#This Row],[Vefat2019]:[Vefat2017]], "&gt;0")</f>
        <v>34</v>
      </c>
      <c r="G90">
        <f>IF(AND(BursaTablo[[#This Row],[Vefat2020]]&gt;-1,BursaTablo[[#This Row],[Referans]]&gt;-1), BursaTablo[[#This Row],[Vefat2020]]-BursaTablo[[#This Row],[Referans]], 0)</f>
        <v>27</v>
      </c>
      <c r="H90">
        <f t="shared" si="6"/>
        <v>47.857142857142854</v>
      </c>
      <c r="I90">
        <f t="shared" si="7"/>
        <v>42.428571428571431</v>
      </c>
      <c r="J90">
        <f t="shared" si="8"/>
        <v>39.714285714285715</v>
      </c>
      <c r="K90">
        <f t="shared" si="9"/>
        <v>41</v>
      </c>
      <c r="L90">
        <f t="shared" si="10"/>
        <v>41.047619047619051</v>
      </c>
    </row>
    <row r="91" spans="1:12" x14ac:dyDescent="0.35">
      <c r="A91" t="s">
        <v>166</v>
      </c>
      <c r="B91">
        <v>56</v>
      </c>
      <c r="C91">
        <v>55</v>
      </c>
      <c r="D91">
        <v>44</v>
      </c>
      <c r="E91">
        <v>41</v>
      </c>
      <c r="F91">
        <f>AVERAGEIF(BursaTablo[[#This Row],[Vefat2019]:[Vefat2017]], "&gt;0")</f>
        <v>46.666666666666664</v>
      </c>
      <c r="G91">
        <f>IF(AND(BursaTablo[[#This Row],[Vefat2020]]&gt;-1,BursaTablo[[#This Row],[Referans]]&gt;-1), BursaTablo[[#This Row],[Vefat2020]]-BursaTablo[[#This Row],[Referans]], 0)</f>
        <v>9.3333333333333357</v>
      </c>
      <c r="H91">
        <f t="shared" si="6"/>
        <v>50.428571428571431</v>
      </c>
      <c r="I91">
        <f t="shared" si="7"/>
        <v>44.285714285714285</v>
      </c>
      <c r="J91">
        <f t="shared" si="8"/>
        <v>40.857142857142854</v>
      </c>
      <c r="K91">
        <f t="shared" si="9"/>
        <v>39.857142857142854</v>
      </c>
      <c r="L91">
        <f t="shared" si="10"/>
        <v>41.666666666666671</v>
      </c>
    </row>
    <row r="92" spans="1:12" x14ac:dyDescent="0.35">
      <c r="A92" t="s">
        <v>165</v>
      </c>
      <c r="B92">
        <v>55</v>
      </c>
      <c r="C92">
        <v>47</v>
      </c>
      <c r="D92">
        <v>32</v>
      </c>
      <c r="E92">
        <v>57</v>
      </c>
      <c r="F92">
        <f>AVERAGEIF(BursaTablo[[#This Row],[Vefat2019]:[Vefat2017]], "&gt;0")</f>
        <v>45.333333333333336</v>
      </c>
      <c r="G92">
        <f>IF(AND(BursaTablo[[#This Row],[Vefat2020]]&gt;-1,BursaTablo[[#This Row],[Referans]]&gt;-1), BursaTablo[[#This Row],[Vefat2020]]-BursaTablo[[#This Row],[Referans]], 0)</f>
        <v>9.6666666666666643</v>
      </c>
      <c r="H92">
        <f t="shared" si="6"/>
        <v>53</v>
      </c>
      <c r="I92">
        <f t="shared" si="7"/>
        <v>43.857142857142854</v>
      </c>
      <c r="J92">
        <f t="shared" si="8"/>
        <v>38.857142857142854</v>
      </c>
      <c r="K92">
        <f t="shared" si="9"/>
        <v>40.142857142857146</v>
      </c>
      <c r="L92">
        <f t="shared" si="10"/>
        <v>40.952380952380949</v>
      </c>
    </row>
    <row r="93" spans="1:12" x14ac:dyDescent="0.35">
      <c r="A93" t="s">
        <v>164</v>
      </c>
      <c r="B93">
        <v>51</v>
      </c>
      <c r="C93">
        <v>45</v>
      </c>
      <c r="D93">
        <v>45</v>
      </c>
      <c r="E93">
        <v>33</v>
      </c>
      <c r="F93">
        <f>AVERAGEIF(BursaTablo[[#This Row],[Vefat2019]:[Vefat2017]], "&gt;0")</f>
        <v>41</v>
      </c>
      <c r="G93">
        <f>IF(AND(BursaTablo[[#This Row],[Vefat2020]]&gt;-1,BursaTablo[[#This Row],[Referans]]&gt;-1), BursaTablo[[#This Row],[Vefat2020]]-BursaTablo[[#This Row],[Referans]], 0)</f>
        <v>10</v>
      </c>
      <c r="H93">
        <f t="shared" si="6"/>
        <v>51.714285714285715</v>
      </c>
      <c r="I93">
        <f t="shared" si="7"/>
        <v>43.857142857142854</v>
      </c>
      <c r="J93">
        <f t="shared" si="8"/>
        <v>39.571428571428569</v>
      </c>
      <c r="K93">
        <f t="shared" si="9"/>
        <v>40.428571428571431</v>
      </c>
      <c r="L93">
        <f t="shared" si="10"/>
        <v>41.285714285714285</v>
      </c>
    </row>
    <row r="94" spans="1:12" x14ac:dyDescent="0.35">
      <c r="A94" t="s">
        <v>163</v>
      </c>
      <c r="B94">
        <v>50</v>
      </c>
      <c r="C94">
        <v>47</v>
      </c>
      <c r="D94">
        <v>47</v>
      </c>
      <c r="E94">
        <v>57</v>
      </c>
      <c r="F94">
        <f>AVERAGEIF(BursaTablo[[#This Row],[Vefat2019]:[Vefat2017]], "&gt;0")</f>
        <v>50.333333333333336</v>
      </c>
      <c r="G94">
        <f>IF(AND(BursaTablo[[#This Row],[Vefat2020]]&gt;-1,BursaTablo[[#This Row],[Referans]]&gt;-1), BursaTablo[[#This Row],[Vefat2020]]-BursaTablo[[#This Row],[Referans]], 0)</f>
        <v>-0.3333333333333357</v>
      </c>
      <c r="H94">
        <f t="shared" si="6"/>
        <v>53.428571428571431</v>
      </c>
      <c r="I94">
        <f t="shared" si="7"/>
        <v>43.571428571428569</v>
      </c>
      <c r="J94">
        <f t="shared" si="8"/>
        <v>40.714285714285715</v>
      </c>
      <c r="K94">
        <f t="shared" si="9"/>
        <v>43.428571428571431</v>
      </c>
      <c r="L94">
        <f t="shared" si="10"/>
        <v>42.571428571428569</v>
      </c>
    </row>
    <row r="95" spans="1:12" x14ac:dyDescent="0.35">
      <c r="A95" t="s">
        <v>162</v>
      </c>
      <c r="B95">
        <v>53</v>
      </c>
      <c r="C95">
        <v>52</v>
      </c>
      <c r="D95">
        <v>47</v>
      </c>
      <c r="E95">
        <v>52</v>
      </c>
      <c r="F95">
        <f>AVERAGEIF(BursaTablo[[#This Row],[Vefat2019]:[Vefat2017]], "&gt;0")</f>
        <v>50.333333333333336</v>
      </c>
      <c r="G95">
        <f>IF(AND(BursaTablo[[#This Row],[Vefat2020]]&gt;-1,BursaTablo[[#This Row],[Referans]]&gt;-1), BursaTablo[[#This Row],[Vefat2020]]-BursaTablo[[#This Row],[Referans]], 0)</f>
        <v>2.6666666666666643</v>
      </c>
      <c r="H95">
        <f t="shared" si="6"/>
        <v>53</v>
      </c>
      <c r="I95">
        <f t="shared" si="7"/>
        <v>46.142857142857146</v>
      </c>
      <c r="J95">
        <f t="shared" si="8"/>
        <v>39.857142857142854</v>
      </c>
      <c r="K95">
        <f t="shared" si="9"/>
        <v>44.857142857142854</v>
      </c>
      <c r="L95">
        <f t="shared" si="10"/>
        <v>43.619047619047613</v>
      </c>
    </row>
    <row r="96" spans="1:12" x14ac:dyDescent="0.35">
      <c r="A96" t="s">
        <v>161</v>
      </c>
      <c r="B96">
        <v>44</v>
      </c>
      <c r="C96">
        <v>36</v>
      </c>
      <c r="D96">
        <v>43</v>
      </c>
      <c r="E96">
        <v>53</v>
      </c>
      <c r="F96">
        <f>AVERAGEIF(BursaTablo[[#This Row],[Vefat2019]:[Vefat2017]], "&gt;0")</f>
        <v>44</v>
      </c>
      <c r="G96">
        <f>IF(AND(BursaTablo[[#This Row],[Vefat2020]]&gt;-1,BursaTablo[[#This Row],[Referans]]&gt;-1), BursaTablo[[#This Row],[Vefat2020]]-BursaTablo[[#This Row],[Referans]], 0)</f>
        <v>0</v>
      </c>
      <c r="H96">
        <f t="shared" si="6"/>
        <v>52.857142857142854</v>
      </c>
      <c r="I96">
        <f t="shared" si="7"/>
        <v>45.857142857142854</v>
      </c>
      <c r="J96">
        <f t="shared" si="8"/>
        <v>41.142857142857146</v>
      </c>
      <c r="K96">
        <f t="shared" si="9"/>
        <v>46.571428571428569</v>
      </c>
      <c r="L96">
        <f t="shared" si="10"/>
        <v>44.523809523809526</v>
      </c>
    </row>
    <row r="97" spans="1:12" x14ac:dyDescent="0.35">
      <c r="A97" t="s">
        <v>160</v>
      </c>
      <c r="B97">
        <v>53</v>
      </c>
      <c r="C97">
        <v>32</v>
      </c>
      <c r="D97">
        <v>44</v>
      </c>
      <c r="E97">
        <v>49</v>
      </c>
      <c r="F97">
        <f>AVERAGEIF(BursaTablo[[#This Row],[Vefat2019]:[Vefat2017]], "&gt;0")</f>
        <v>41.666666666666664</v>
      </c>
      <c r="G97">
        <f>IF(AND(BursaTablo[[#This Row],[Vefat2020]]&gt;-1,BursaTablo[[#This Row],[Referans]]&gt;-1), BursaTablo[[#This Row],[Vefat2020]]-BursaTablo[[#This Row],[Referans]], 0)</f>
        <v>11.333333333333336</v>
      </c>
      <c r="H97">
        <f t="shared" si="6"/>
        <v>51.714285714285715</v>
      </c>
      <c r="I97">
        <f t="shared" si="7"/>
        <v>44.857142857142854</v>
      </c>
      <c r="J97">
        <f t="shared" si="8"/>
        <v>43.142857142857146</v>
      </c>
      <c r="K97">
        <f t="shared" si="9"/>
        <v>48.857142857142854</v>
      </c>
      <c r="L97">
        <f t="shared" si="10"/>
        <v>45.619047619047628</v>
      </c>
    </row>
    <row r="98" spans="1:12" x14ac:dyDescent="0.35">
      <c r="A98" t="s">
        <v>159</v>
      </c>
      <c r="B98">
        <v>59</v>
      </c>
      <c r="C98">
        <v>45</v>
      </c>
      <c r="D98">
        <v>37</v>
      </c>
      <c r="E98">
        <v>43</v>
      </c>
      <c r="F98">
        <f>AVERAGEIF(BursaTablo[[#This Row],[Vefat2019]:[Vefat2017]], "&gt;0")</f>
        <v>41.666666666666664</v>
      </c>
      <c r="G98">
        <f>IF(AND(BursaTablo[[#This Row],[Vefat2020]]&gt;-1,BursaTablo[[#This Row],[Referans]]&gt;-1), BursaTablo[[#This Row],[Vefat2020]]-BursaTablo[[#This Row],[Referans]], 0)</f>
        <v>17.333333333333336</v>
      </c>
      <c r="H98">
        <f t="shared" si="6"/>
        <v>52.142857142857146</v>
      </c>
      <c r="I98">
        <f t="shared" si="7"/>
        <v>43.428571428571431</v>
      </c>
      <c r="J98">
        <f t="shared" si="8"/>
        <v>42.142857142857146</v>
      </c>
      <c r="K98">
        <f t="shared" si="9"/>
        <v>49.142857142857146</v>
      </c>
      <c r="L98">
        <f t="shared" si="10"/>
        <v>44.904761904761912</v>
      </c>
    </row>
    <row r="99" spans="1:12" x14ac:dyDescent="0.35">
      <c r="A99" t="s">
        <v>158</v>
      </c>
      <c r="B99">
        <v>40</v>
      </c>
      <c r="C99">
        <v>60</v>
      </c>
      <c r="D99">
        <v>45</v>
      </c>
      <c r="E99">
        <v>54</v>
      </c>
      <c r="F99">
        <f>AVERAGEIF(BursaTablo[[#This Row],[Vefat2019]:[Vefat2017]], "&gt;0")</f>
        <v>53</v>
      </c>
      <c r="G99">
        <f>IF(AND(BursaTablo[[#This Row],[Vefat2020]]&gt;-1,BursaTablo[[#This Row],[Referans]]&gt;-1), BursaTablo[[#This Row],[Vefat2020]]-BursaTablo[[#This Row],[Referans]], 0)</f>
        <v>-13</v>
      </c>
      <c r="H99">
        <f t="shared" si="6"/>
        <v>50</v>
      </c>
      <c r="I99">
        <f t="shared" si="7"/>
        <v>45.285714285714285</v>
      </c>
      <c r="J99">
        <f t="shared" si="8"/>
        <v>44</v>
      </c>
      <c r="K99">
        <f t="shared" si="9"/>
        <v>48.714285714285715</v>
      </c>
      <c r="L99">
        <f t="shared" si="10"/>
        <v>46</v>
      </c>
    </row>
    <row r="100" spans="1:12" x14ac:dyDescent="0.35">
      <c r="A100" t="s">
        <v>157</v>
      </c>
      <c r="B100">
        <v>47</v>
      </c>
      <c r="C100">
        <v>52</v>
      </c>
      <c r="D100">
        <v>34</v>
      </c>
      <c r="E100">
        <v>35</v>
      </c>
      <c r="F100">
        <f>AVERAGEIF(BursaTablo[[#This Row],[Vefat2019]:[Vefat2017]], "&gt;0")</f>
        <v>40.333333333333336</v>
      </c>
      <c r="G100">
        <f>IF(AND(BursaTablo[[#This Row],[Vefat2020]]&gt;-1,BursaTablo[[#This Row],[Referans]]&gt;-1), BursaTablo[[#This Row],[Vefat2020]]-BursaTablo[[#This Row],[Referans]], 0)</f>
        <v>6.6666666666666643</v>
      </c>
      <c r="H100">
        <f t="shared" si="6"/>
        <v>49.428571428571431</v>
      </c>
      <c r="I100">
        <f t="shared" si="7"/>
        <v>46.285714285714285</v>
      </c>
      <c r="J100">
        <f t="shared" si="8"/>
        <v>42.428571428571431</v>
      </c>
      <c r="K100">
        <f t="shared" si="9"/>
        <v>49</v>
      </c>
      <c r="L100">
        <f t="shared" si="10"/>
        <v>45.904761904761905</v>
      </c>
    </row>
    <row r="101" spans="1:12" x14ac:dyDescent="0.35">
      <c r="A101" t="s">
        <v>156</v>
      </c>
      <c r="B101">
        <v>51</v>
      </c>
      <c r="C101">
        <v>41</v>
      </c>
      <c r="D101">
        <v>47</v>
      </c>
      <c r="E101">
        <v>31</v>
      </c>
      <c r="F101">
        <f>AVERAGEIF(BursaTablo[[#This Row],[Vefat2019]:[Vefat2017]], "&gt;0")</f>
        <v>39.666666666666664</v>
      </c>
      <c r="G101">
        <f>IF(AND(BursaTablo[[#This Row],[Vefat2020]]&gt;-1,BursaTablo[[#This Row],[Referans]]&gt;-1), BursaTablo[[#This Row],[Vefat2020]]-BursaTablo[[#This Row],[Referans]], 0)</f>
        <v>11.333333333333336</v>
      </c>
      <c r="H101">
        <f t="shared" si="6"/>
        <v>49.571428571428569</v>
      </c>
      <c r="I101">
        <f t="shared" si="7"/>
        <v>45.428571428571431</v>
      </c>
      <c r="J101">
        <f t="shared" si="8"/>
        <v>42.428571428571431</v>
      </c>
      <c r="K101">
        <f t="shared" si="9"/>
        <v>45.285714285714285</v>
      </c>
      <c r="L101">
        <f t="shared" si="10"/>
        <v>44.380952380952387</v>
      </c>
    </row>
    <row r="102" spans="1:12" x14ac:dyDescent="0.35">
      <c r="A102" t="s">
        <v>155</v>
      </c>
      <c r="B102">
        <v>56</v>
      </c>
      <c r="C102">
        <v>37</v>
      </c>
      <c r="D102">
        <v>39</v>
      </c>
      <c r="E102">
        <v>43</v>
      </c>
      <c r="F102">
        <f>AVERAGEIF(BursaTablo[[#This Row],[Vefat2019]:[Vefat2017]], "&gt;0")</f>
        <v>39.666666666666664</v>
      </c>
      <c r="G102">
        <f>IF(AND(BursaTablo[[#This Row],[Vefat2020]]&gt;-1,BursaTablo[[#This Row],[Referans]]&gt;-1), BursaTablo[[#This Row],[Vefat2020]]-BursaTablo[[#This Row],[Referans]], 0)</f>
        <v>16.333333333333336</v>
      </c>
      <c r="H102">
        <f t="shared" si="6"/>
        <v>50</v>
      </c>
      <c r="I102">
        <f t="shared" si="7"/>
        <v>43.285714285714285</v>
      </c>
      <c r="J102">
        <f t="shared" si="8"/>
        <v>41.285714285714285</v>
      </c>
      <c r="K102">
        <f t="shared" si="9"/>
        <v>44</v>
      </c>
      <c r="L102">
        <f t="shared" si="10"/>
        <v>42.857142857142854</v>
      </c>
    </row>
    <row r="103" spans="1:12" x14ac:dyDescent="0.35">
      <c r="A103" t="s">
        <v>154</v>
      </c>
      <c r="B103">
        <v>55</v>
      </c>
      <c r="C103">
        <v>48</v>
      </c>
      <c r="D103">
        <v>45</v>
      </c>
      <c r="E103">
        <v>47</v>
      </c>
      <c r="F103">
        <f>AVERAGEIF(BursaTablo[[#This Row],[Vefat2019]:[Vefat2017]], "&gt;0")</f>
        <v>46.666666666666664</v>
      </c>
      <c r="G103">
        <f>IF(AND(BursaTablo[[#This Row],[Vefat2020]]&gt;-1,BursaTablo[[#This Row],[Referans]]&gt;-1), BursaTablo[[#This Row],[Vefat2020]]-BursaTablo[[#This Row],[Referans]], 0)</f>
        <v>8.3333333333333357</v>
      </c>
      <c r="H103">
        <f t="shared" si="6"/>
        <v>51.571428571428569</v>
      </c>
      <c r="I103">
        <f t="shared" si="7"/>
        <v>45</v>
      </c>
      <c r="J103">
        <f t="shared" si="8"/>
        <v>41.571428571428569</v>
      </c>
      <c r="K103">
        <f t="shared" si="9"/>
        <v>43.142857142857146</v>
      </c>
      <c r="L103">
        <f t="shared" si="10"/>
        <v>43.238095238095234</v>
      </c>
    </row>
    <row r="104" spans="1:12" x14ac:dyDescent="0.35">
      <c r="A104" t="s">
        <v>153</v>
      </c>
      <c r="B104">
        <v>60</v>
      </c>
      <c r="C104">
        <v>50</v>
      </c>
      <c r="D104">
        <v>46</v>
      </c>
      <c r="E104">
        <v>50</v>
      </c>
      <c r="F104">
        <f>AVERAGEIF(BursaTablo[[#This Row],[Vefat2019]:[Vefat2017]], "&gt;0")</f>
        <v>48.666666666666664</v>
      </c>
      <c r="G104">
        <f>IF(AND(BursaTablo[[#This Row],[Vefat2020]]&gt;-1,BursaTablo[[#This Row],[Referans]]&gt;-1), BursaTablo[[#This Row],[Vefat2020]]-BursaTablo[[#This Row],[Referans]], 0)</f>
        <v>11.333333333333336</v>
      </c>
      <c r="H104">
        <f t="shared" si="6"/>
        <v>52.571428571428569</v>
      </c>
      <c r="I104">
        <f t="shared" si="7"/>
        <v>47.571428571428569</v>
      </c>
      <c r="J104">
        <f t="shared" si="8"/>
        <v>41.857142857142854</v>
      </c>
      <c r="K104">
        <f t="shared" si="9"/>
        <v>43.285714285714285</v>
      </c>
      <c r="L104">
        <f t="shared" si="10"/>
        <v>44.238095238095241</v>
      </c>
    </row>
    <row r="105" spans="1:12" x14ac:dyDescent="0.35">
      <c r="A105" t="s">
        <v>152</v>
      </c>
      <c r="B105">
        <v>42</v>
      </c>
      <c r="C105">
        <v>37</v>
      </c>
      <c r="D105">
        <v>37</v>
      </c>
      <c r="E105">
        <v>41</v>
      </c>
      <c r="F105">
        <f>AVERAGEIF(BursaTablo[[#This Row],[Vefat2019]:[Vefat2017]], "&gt;0")</f>
        <v>38.333333333333336</v>
      </c>
      <c r="G105">
        <f>IF(AND(BursaTablo[[#This Row],[Vefat2020]]&gt;-1,BursaTablo[[#This Row],[Referans]]&gt;-1), BursaTablo[[#This Row],[Vefat2020]]-BursaTablo[[#This Row],[Referans]], 0)</f>
        <v>3.6666666666666643</v>
      </c>
      <c r="H105">
        <f t="shared" si="6"/>
        <v>50.142857142857146</v>
      </c>
      <c r="I105">
        <f t="shared" si="7"/>
        <v>46.428571428571431</v>
      </c>
      <c r="J105">
        <f t="shared" si="8"/>
        <v>41.857142857142854</v>
      </c>
      <c r="K105">
        <f t="shared" si="9"/>
        <v>43</v>
      </c>
      <c r="L105">
        <f t="shared" si="10"/>
        <v>43.761904761904759</v>
      </c>
    </row>
    <row r="106" spans="1:12" x14ac:dyDescent="0.35">
      <c r="A106" t="s">
        <v>151</v>
      </c>
      <c r="B106">
        <v>60</v>
      </c>
      <c r="C106">
        <v>46</v>
      </c>
      <c r="D106">
        <v>36</v>
      </c>
      <c r="E106">
        <v>52</v>
      </c>
      <c r="F106">
        <f>AVERAGEIF(BursaTablo[[#This Row],[Vefat2019]:[Vefat2017]], "&gt;0")</f>
        <v>44.666666666666664</v>
      </c>
      <c r="G106">
        <f>IF(AND(BursaTablo[[#This Row],[Vefat2020]]&gt;-1,BursaTablo[[#This Row],[Referans]]&gt;-1), BursaTablo[[#This Row],[Vefat2020]]-BursaTablo[[#This Row],[Referans]], 0)</f>
        <v>15.333333333333336</v>
      </c>
      <c r="H106">
        <f t="shared" si="6"/>
        <v>53</v>
      </c>
      <c r="I106">
        <f t="shared" si="7"/>
        <v>44.428571428571431</v>
      </c>
      <c r="J106">
        <f t="shared" si="8"/>
        <v>40.571428571428569</v>
      </c>
      <c r="K106">
        <f t="shared" si="9"/>
        <v>42.714285714285715</v>
      </c>
      <c r="L106">
        <f t="shared" si="10"/>
        <v>42.571428571428569</v>
      </c>
    </row>
    <row r="107" spans="1:12" x14ac:dyDescent="0.35">
      <c r="A107" t="s">
        <v>150</v>
      </c>
      <c r="B107">
        <v>51</v>
      </c>
      <c r="C107">
        <v>42</v>
      </c>
      <c r="D107">
        <v>56</v>
      </c>
      <c r="E107">
        <v>45</v>
      </c>
      <c r="F107">
        <f>AVERAGEIF(BursaTablo[[#This Row],[Vefat2019]:[Vefat2017]], "&gt;0")</f>
        <v>47.666666666666664</v>
      </c>
      <c r="G107">
        <f>IF(AND(BursaTablo[[#This Row],[Vefat2020]]&gt;-1,BursaTablo[[#This Row],[Referans]]&gt;-1), BursaTablo[[#This Row],[Vefat2020]]-BursaTablo[[#This Row],[Referans]], 0)</f>
        <v>3.3333333333333357</v>
      </c>
      <c r="H107">
        <f t="shared" si="6"/>
        <v>53.571428571428569</v>
      </c>
      <c r="I107">
        <f t="shared" si="7"/>
        <v>43</v>
      </c>
      <c r="J107">
        <f t="shared" si="8"/>
        <v>43.714285714285715</v>
      </c>
      <c r="K107">
        <f t="shared" si="9"/>
        <v>44.142857142857146</v>
      </c>
      <c r="L107">
        <f t="shared" si="10"/>
        <v>43.619047619047628</v>
      </c>
    </row>
    <row r="108" spans="1:12" x14ac:dyDescent="0.35">
      <c r="A108" t="s">
        <v>149</v>
      </c>
      <c r="B108">
        <v>46</v>
      </c>
      <c r="C108">
        <v>37</v>
      </c>
      <c r="D108">
        <v>58</v>
      </c>
      <c r="E108">
        <v>46</v>
      </c>
      <c r="F108">
        <f>AVERAGEIF(BursaTablo[[#This Row],[Vefat2019]:[Vefat2017]], "&gt;0")</f>
        <v>47</v>
      </c>
      <c r="G108">
        <f>IF(AND(BursaTablo[[#This Row],[Vefat2020]]&gt;-1,BursaTablo[[#This Row],[Referans]]&gt;-1), BursaTablo[[#This Row],[Vefat2020]]-BursaTablo[[#This Row],[Referans]], 0)</f>
        <v>-1</v>
      </c>
      <c r="H108">
        <f t="shared" si="6"/>
        <v>52.857142857142854</v>
      </c>
      <c r="I108">
        <f t="shared" si="7"/>
        <v>42.428571428571431</v>
      </c>
      <c r="J108">
        <f t="shared" si="8"/>
        <v>45.285714285714285</v>
      </c>
      <c r="K108">
        <f t="shared" si="9"/>
        <v>46.285714285714285</v>
      </c>
      <c r="L108">
        <f t="shared" si="10"/>
        <v>44.666666666666671</v>
      </c>
    </row>
    <row r="109" spans="1:12" x14ac:dyDescent="0.35">
      <c r="A109" t="s">
        <v>148</v>
      </c>
      <c r="B109">
        <v>40</v>
      </c>
      <c r="C109">
        <v>40</v>
      </c>
      <c r="D109">
        <v>47</v>
      </c>
      <c r="E109">
        <v>60</v>
      </c>
      <c r="F109">
        <f>AVERAGEIF(BursaTablo[[#This Row],[Vefat2019]:[Vefat2017]], "&gt;0")</f>
        <v>49</v>
      </c>
      <c r="G109">
        <f>IF(AND(BursaTablo[[#This Row],[Vefat2020]]&gt;-1,BursaTablo[[#This Row],[Referans]]&gt;-1), BursaTablo[[#This Row],[Vefat2020]]-BursaTablo[[#This Row],[Referans]], 0)</f>
        <v>-9</v>
      </c>
      <c r="H109">
        <f t="shared" si="6"/>
        <v>50.571428571428569</v>
      </c>
      <c r="I109">
        <f t="shared" si="7"/>
        <v>42.857142857142854</v>
      </c>
      <c r="J109">
        <f t="shared" si="8"/>
        <v>46.428571428571431</v>
      </c>
      <c r="K109">
        <f t="shared" si="9"/>
        <v>48.714285714285715</v>
      </c>
      <c r="L109">
        <f t="shared" si="10"/>
        <v>46</v>
      </c>
    </row>
    <row r="110" spans="1:12" x14ac:dyDescent="0.35">
      <c r="A110" t="s">
        <v>147</v>
      </c>
      <c r="B110">
        <v>56</v>
      </c>
      <c r="C110">
        <v>42</v>
      </c>
      <c r="D110">
        <v>36</v>
      </c>
      <c r="E110">
        <v>37</v>
      </c>
      <c r="F110">
        <f>AVERAGEIF(BursaTablo[[#This Row],[Vefat2019]:[Vefat2017]], "&gt;0")</f>
        <v>38.333333333333336</v>
      </c>
      <c r="G110">
        <f>IF(AND(BursaTablo[[#This Row],[Vefat2020]]&gt;-1,BursaTablo[[#This Row],[Referans]]&gt;-1), BursaTablo[[#This Row],[Vefat2020]]-BursaTablo[[#This Row],[Referans]], 0)</f>
        <v>17.666666666666664</v>
      </c>
      <c r="H110">
        <f t="shared" si="6"/>
        <v>50.714285714285715</v>
      </c>
      <c r="I110">
        <f t="shared" si="7"/>
        <v>42</v>
      </c>
      <c r="J110">
        <f t="shared" si="8"/>
        <v>45.142857142857146</v>
      </c>
      <c r="K110">
        <f t="shared" si="9"/>
        <v>47.285714285714285</v>
      </c>
      <c r="L110">
        <f t="shared" si="10"/>
        <v>44.809523809523803</v>
      </c>
    </row>
    <row r="111" spans="1:12" x14ac:dyDescent="0.35">
      <c r="A111" t="s">
        <v>146</v>
      </c>
      <c r="B111">
        <v>37</v>
      </c>
      <c r="C111">
        <v>35</v>
      </c>
      <c r="D111">
        <v>54</v>
      </c>
      <c r="E111">
        <v>43</v>
      </c>
      <c r="F111">
        <f>AVERAGEIF(BursaTablo[[#This Row],[Vefat2019]:[Vefat2017]], "&gt;0")</f>
        <v>44</v>
      </c>
      <c r="G111">
        <f>IF(AND(BursaTablo[[#This Row],[Vefat2020]]&gt;-1,BursaTablo[[#This Row],[Referans]]&gt;-1), BursaTablo[[#This Row],[Vefat2020]]-BursaTablo[[#This Row],[Referans]], 0)</f>
        <v>-7</v>
      </c>
      <c r="H111">
        <f t="shared" si="6"/>
        <v>47.428571428571431</v>
      </c>
      <c r="I111">
        <f t="shared" si="7"/>
        <v>39.857142857142854</v>
      </c>
      <c r="J111">
        <f t="shared" si="8"/>
        <v>46.285714285714285</v>
      </c>
      <c r="K111">
        <f t="shared" si="9"/>
        <v>46.285714285714285</v>
      </c>
      <c r="L111">
        <f t="shared" si="10"/>
        <v>44.142857142857146</v>
      </c>
    </row>
    <row r="112" spans="1:12" x14ac:dyDescent="0.35">
      <c r="A112" t="s">
        <v>145</v>
      </c>
      <c r="B112">
        <v>39</v>
      </c>
      <c r="C112">
        <v>36</v>
      </c>
      <c r="D112">
        <v>43</v>
      </c>
      <c r="E112">
        <v>43</v>
      </c>
      <c r="F112">
        <f>AVERAGEIF(BursaTablo[[#This Row],[Vefat2019]:[Vefat2017]], "&gt;0")</f>
        <v>40.666666666666664</v>
      </c>
      <c r="G112">
        <f>IF(AND(BursaTablo[[#This Row],[Vefat2020]]&gt;-1,BursaTablo[[#This Row],[Referans]]&gt;-1), BursaTablo[[#This Row],[Vefat2020]]-BursaTablo[[#This Row],[Referans]], 0)</f>
        <v>-1.6666666666666643</v>
      </c>
      <c r="H112">
        <f t="shared" si="6"/>
        <v>47</v>
      </c>
      <c r="I112">
        <f t="shared" si="7"/>
        <v>39.714285714285715</v>
      </c>
      <c r="J112">
        <f t="shared" si="8"/>
        <v>47.142857142857146</v>
      </c>
      <c r="K112">
        <f t="shared" si="9"/>
        <v>46.571428571428569</v>
      </c>
      <c r="L112">
        <f t="shared" si="10"/>
        <v>44.476190476190474</v>
      </c>
    </row>
    <row r="113" spans="1:12" x14ac:dyDescent="0.35">
      <c r="A113" t="s">
        <v>144</v>
      </c>
      <c r="B113">
        <v>35</v>
      </c>
      <c r="C113">
        <v>43</v>
      </c>
      <c r="D113">
        <v>55</v>
      </c>
      <c r="E113">
        <v>29</v>
      </c>
      <c r="F113">
        <f>AVERAGEIF(BursaTablo[[#This Row],[Vefat2019]:[Vefat2017]], "&gt;0")</f>
        <v>42.333333333333336</v>
      </c>
      <c r="G113">
        <f>IF(AND(BursaTablo[[#This Row],[Vefat2020]]&gt;-1,BursaTablo[[#This Row],[Referans]]&gt;-1), BursaTablo[[#This Row],[Vefat2020]]-BursaTablo[[#This Row],[Referans]], 0)</f>
        <v>-7.3333333333333357</v>
      </c>
      <c r="H113">
        <f t="shared" si="6"/>
        <v>43.428571428571431</v>
      </c>
      <c r="I113">
        <f t="shared" si="7"/>
        <v>39.285714285714285</v>
      </c>
      <c r="J113">
        <f t="shared" si="8"/>
        <v>49.857142857142854</v>
      </c>
      <c r="K113">
        <f t="shared" si="9"/>
        <v>43.285714285714285</v>
      </c>
      <c r="L113">
        <f t="shared" si="10"/>
        <v>44.142857142857146</v>
      </c>
    </row>
    <row r="114" spans="1:12" x14ac:dyDescent="0.35">
      <c r="A114" t="s">
        <v>143</v>
      </c>
      <c r="B114">
        <v>44</v>
      </c>
      <c r="C114">
        <v>38</v>
      </c>
      <c r="D114">
        <v>36</v>
      </c>
      <c r="E114">
        <v>58</v>
      </c>
      <c r="F114">
        <f>AVERAGEIF(BursaTablo[[#This Row],[Vefat2019]:[Vefat2017]], "&gt;0")</f>
        <v>44</v>
      </c>
      <c r="G114">
        <f>IF(AND(BursaTablo[[#This Row],[Vefat2020]]&gt;-1,BursaTablo[[#This Row],[Referans]]&gt;-1), BursaTablo[[#This Row],[Vefat2020]]-BursaTablo[[#This Row],[Referans]], 0)</f>
        <v>0</v>
      </c>
      <c r="H114">
        <f t="shared" si="6"/>
        <v>42.428571428571431</v>
      </c>
      <c r="I114">
        <f t="shared" si="7"/>
        <v>38.714285714285715</v>
      </c>
      <c r="J114">
        <f t="shared" si="8"/>
        <v>47</v>
      </c>
      <c r="K114">
        <f t="shared" si="9"/>
        <v>45.142857142857146</v>
      </c>
      <c r="L114">
        <f t="shared" si="10"/>
        <v>43.619047619047613</v>
      </c>
    </row>
    <row r="115" spans="1:12" x14ac:dyDescent="0.35">
      <c r="A115" t="s">
        <v>142</v>
      </c>
      <c r="B115">
        <v>37</v>
      </c>
      <c r="C115">
        <v>44</v>
      </c>
      <c r="D115">
        <v>49</v>
      </c>
      <c r="E115">
        <v>58</v>
      </c>
      <c r="F115">
        <f>AVERAGEIF(BursaTablo[[#This Row],[Vefat2019]:[Vefat2017]], "&gt;0")</f>
        <v>50.333333333333336</v>
      </c>
      <c r="G115">
        <f>IF(AND(BursaTablo[[#This Row],[Vefat2020]]&gt;-1,BursaTablo[[#This Row],[Referans]]&gt;-1), BursaTablo[[#This Row],[Vefat2020]]-BursaTablo[[#This Row],[Referans]], 0)</f>
        <v>-13.333333333333336</v>
      </c>
      <c r="H115">
        <f t="shared" si="6"/>
        <v>41.142857142857146</v>
      </c>
      <c r="I115">
        <f t="shared" si="7"/>
        <v>39.714285714285715</v>
      </c>
      <c r="J115">
        <f t="shared" si="8"/>
        <v>45.714285714285715</v>
      </c>
      <c r="K115">
        <f t="shared" si="9"/>
        <v>46.857142857142854</v>
      </c>
      <c r="L115">
        <f t="shared" si="10"/>
        <v>44.095238095238095</v>
      </c>
    </row>
    <row r="116" spans="1:12" x14ac:dyDescent="0.35">
      <c r="A116" t="s">
        <v>141</v>
      </c>
      <c r="B116">
        <v>53</v>
      </c>
      <c r="C116">
        <v>55</v>
      </c>
      <c r="D116">
        <v>59</v>
      </c>
      <c r="E116">
        <v>50</v>
      </c>
      <c r="F116">
        <f>AVERAGEIF(BursaTablo[[#This Row],[Vefat2019]:[Vefat2017]], "&gt;0")</f>
        <v>54.666666666666664</v>
      </c>
      <c r="G116">
        <f>IF(AND(BursaTablo[[#This Row],[Vefat2020]]&gt;-1,BursaTablo[[#This Row],[Referans]]&gt;-1), BursaTablo[[#This Row],[Vefat2020]]-BursaTablo[[#This Row],[Referans]], 0)</f>
        <v>-1.6666666666666643</v>
      </c>
      <c r="H116">
        <f t="shared" si="6"/>
        <v>43</v>
      </c>
      <c r="I116">
        <f t="shared" si="7"/>
        <v>41.857142857142854</v>
      </c>
      <c r="J116">
        <f t="shared" si="8"/>
        <v>47.428571428571431</v>
      </c>
      <c r="K116">
        <f t="shared" si="9"/>
        <v>45.428571428571431</v>
      </c>
      <c r="L116">
        <f t="shared" si="10"/>
        <v>44.904761904761912</v>
      </c>
    </row>
    <row r="117" spans="1:12" x14ac:dyDescent="0.35">
      <c r="A117" t="s">
        <v>140</v>
      </c>
      <c r="B117">
        <v>47</v>
      </c>
      <c r="C117">
        <v>35</v>
      </c>
      <c r="D117">
        <v>36</v>
      </c>
      <c r="E117">
        <v>41</v>
      </c>
      <c r="F117">
        <f>AVERAGEIF(BursaTablo[[#This Row],[Vefat2019]:[Vefat2017]], "&gt;0")</f>
        <v>37.333333333333336</v>
      </c>
      <c r="G117">
        <f>IF(AND(BursaTablo[[#This Row],[Vefat2020]]&gt;-1,BursaTablo[[#This Row],[Referans]]&gt;-1), BursaTablo[[#This Row],[Vefat2020]]-BursaTablo[[#This Row],[Referans]], 0)</f>
        <v>9.6666666666666643</v>
      </c>
      <c r="H117">
        <f t="shared" si="6"/>
        <v>41.714285714285715</v>
      </c>
      <c r="I117">
        <f t="shared" si="7"/>
        <v>40.857142857142854</v>
      </c>
      <c r="J117">
        <f t="shared" si="8"/>
        <v>47.428571428571431</v>
      </c>
      <c r="K117">
        <f t="shared" si="9"/>
        <v>46</v>
      </c>
      <c r="L117">
        <f t="shared" si="10"/>
        <v>44.761904761904759</v>
      </c>
    </row>
    <row r="118" spans="1:12" x14ac:dyDescent="0.35">
      <c r="A118" t="s">
        <v>139</v>
      </c>
      <c r="B118">
        <v>50</v>
      </c>
      <c r="C118">
        <v>46</v>
      </c>
      <c r="D118">
        <v>48</v>
      </c>
      <c r="E118">
        <v>44</v>
      </c>
      <c r="F118">
        <f>AVERAGEIF(BursaTablo[[#This Row],[Vefat2019]:[Vefat2017]], "&gt;0")</f>
        <v>46</v>
      </c>
      <c r="G118">
        <f>IF(AND(BursaTablo[[#This Row],[Vefat2020]]&gt;-1,BursaTablo[[#This Row],[Referans]]&gt;-1), BursaTablo[[#This Row],[Vefat2020]]-BursaTablo[[#This Row],[Referans]], 0)</f>
        <v>4</v>
      </c>
      <c r="H118">
        <f t="shared" si="6"/>
        <v>43.571428571428569</v>
      </c>
      <c r="I118">
        <f t="shared" si="7"/>
        <v>42.428571428571431</v>
      </c>
      <c r="J118">
        <f t="shared" si="8"/>
        <v>46.571428571428569</v>
      </c>
      <c r="K118">
        <f t="shared" si="9"/>
        <v>46.142857142857146</v>
      </c>
      <c r="L118">
        <f t="shared" si="10"/>
        <v>45.047619047619044</v>
      </c>
    </row>
    <row r="119" spans="1:12" x14ac:dyDescent="0.35">
      <c r="A119" t="s">
        <v>138</v>
      </c>
      <c r="B119">
        <v>55</v>
      </c>
      <c r="C119">
        <v>45</v>
      </c>
      <c r="D119">
        <v>49</v>
      </c>
      <c r="E119">
        <v>40</v>
      </c>
      <c r="F119">
        <f>AVERAGEIF(BursaTablo[[#This Row],[Vefat2019]:[Vefat2017]], "&gt;0")</f>
        <v>44.666666666666664</v>
      </c>
      <c r="G119">
        <f>IF(AND(BursaTablo[[#This Row],[Vefat2020]]&gt;-1,BursaTablo[[#This Row],[Referans]]&gt;-1), BursaTablo[[#This Row],[Vefat2020]]-BursaTablo[[#This Row],[Referans]], 0)</f>
        <v>10.333333333333336</v>
      </c>
      <c r="H119">
        <f t="shared" si="6"/>
        <v>45.857142857142854</v>
      </c>
      <c r="I119">
        <f t="shared" si="7"/>
        <v>43.714285714285715</v>
      </c>
      <c r="J119">
        <f t="shared" si="8"/>
        <v>47.428571428571431</v>
      </c>
      <c r="K119">
        <f t="shared" si="9"/>
        <v>45.714285714285715</v>
      </c>
      <c r="L119">
        <f t="shared" si="10"/>
        <v>45.619047619047628</v>
      </c>
    </row>
    <row r="120" spans="1:12" x14ac:dyDescent="0.35">
      <c r="A120" t="s">
        <v>137</v>
      </c>
      <c r="B120">
        <v>38</v>
      </c>
      <c r="C120">
        <v>57</v>
      </c>
      <c r="D120">
        <v>39</v>
      </c>
      <c r="E120">
        <v>36</v>
      </c>
      <c r="F120">
        <f>AVERAGEIF(BursaTablo[[#This Row],[Vefat2019]:[Vefat2017]], "&gt;0")</f>
        <v>44</v>
      </c>
      <c r="G120">
        <f>IF(AND(BursaTablo[[#This Row],[Vefat2020]]&gt;-1,BursaTablo[[#This Row],[Referans]]&gt;-1), BursaTablo[[#This Row],[Vefat2020]]-BursaTablo[[#This Row],[Referans]], 0)</f>
        <v>-6</v>
      </c>
      <c r="H120">
        <f t="shared" si="6"/>
        <v>46.285714285714285</v>
      </c>
      <c r="I120">
        <f t="shared" si="7"/>
        <v>45.714285714285715</v>
      </c>
      <c r="J120">
        <f t="shared" si="8"/>
        <v>45.142857142857146</v>
      </c>
      <c r="K120">
        <f t="shared" si="9"/>
        <v>46.714285714285715</v>
      </c>
      <c r="L120">
        <f t="shared" si="10"/>
        <v>45.857142857142854</v>
      </c>
    </row>
    <row r="121" spans="1:12" x14ac:dyDescent="0.35">
      <c r="A121" t="s">
        <v>136</v>
      </c>
      <c r="B121">
        <v>38</v>
      </c>
      <c r="C121">
        <v>51</v>
      </c>
      <c r="D121">
        <v>44</v>
      </c>
      <c r="E121">
        <v>36</v>
      </c>
      <c r="F121">
        <f>AVERAGEIF(BursaTablo[[#This Row],[Vefat2019]:[Vefat2017]], "&gt;0")</f>
        <v>43.666666666666664</v>
      </c>
      <c r="G121">
        <f>IF(AND(BursaTablo[[#This Row],[Vefat2020]]&gt;-1,BursaTablo[[#This Row],[Referans]]&gt;-1), BursaTablo[[#This Row],[Vefat2020]]-BursaTablo[[#This Row],[Referans]], 0)</f>
        <v>-5.6666666666666643</v>
      </c>
      <c r="H121">
        <f t="shared" si="6"/>
        <v>45.428571428571431</v>
      </c>
      <c r="I121">
        <f t="shared" si="7"/>
        <v>47.571428571428569</v>
      </c>
      <c r="J121">
        <f t="shared" si="8"/>
        <v>46.285714285714285</v>
      </c>
      <c r="K121">
        <f t="shared" si="9"/>
        <v>43.571428571428569</v>
      </c>
      <c r="L121">
        <f t="shared" si="10"/>
        <v>45.80952380952381</v>
      </c>
    </row>
    <row r="122" spans="1:12" x14ac:dyDescent="0.35">
      <c r="A122" t="s">
        <v>135</v>
      </c>
      <c r="B122">
        <v>56</v>
      </c>
      <c r="C122">
        <v>41</v>
      </c>
      <c r="D122">
        <v>42</v>
      </c>
      <c r="E122">
        <v>34</v>
      </c>
      <c r="F122">
        <f>AVERAGEIF(BursaTablo[[#This Row],[Vefat2019]:[Vefat2017]], "&gt;0")</f>
        <v>39</v>
      </c>
      <c r="G122">
        <f>IF(AND(BursaTablo[[#This Row],[Vefat2020]]&gt;-1,BursaTablo[[#This Row],[Referans]]&gt;-1), BursaTablo[[#This Row],[Vefat2020]]-BursaTablo[[#This Row],[Referans]], 0)</f>
        <v>17</v>
      </c>
      <c r="H122">
        <f t="shared" si="6"/>
        <v>48.142857142857146</v>
      </c>
      <c r="I122">
        <f t="shared" si="7"/>
        <v>47.142857142857146</v>
      </c>
      <c r="J122">
        <f t="shared" si="8"/>
        <v>45.285714285714285</v>
      </c>
      <c r="K122">
        <f t="shared" si="9"/>
        <v>40.142857142857146</v>
      </c>
      <c r="L122">
        <f t="shared" si="10"/>
        <v>44.19047619047619</v>
      </c>
    </row>
    <row r="123" spans="1:12" x14ac:dyDescent="0.35">
      <c r="A123" t="s">
        <v>134</v>
      </c>
      <c r="B123">
        <v>42</v>
      </c>
      <c r="C123">
        <v>36</v>
      </c>
      <c r="D123">
        <v>52</v>
      </c>
      <c r="E123">
        <v>37</v>
      </c>
      <c r="F123">
        <f>AVERAGEIF(BursaTablo[[#This Row],[Vefat2019]:[Vefat2017]], "&gt;0")</f>
        <v>41.666666666666664</v>
      </c>
      <c r="G123">
        <f>IF(AND(BursaTablo[[#This Row],[Vefat2020]]&gt;-1,BursaTablo[[#This Row],[Referans]]&gt;-1), BursaTablo[[#This Row],[Vefat2020]]-BursaTablo[[#This Row],[Referans]], 0)</f>
        <v>0.3333333333333357</v>
      </c>
      <c r="H123">
        <f t="shared" si="6"/>
        <v>46.571428571428569</v>
      </c>
      <c r="I123">
        <f t="shared" si="7"/>
        <v>44.428571428571431</v>
      </c>
      <c r="J123">
        <f t="shared" si="8"/>
        <v>44.285714285714285</v>
      </c>
      <c r="K123">
        <f t="shared" si="9"/>
        <v>38.285714285714285</v>
      </c>
      <c r="L123">
        <f t="shared" si="10"/>
        <v>42.333333333333329</v>
      </c>
    </row>
    <row r="124" spans="1:12" x14ac:dyDescent="0.35">
      <c r="A124" t="s">
        <v>133</v>
      </c>
      <c r="B124">
        <v>41</v>
      </c>
      <c r="C124">
        <v>44</v>
      </c>
      <c r="D124">
        <v>52</v>
      </c>
      <c r="E124">
        <v>40</v>
      </c>
      <c r="F124">
        <f>AVERAGEIF(BursaTablo[[#This Row],[Vefat2019]:[Vefat2017]], "&gt;0")</f>
        <v>45.333333333333336</v>
      </c>
      <c r="G124">
        <f>IF(AND(BursaTablo[[#This Row],[Vefat2020]]&gt;-1,BursaTablo[[#This Row],[Referans]]&gt;-1), BursaTablo[[#This Row],[Vefat2020]]-BursaTablo[[#This Row],[Referans]], 0)</f>
        <v>-4.3333333333333357</v>
      </c>
      <c r="H124">
        <f t="shared" si="6"/>
        <v>45.714285714285715</v>
      </c>
      <c r="I124">
        <f t="shared" si="7"/>
        <v>45.714285714285715</v>
      </c>
      <c r="J124">
        <f t="shared" si="8"/>
        <v>46.571428571428569</v>
      </c>
      <c r="K124">
        <f t="shared" si="9"/>
        <v>38.142857142857146</v>
      </c>
      <c r="L124">
        <f t="shared" si="10"/>
        <v>43.476190476190474</v>
      </c>
    </row>
    <row r="125" spans="1:12" x14ac:dyDescent="0.35">
      <c r="A125" t="s">
        <v>132</v>
      </c>
      <c r="B125">
        <v>41</v>
      </c>
      <c r="C125">
        <v>27</v>
      </c>
      <c r="D125">
        <v>44</v>
      </c>
      <c r="E125">
        <v>44</v>
      </c>
      <c r="F125">
        <f>AVERAGEIF(BursaTablo[[#This Row],[Vefat2019]:[Vefat2017]], "&gt;0")</f>
        <v>38.333333333333336</v>
      </c>
      <c r="G125">
        <f>IF(AND(BursaTablo[[#This Row],[Vefat2020]]&gt;-1,BursaTablo[[#This Row],[Referans]]&gt;-1), BursaTablo[[#This Row],[Vefat2020]]-BursaTablo[[#This Row],[Referans]], 0)</f>
        <v>2.6666666666666643</v>
      </c>
      <c r="H125">
        <f t="shared" si="6"/>
        <v>44.428571428571431</v>
      </c>
      <c r="I125">
        <f t="shared" si="7"/>
        <v>43</v>
      </c>
      <c r="J125">
        <f t="shared" si="8"/>
        <v>46</v>
      </c>
      <c r="K125">
        <f t="shared" si="9"/>
        <v>38.142857142857146</v>
      </c>
      <c r="L125">
        <f t="shared" si="10"/>
        <v>42.380952380952372</v>
      </c>
    </row>
    <row r="126" spans="1:12" x14ac:dyDescent="0.35">
      <c r="A126" t="s">
        <v>131</v>
      </c>
      <c r="B126">
        <v>45</v>
      </c>
      <c r="C126">
        <v>41</v>
      </c>
      <c r="D126">
        <v>52</v>
      </c>
      <c r="E126">
        <v>49</v>
      </c>
      <c r="F126">
        <f>AVERAGEIF(BursaTablo[[#This Row],[Vefat2019]:[Vefat2017]], "&gt;0")</f>
        <v>47.333333333333336</v>
      </c>
      <c r="G126">
        <f>IF(AND(BursaTablo[[#This Row],[Vefat2020]]&gt;-1,BursaTablo[[#This Row],[Referans]]&gt;-1), BursaTablo[[#This Row],[Vefat2020]]-BursaTablo[[#This Row],[Referans]], 0)</f>
        <v>-2.3333333333333357</v>
      </c>
      <c r="H126">
        <f t="shared" si="6"/>
        <v>43</v>
      </c>
      <c r="I126">
        <f t="shared" si="7"/>
        <v>42.428571428571431</v>
      </c>
      <c r="J126">
        <f t="shared" si="8"/>
        <v>46.428571428571431</v>
      </c>
      <c r="K126">
        <f t="shared" si="9"/>
        <v>39.428571428571431</v>
      </c>
      <c r="L126">
        <f t="shared" si="10"/>
        <v>42.761904761904759</v>
      </c>
    </row>
    <row r="127" spans="1:12" x14ac:dyDescent="0.35">
      <c r="A127" t="s">
        <v>130</v>
      </c>
      <c r="B127">
        <v>32</v>
      </c>
      <c r="C127">
        <v>44</v>
      </c>
      <c r="D127">
        <v>40</v>
      </c>
      <c r="E127">
        <v>39</v>
      </c>
      <c r="F127">
        <f>AVERAGEIF(BursaTablo[[#This Row],[Vefat2019]:[Vefat2017]], "&gt;0")</f>
        <v>41</v>
      </c>
      <c r="G127">
        <f>IF(AND(BursaTablo[[#This Row],[Vefat2020]]&gt;-1,BursaTablo[[#This Row],[Referans]]&gt;-1), BursaTablo[[#This Row],[Vefat2020]]-BursaTablo[[#This Row],[Referans]], 0)</f>
        <v>-9</v>
      </c>
      <c r="H127">
        <f t="shared" si="6"/>
        <v>42.142857142857146</v>
      </c>
      <c r="I127">
        <f t="shared" si="7"/>
        <v>40.571428571428569</v>
      </c>
      <c r="J127">
        <f t="shared" si="8"/>
        <v>46.571428571428569</v>
      </c>
      <c r="K127">
        <f t="shared" si="9"/>
        <v>39.857142857142854</v>
      </c>
      <c r="L127">
        <f t="shared" si="10"/>
        <v>42.333333333333336</v>
      </c>
    </row>
    <row r="128" spans="1:12" x14ac:dyDescent="0.35">
      <c r="A128" t="s">
        <v>129</v>
      </c>
      <c r="B128">
        <v>56</v>
      </c>
      <c r="C128">
        <v>44</v>
      </c>
      <c r="D128">
        <v>42</v>
      </c>
      <c r="E128">
        <v>32</v>
      </c>
      <c r="F128">
        <f>AVERAGEIF(BursaTablo[[#This Row],[Vefat2019]:[Vefat2017]], "&gt;0")</f>
        <v>39.333333333333336</v>
      </c>
      <c r="G128">
        <f>IF(AND(BursaTablo[[#This Row],[Vefat2020]]&gt;-1,BursaTablo[[#This Row],[Referans]]&gt;-1), BursaTablo[[#This Row],[Vefat2020]]-BursaTablo[[#This Row],[Referans]], 0)</f>
        <v>16.666666666666664</v>
      </c>
      <c r="H128">
        <f t="shared" si="6"/>
        <v>44.714285714285715</v>
      </c>
      <c r="I128">
        <f t="shared" si="7"/>
        <v>39.571428571428569</v>
      </c>
      <c r="J128">
        <f t="shared" si="8"/>
        <v>46.285714285714285</v>
      </c>
      <c r="K128">
        <f t="shared" si="9"/>
        <v>39.285714285714285</v>
      </c>
      <c r="L128">
        <f t="shared" si="10"/>
        <v>41.714285714285715</v>
      </c>
    </row>
    <row r="129" spans="1:12" x14ac:dyDescent="0.35">
      <c r="A129" t="s">
        <v>128</v>
      </c>
      <c r="B129">
        <v>43</v>
      </c>
      <c r="C129">
        <v>40</v>
      </c>
      <c r="D129">
        <v>46</v>
      </c>
      <c r="E129">
        <v>43</v>
      </c>
      <c r="F129">
        <f>AVERAGEIF(BursaTablo[[#This Row],[Vefat2019]:[Vefat2017]], "&gt;0")</f>
        <v>43</v>
      </c>
      <c r="G129">
        <f>IF(AND(BursaTablo[[#This Row],[Vefat2020]]&gt;-1,BursaTablo[[#This Row],[Referans]]&gt;-1), BursaTablo[[#This Row],[Vefat2020]]-BursaTablo[[#This Row],[Referans]], 0)</f>
        <v>0</v>
      </c>
      <c r="H129">
        <f t="shared" si="6"/>
        <v>42.857142857142854</v>
      </c>
      <c r="I129">
        <f t="shared" si="7"/>
        <v>39.428571428571431</v>
      </c>
      <c r="J129">
        <f t="shared" si="8"/>
        <v>46.857142857142854</v>
      </c>
      <c r="K129">
        <f t="shared" si="9"/>
        <v>40.571428571428569</v>
      </c>
      <c r="L129">
        <f t="shared" si="10"/>
        <v>42.285714285714285</v>
      </c>
    </row>
    <row r="130" spans="1:12" x14ac:dyDescent="0.35">
      <c r="A130" t="s">
        <v>127</v>
      </c>
      <c r="B130">
        <v>36</v>
      </c>
      <c r="C130">
        <v>34</v>
      </c>
      <c r="D130">
        <v>44</v>
      </c>
      <c r="E130">
        <v>44</v>
      </c>
      <c r="F130">
        <f>AVERAGEIF(BursaTablo[[#This Row],[Vefat2019]:[Vefat2017]], "&gt;0")</f>
        <v>40.666666666666664</v>
      </c>
      <c r="G130">
        <f>IF(AND(BursaTablo[[#This Row],[Vefat2020]]&gt;-1,BursaTablo[[#This Row],[Referans]]&gt;-1), BursaTablo[[#This Row],[Vefat2020]]-BursaTablo[[#This Row],[Referans]], 0)</f>
        <v>-4.6666666666666643</v>
      </c>
      <c r="H130">
        <f t="shared" si="6"/>
        <v>42</v>
      </c>
      <c r="I130">
        <f t="shared" si="7"/>
        <v>39.142857142857146</v>
      </c>
      <c r="J130">
        <f t="shared" si="8"/>
        <v>45.714285714285715</v>
      </c>
      <c r="K130">
        <f t="shared" si="9"/>
        <v>41.571428571428569</v>
      </c>
      <c r="L130">
        <f t="shared" si="10"/>
        <v>42.142857142857146</v>
      </c>
    </row>
    <row r="131" spans="1:12" x14ac:dyDescent="0.35">
      <c r="A131" t="s">
        <v>126</v>
      </c>
      <c r="B131">
        <v>46</v>
      </c>
      <c r="C131">
        <v>47</v>
      </c>
      <c r="D131">
        <v>48</v>
      </c>
      <c r="E131">
        <v>46</v>
      </c>
      <c r="F131">
        <f>AVERAGEIF(BursaTablo[[#This Row],[Vefat2019]:[Vefat2017]], "&gt;0")</f>
        <v>47</v>
      </c>
      <c r="G131">
        <f>IF(AND(BursaTablo[[#This Row],[Vefat2020]]&gt;-1,BursaTablo[[#This Row],[Referans]]&gt;-1), BursaTablo[[#This Row],[Vefat2020]]-BursaTablo[[#This Row],[Referans]], 0)</f>
        <v>-1</v>
      </c>
      <c r="H131">
        <f t="shared" si="6"/>
        <v>42.714285714285715</v>
      </c>
      <c r="I131">
        <f t="shared" si="7"/>
        <v>39.571428571428569</v>
      </c>
      <c r="J131">
        <f t="shared" si="8"/>
        <v>45.142857142857146</v>
      </c>
      <c r="K131">
        <f t="shared" si="9"/>
        <v>42.428571428571431</v>
      </c>
      <c r="L131">
        <f t="shared" si="10"/>
        <v>42.380952380952372</v>
      </c>
    </row>
    <row r="132" spans="1:12" x14ac:dyDescent="0.35">
      <c r="A132" t="s">
        <v>125</v>
      </c>
      <c r="B132">
        <v>33</v>
      </c>
      <c r="C132">
        <v>46</v>
      </c>
      <c r="D132">
        <v>39</v>
      </c>
      <c r="E132">
        <v>42</v>
      </c>
      <c r="F132">
        <f>AVERAGEIF(BursaTablo[[#This Row],[Vefat2019]:[Vefat2017]], "&gt;0")</f>
        <v>42.333333333333336</v>
      </c>
      <c r="G132">
        <f>IF(AND(BursaTablo[[#This Row],[Vefat2020]]&gt;-1,BursaTablo[[#This Row],[Referans]]&gt;-1), BursaTablo[[#This Row],[Vefat2020]]-BursaTablo[[#This Row],[Referans]], 0)</f>
        <v>-9.3333333333333357</v>
      </c>
      <c r="H132">
        <f t="shared" si="6"/>
        <v>41.571428571428569</v>
      </c>
      <c r="I132">
        <f t="shared" si="7"/>
        <v>42.285714285714285</v>
      </c>
      <c r="J132">
        <f t="shared" si="8"/>
        <v>44.428571428571431</v>
      </c>
      <c r="K132">
        <f t="shared" si="9"/>
        <v>42.142857142857146</v>
      </c>
      <c r="L132">
        <f t="shared" si="10"/>
        <v>42.952380952380956</v>
      </c>
    </row>
    <row r="133" spans="1:12" x14ac:dyDescent="0.35">
      <c r="A133" t="s">
        <v>124</v>
      </c>
      <c r="B133">
        <v>49</v>
      </c>
      <c r="C133">
        <v>44</v>
      </c>
      <c r="D133">
        <v>29</v>
      </c>
      <c r="E133">
        <v>40</v>
      </c>
      <c r="F133">
        <f>AVERAGEIF(BursaTablo[[#This Row],[Vefat2019]:[Vefat2017]], "&gt;0")</f>
        <v>37.666666666666664</v>
      </c>
      <c r="G133">
        <f>IF(AND(BursaTablo[[#This Row],[Vefat2020]]&gt;-1,BursaTablo[[#This Row],[Referans]]&gt;-1), BursaTablo[[#This Row],[Vefat2020]]-BursaTablo[[#This Row],[Referans]], 0)</f>
        <v>11.333333333333336</v>
      </c>
      <c r="H133">
        <f t="shared" si="6"/>
        <v>42.142857142857146</v>
      </c>
      <c r="I133">
        <f t="shared" si="7"/>
        <v>42.714285714285715</v>
      </c>
      <c r="J133">
        <f t="shared" si="8"/>
        <v>41.142857142857146</v>
      </c>
      <c r="K133">
        <f t="shared" si="9"/>
        <v>40.857142857142854</v>
      </c>
      <c r="L133">
        <f t="shared" si="10"/>
        <v>41.571428571428569</v>
      </c>
    </row>
    <row r="134" spans="1:12" x14ac:dyDescent="0.35">
      <c r="A134" t="s">
        <v>123</v>
      </c>
      <c r="B134">
        <v>57</v>
      </c>
      <c r="C134">
        <v>41</v>
      </c>
      <c r="D134">
        <v>29</v>
      </c>
      <c r="E134">
        <v>48</v>
      </c>
      <c r="F134">
        <f>AVERAGEIF(BursaTablo[[#This Row],[Vefat2019]:[Vefat2017]], "&gt;0")</f>
        <v>39.333333333333336</v>
      </c>
      <c r="G134">
        <f>IF(AND(BursaTablo[[#This Row],[Vefat2020]]&gt;-1,BursaTablo[[#This Row],[Referans]]&gt;-1), BursaTablo[[#This Row],[Vefat2020]]-BursaTablo[[#This Row],[Referans]], 0)</f>
        <v>17.666666666666664</v>
      </c>
      <c r="H134">
        <f t="shared" si="6"/>
        <v>45.714285714285715</v>
      </c>
      <c r="I134">
        <f t="shared" si="7"/>
        <v>42.285714285714285</v>
      </c>
      <c r="J134">
        <f t="shared" si="8"/>
        <v>39.571428571428569</v>
      </c>
      <c r="K134">
        <f t="shared" si="9"/>
        <v>42.142857142857146</v>
      </c>
      <c r="L134">
        <f t="shared" si="10"/>
        <v>41.333333333333329</v>
      </c>
    </row>
    <row r="135" spans="1:12" x14ac:dyDescent="0.35">
      <c r="A135" t="s">
        <v>122</v>
      </c>
      <c r="B135">
        <v>51</v>
      </c>
      <c r="C135">
        <v>50</v>
      </c>
      <c r="D135">
        <v>61</v>
      </c>
      <c r="E135">
        <v>46</v>
      </c>
      <c r="F135">
        <f>AVERAGEIF(BursaTablo[[#This Row],[Vefat2019]:[Vefat2017]], "&gt;0")</f>
        <v>52.333333333333336</v>
      </c>
      <c r="G135">
        <f>IF(AND(BursaTablo[[#This Row],[Vefat2020]]&gt;-1,BursaTablo[[#This Row],[Referans]]&gt;-1), BursaTablo[[#This Row],[Vefat2020]]-BursaTablo[[#This Row],[Referans]], 0)</f>
        <v>-1.3333333333333357</v>
      </c>
      <c r="H135">
        <f t="shared" si="6"/>
        <v>45</v>
      </c>
      <c r="I135">
        <f t="shared" si="7"/>
        <v>43.142857142857146</v>
      </c>
      <c r="J135">
        <f t="shared" si="8"/>
        <v>42.285714285714285</v>
      </c>
      <c r="K135">
        <f t="shared" si="9"/>
        <v>44.142857142857146</v>
      </c>
      <c r="L135">
        <f t="shared" si="10"/>
        <v>43.19047619047619</v>
      </c>
    </row>
    <row r="136" spans="1:12" x14ac:dyDescent="0.35">
      <c r="A136" t="s">
        <v>121</v>
      </c>
      <c r="B136">
        <v>40</v>
      </c>
      <c r="C136">
        <v>44</v>
      </c>
      <c r="D136">
        <v>41</v>
      </c>
      <c r="E136">
        <v>38</v>
      </c>
      <c r="F136">
        <f>AVERAGEIF(BursaTablo[[#This Row],[Vefat2019]:[Vefat2017]], "&gt;0")</f>
        <v>41</v>
      </c>
      <c r="G136">
        <f>IF(AND(BursaTablo[[#This Row],[Vefat2020]]&gt;-1,BursaTablo[[#This Row],[Referans]]&gt;-1), BursaTablo[[#This Row],[Vefat2020]]-BursaTablo[[#This Row],[Referans]], 0)</f>
        <v>-1</v>
      </c>
      <c r="H136">
        <f t="shared" si="6"/>
        <v>44.571428571428569</v>
      </c>
      <c r="I136">
        <f t="shared" si="7"/>
        <v>43.714285714285715</v>
      </c>
      <c r="J136">
        <f t="shared" si="8"/>
        <v>41.571428571428569</v>
      </c>
      <c r="K136">
        <f t="shared" si="9"/>
        <v>43.428571428571431</v>
      </c>
      <c r="L136">
        <f t="shared" si="10"/>
        <v>42.904761904761905</v>
      </c>
    </row>
    <row r="137" spans="1:12" x14ac:dyDescent="0.35">
      <c r="A137" t="s">
        <v>120</v>
      </c>
      <c r="B137">
        <v>50</v>
      </c>
      <c r="C137">
        <v>49</v>
      </c>
      <c r="D137">
        <v>43</v>
      </c>
      <c r="E137">
        <v>35</v>
      </c>
      <c r="F137">
        <f>AVERAGEIF(BursaTablo[[#This Row],[Vefat2019]:[Vefat2017]], "&gt;0")</f>
        <v>42.333333333333336</v>
      </c>
      <c r="G137">
        <f>IF(AND(BursaTablo[[#This Row],[Vefat2020]]&gt;-1,BursaTablo[[#This Row],[Referans]]&gt;-1), BursaTablo[[#This Row],[Vefat2020]]-BursaTablo[[#This Row],[Referans]], 0)</f>
        <v>7.6666666666666643</v>
      </c>
      <c r="H137">
        <f t="shared" ref="H137:H200" si="11">AVERAGE(B131:B137)</f>
        <v>46.571428571428569</v>
      </c>
      <c r="I137">
        <f t="shared" ref="I137:I200" si="12">AVERAGE(C131:C137)</f>
        <v>45.857142857142854</v>
      </c>
      <c r="J137">
        <f t="shared" ref="J137:J200" si="13">AVERAGE(D131:D137)</f>
        <v>41.428571428571431</v>
      </c>
      <c r="K137">
        <f t="shared" ref="K137:K200" si="14">AVERAGE(E131:E137)</f>
        <v>42.142857142857146</v>
      </c>
      <c r="L137">
        <f t="shared" ref="L137:L200" si="15">AVERAGE(F131:F137)</f>
        <v>43.142857142857146</v>
      </c>
    </row>
    <row r="138" spans="1:12" x14ac:dyDescent="0.35">
      <c r="A138" t="s">
        <v>119</v>
      </c>
      <c r="B138">
        <v>43</v>
      </c>
      <c r="C138">
        <v>42</v>
      </c>
      <c r="D138">
        <v>58</v>
      </c>
      <c r="E138">
        <v>53</v>
      </c>
      <c r="F138">
        <f>AVERAGEIF(BursaTablo[[#This Row],[Vefat2019]:[Vefat2017]], "&gt;0")</f>
        <v>51</v>
      </c>
      <c r="G138">
        <f>IF(AND(BursaTablo[[#This Row],[Vefat2020]]&gt;-1,BursaTablo[[#This Row],[Referans]]&gt;-1), BursaTablo[[#This Row],[Vefat2020]]-BursaTablo[[#This Row],[Referans]], 0)</f>
        <v>-8</v>
      </c>
      <c r="H138">
        <f t="shared" si="11"/>
        <v>46.142857142857146</v>
      </c>
      <c r="I138">
        <f t="shared" si="12"/>
        <v>45.142857142857146</v>
      </c>
      <c r="J138">
        <f t="shared" si="13"/>
        <v>42.857142857142854</v>
      </c>
      <c r="K138">
        <f t="shared" si="14"/>
        <v>43.142857142857146</v>
      </c>
      <c r="L138">
        <f t="shared" si="15"/>
        <v>43.714285714285715</v>
      </c>
    </row>
    <row r="139" spans="1:12" x14ac:dyDescent="0.35">
      <c r="A139" t="s">
        <v>118</v>
      </c>
      <c r="B139">
        <v>49</v>
      </c>
      <c r="C139">
        <v>30</v>
      </c>
      <c r="D139">
        <v>45</v>
      </c>
      <c r="E139">
        <v>52</v>
      </c>
      <c r="F139">
        <f>AVERAGEIF(BursaTablo[[#This Row],[Vefat2019]:[Vefat2017]], "&gt;0")</f>
        <v>42.333333333333336</v>
      </c>
      <c r="G139">
        <f>IF(AND(BursaTablo[[#This Row],[Vefat2020]]&gt;-1,BursaTablo[[#This Row],[Referans]]&gt;-1), BursaTablo[[#This Row],[Vefat2020]]-BursaTablo[[#This Row],[Referans]], 0)</f>
        <v>6.6666666666666643</v>
      </c>
      <c r="H139">
        <f t="shared" si="11"/>
        <v>48.428571428571431</v>
      </c>
      <c r="I139">
        <f t="shared" si="12"/>
        <v>42.857142857142854</v>
      </c>
      <c r="J139">
        <f t="shared" si="13"/>
        <v>43.714285714285715</v>
      </c>
      <c r="K139">
        <f t="shared" si="14"/>
        <v>44.571428571428569</v>
      </c>
      <c r="L139">
        <f t="shared" si="15"/>
        <v>43.714285714285715</v>
      </c>
    </row>
    <row r="140" spans="1:12" x14ac:dyDescent="0.35">
      <c r="A140" t="s">
        <v>117</v>
      </c>
      <c r="B140">
        <v>60</v>
      </c>
      <c r="C140">
        <v>37</v>
      </c>
      <c r="D140">
        <v>56</v>
      </c>
      <c r="E140">
        <v>28</v>
      </c>
      <c r="F140">
        <f>AVERAGEIF(BursaTablo[[#This Row],[Vefat2019]:[Vefat2017]], "&gt;0")</f>
        <v>40.333333333333336</v>
      </c>
      <c r="G140">
        <f>IF(AND(BursaTablo[[#This Row],[Vefat2020]]&gt;-1,BursaTablo[[#This Row],[Referans]]&gt;-1), BursaTablo[[#This Row],[Vefat2020]]-BursaTablo[[#This Row],[Referans]], 0)</f>
        <v>19.666666666666664</v>
      </c>
      <c r="H140">
        <f t="shared" si="11"/>
        <v>50</v>
      </c>
      <c r="I140">
        <f t="shared" si="12"/>
        <v>41.857142857142854</v>
      </c>
      <c r="J140">
        <f t="shared" si="13"/>
        <v>47.571428571428569</v>
      </c>
      <c r="K140">
        <f t="shared" si="14"/>
        <v>42.857142857142854</v>
      </c>
      <c r="L140">
        <f t="shared" si="15"/>
        <v>44.095238095238095</v>
      </c>
    </row>
    <row r="141" spans="1:12" x14ac:dyDescent="0.35">
      <c r="A141" t="s">
        <v>116</v>
      </c>
      <c r="B141">
        <v>42</v>
      </c>
      <c r="C141">
        <v>47</v>
      </c>
      <c r="D141">
        <v>58</v>
      </c>
      <c r="E141">
        <v>40</v>
      </c>
      <c r="F141">
        <f>AVERAGEIF(BursaTablo[[#This Row],[Vefat2019]:[Vefat2017]], "&gt;0")</f>
        <v>48.333333333333336</v>
      </c>
      <c r="G141">
        <f>IF(AND(BursaTablo[[#This Row],[Vefat2020]]&gt;-1,BursaTablo[[#This Row],[Referans]]&gt;-1), BursaTablo[[#This Row],[Vefat2020]]-BursaTablo[[#This Row],[Referans]], 0)</f>
        <v>-6.3333333333333357</v>
      </c>
      <c r="H141">
        <f t="shared" si="11"/>
        <v>47.857142857142854</v>
      </c>
      <c r="I141">
        <f t="shared" si="12"/>
        <v>42.714285714285715</v>
      </c>
      <c r="J141">
        <f t="shared" si="13"/>
        <v>51.714285714285715</v>
      </c>
      <c r="K141">
        <f t="shared" si="14"/>
        <v>41.714285714285715</v>
      </c>
      <c r="L141">
        <f t="shared" si="15"/>
        <v>45.380952380952387</v>
      </c>
    </row>
    <row r="142" spans="1:12" x14ac:dyDescent="0.35">
      <c r="A142" t="s">
        <v>115</v>
      </c>
      <c r="B142">
        <v>49</v>
      </c>
      <c r="C142">
        <v>36</v>
      </c>
      <c r="D142">
        <v>43</v>
      </c>
      <c r="E142">
        <v>39</v>
      </c>
      <c r="F142">
        <f>AVERAGEIF(BursaTablo[[#This Row],[Vefat2019]:[Vefat2017]], "&gt;0")</f>
        <v>39.333333333333336</v>
      </c>
      <c r="G142">
        <f>IF(AND(BursaTablo[[#This Row],[Vefat2020]]&gt;-1,BursaTablo[[#This Row],[Referans]]&gt;-1), BursaTablo[[#This Row],[Vefat2020]]-BursaTablo[[#This Row],[Referans]], 0)</f>
        <v>9.6666666666666643</v>
      </c>
      <c r="H142">
        <f t="shared" si="11"/>
        <v>47.571428571428569</v>
      </c>
      <c r="I142">
        <f t="shared" si="12"/>
        <v>40.714285714285715</v>
      </c>
      <c r="J142">
        <f t="shared" si="13"/>
        <v>49.142857142857146</v>
      </c>
      <c r="K142">
        <f t="shared" si="14"/>
        <v>40.714285714285715</v>
      </c>
      <c r="L142">
        <f t="shared" si="15"/>
        <v>43.523809523809526</v>
      </c>
    </row>
    <row r="143" spans="1:12" x14ac:dyDescent="0.35">
      <c r="A143" t="s">
        <v>114</v>
      </c>
      <c r="B143">
        <v>46</v>
      </c>
      <c r="C143">
        <v>55</v>
      </c>
      <c r="D143">
        <v>43</v>
      </c>
      <c r="E143">
        <v>36</v>
      </c>
      <c r="F143">
        <f>AVERAGEIF(BursaTablo[[#This Row],[Vefat2019]:[Vefat2017]], "&gt;0")</f>
        <v>44.666666666666664</v>
      </c>
      <c r="G143">
        <f>IF(AND(BursaTablo[[#This Row],[Vefat2020]]&gt;-1,BursaTablo[[#This Row],[Referans]]&gt;-1), BursaTablo[[#This Row],[Vefat2020]]-BursaTablo[[#This Row],[Referans]], 0)</f>
        <v>1.3333333333333357</v>
      </c>
      <c r="H143">
        <f t="shared" si="11"/>
        <v>48.428571428571431</v>
      </c>
      <c r="I143">
        <f t="shared" si="12"/>
        <v>42.285714285714285</v>
      </c>
      <c r="J143">
        <f t="shared" si="13"/>
        <v>49.428571428571431</v>
      </c>
      <c r="K143">
        <f t="shared" si="14"/>
        <v>40.428571428571431</v>
      </c>
      <c r="L143">
        <f t="shared" si="15"/>
        <v>44.047619047619051</v>
      </c>
    </row>
    <row r="144" spans="1:12" x14ac:dyDescent="0.35">
      <c r="A144" t="s">
        <v>113</v>
      </c>
      <c r="B144">
        <v>43</v>
      </c>
      <c r="C144">
        <v>35</v>
      </c>
      <c r="D144">
        <v>40</v>
      </c>
      <c r="E144">
        <v>40</v>
      </c>
      <c r="F144">
        <f>AVERAGEIF(BursaTablo[[#This Row],[Vefat2019]:[Vefat2017]], "&gt;0")</f>
        <v>38.333333333333336</v>
      </c>
      <c r="G144">
        <f>IF(AND(BursaTablo[[#This Row],[Vefat2020]]&gt;-1,BursaTablo[[#This Row],[Referans]]&gt;-1), BursaTablo[[#This Row],[Vefat2020]]-BursaTablo[[#This Row],[Referans]], 0)</f>
        <v>4.6666666666666643</v>
      </c>
      <c r="H144">
        <f t="shared" si="11"/>
        <v>47.428571428571431</v>
      </c>
      <c r="I144">
        <f t="shared" si="12"/>
        <v>40.285714285714285</v>
      </c>
      <c r="J144">
        <f t="shared" si="13"/>
        <v>49</v>
      </c>
      <c r="K144">
        <f t="shared" si="14"/>
        <v>41.142857142857146</v>
      </c>
      <c r="L144">
        <f t="shared" si="15"/>
        <v>43.476190476190482</v>
      </c>
    </row>
    <row r="145" spans="1:12" x14ac:dyDescent="0.35">
      <c r="A145" t="s">
        <v>112</v>
      </c>
      <c r="B145">
        <v>45</v>
      </c>
      <c r="C145">
        <v>41</v>
      </c>
      <c r="D145">
        <v>48</v>
      </c>
      <c r="E145">
        <v>34</v>
      </c>
      <c r="F145">
        <f>AVERAGEIF(BursaTablo[[#This Row],[Vefat2019]:[Vefat2017]], "&gt;0")</f>
        <v>41</v>
      </c>
      <c r="G145">
        <f>IF(AND(BursaTablo[[#This Row],[Vefat2020]]&gt;-1,BursaTablo[[#This Row],[Referans]]&gt;-1), BursaTablo[[#This Row],[Vefat2020]]-BursaTablo[[#This Row],[Referans]], 0)</f>
        <v>4</v>
      </c>
      <c r="H145">
        <f t="shared" si="11"/>
        <v>47.714285714285715</v>
      </c>
      <c r="I145">
        <f t="shared" si="12"/>
        <v>40.142857142857146</v>
      </c>
      <c r="J145">
        <f t="shared" si="13"/>
        <v>47.571428571428569</v>
      </c>
      <c r="K145">
        <f t="shared" si="14"/>
        <v>38.428571428571431</v>
      </c>
      <c r="L145">
        <f t="shared" si="15"/>
        <v>42.047619047619051</v>
      </c>
    </row>
    <row r="146" spans="1:12" x14ac:dyDescent="0.35">
      <c r="A146" t="s">
        <v>111</v>
      </c>
      <c r="B146">
        <v>38</v>
      </c>
      <c r="C146">
        <v>41</v>
      </c>
      <c r="D146">
        <v>39</v>
      </c>
      <c r="E146">
        <v>49</v>
      </c>
      <c r="F146">
        <f>AVERAGEIF(BursaTablo[[#This Row],[Vefat2019]:[Vefat2017]], "&gt;0")</f>
        <v>43</v>
      </c>
      <c r="G146">
        <f>IF(AND(BursaTablo[[#This Row],[Vefat2020]]&gt;-1,BursaTablo[[#This Row],[Referans]]&gt;-1), BursaTablo[[#This Row],[Vefat2020]]-BursaTablo[[#This Row],[Referans]], 0)</f>
        <v>-5</v>
      </c>
      <c r="H146">
        <f t="shared" si="11"/>
        <v>46.142857142857146</v>
      </c>
      <c r="I146">
        <f t="shared" si="12"/>
        <v>41.714285714285715</v>
      </c>
      <c r="J146">
        <f t="shared" si="13"/>
        <v>46.714285714285715</v>
      </c>
      <c r="K146">
        <f t="shared" si="14"/>
        <v>38</v>
      </c>
      <c r="L146">
        <f t="shared" si="15"/>
        <v>42.142857142857146</v>
      </c>
    </row>
    <row r="147" spans="1:12" x14ac:dyDescent="0.35">
      <c r="A147" t="s">
        <v>110</v>
      </c>
      <c r="B147">
        <v>40</v>
      </c>
      <c r="C147">
        <v>41</v>
      </c>
      <c r="D147">
        <v>37</v>
      </c>
      <c r="E147">
        <v>54</v>
      </c>
      <c r="F147">
        <f>AVERAGEIF(BursaTablo[[#This Row],[Vefat2019]:[Vefat2017]], "&gt;0")</f>
        <v>44</v>
      </c>
      <c r="G147">
        <f>IF(AND(BursaTablo[[#This Row],[Vefat2020]]&gt;-1,BursaTablo[[#This Row],[Referans]]&gt;-1), BursaTablo[[#This Row],[Vefat2020]]-BursaTablo[[#This Row],[Referans]], 0)</f>
        <v>-4</v>
      </c>
      <c r="H147">
        <f t="shared" si="11"/>
        <v>43.285714285714285</v>
      </c>
      <c r="I147">
        <f t="shared" si="12"/>
        <v>42.285714285714285</v>
      </c>
      <c r="J147">
        <f t="shared" si="13"/>
        <v>44</v>
      </c>
      <c r="K147">
        <f t="shared" si="14"/>
        <v>41.714285714285715</v>
      </c>
      <c r="L147">
        <f t="shared" si="15"/>
        <v>42.666666666666671</v>
      </c>
    </row>
    <row r="148" spans="1:12" x14ac:dyDescent="0.35">
      <c r="A148" t="s">
        <v>109</v>
      </c>
      <c r="B148">
        <v>37</v>
      </c>
      <c r="C148">
        <v>51</v>
      </c>
      <c r="D148">
        <v>40</v>
      </c>
      <c r="E148">
        <v>54</v>
      </c>
      <c r="F148">
        <f>AVERAGEIF(BursaTablo[[#This Row],[Vefat2019]:[Vefat2017]], "&gt;0")</f>
        <v>48.333333333333336</v>
      </c>
      <c r="G148">
        <f>IF(AND(BursaTablo[[#This Row],[Vefat2020]]&gt;-1,BursaTablo[[#This Row],[Referans]]&gt;-1), BursaTablo[[#This Row],[Vefat2020]]-BursaTablo[[#This Row],[Referans]], 0)</f>
        <v>-11.333333333333336</v>
      </c>
      <c r="H148">
        <f t="shared" si="11"/>
        <v>42.571428571428569</v>
      </c>
      <c r="I148">
        <f t="shared" si="12"/>
        <v>42.857142857142854</v>
      </c>
      <c r="J148">
        <f t="shared" si="13"/>
        <v>41.428571428571431</v>
      </c>
      <c r="K148">
        <f t="shared" si="14"/>
        <v>43.714285714285715</v>
      </c>
      <c r="L148">
        <f t="shared" si="15"/>
        <v>42.666666666666671</v>
      </c>
    </row>
    <row r="149" spans="1:12" x14ac:dyDescent="0.35">
      <c r="A149" t="s">
        <v>108</v>
      </c>
      <c r="B149">
        <v>52</v>
      </c>
      <c r="C149">
        <v>50</v>
      </c>
      <c r="D149">
        <v>48</v>
      </c>
      <c r="E149">
        <v>36</v>
      </c>
      <c r="F149">
        <f>AVERAGEIF(BursaTablo[[#This Row],[Vefat2019]:[Vefat2017]], "&gt;0")</f>
        <v>44.666666666666664</v>
      </c>
      <c r="G149">
        <f>IF(AND(BursaTablo[[#This Row],[Vefat2020]]&gt;-1,BursaTablo[[#This Row],[Referans]]&gt;-1), BursaTablo[[#This Row],[Vefat2020]]-BursaTablo[[#This Row],[Referans]], 0)</f>
        <v>7.3333333333333357</v>
      </c>
      <c r="H149">
        <f t="shared" si="11"/>
        <v>43</v>
      </c>
      <c r="I149">
        <f t="shared" si="12"/>
        <v>44.857142857142854</v>
      </c>
      <c r="J149">
        <f t="shared" si="13"/>
        <v>42.142857142857146</v>
      </c>
      <c r="K149">
        <f t="shared" si="14"/>
        <v>43.285714285714285</v>
      </c>
      <c r="L149">
        <f t="shared" si="15"/>
        <v>43.428571428571431</v>
      </c>
    </row>
    <row r="150" spans="1:12" x14ac:dyDescent="0.35">
      <c r="A150" t="s">
        <v>107</v>
      </c>
      <c r="B150">
        <v>38</v>
      </c>
      <c r="C150">
        <v>50</v>
      </c>
      <c r="D150">
        <v>33</v>
      </c>
      <c r="E150">
        <v>42</v>
      </c>
      <c r="F150">
        <f>AVERAGEIF(BursaTablo[[#This Row],[Vefat2019]:[Vefat2017]], "&gt;0")</f>
        <v>41.666666666666664</v>
      </c>
      <c r="G150">
        <f>IF(AND(BursaTablo[[#This Row],[Vefat2020]]&gt;-1,BursaTablo[[#This Row],[Referans]]&gt;-1), BursaTablo[[#This Row],[Vefat2020]]-BursaTablo[[#This Row],[Referans]], 0)</f>
        <v>-3.6666666666666643</v>
      </c>
      <c r="H150">
        <f t="shared" si="11"/>
        <v>41.857142857142854</v>
      </c>
      <c r="I150">
        <f t="shared" si="12"/>
        <v>44.142857142857146</v>
      </c>
      <c r="J150">
        <f t="shared" si="13"/>
        <v>40.714285714285715</v>
      </c>
      <c r="K150">
        <f t="shared" si="14"/>
        <v>44.142857142857146</v>
      </c>
      <c r="L150">
        <f t="shared" si="15"/>
        <v>43.000000000000007</v>
      </c>
    </row>
    <row r="151" spans="1:12" x14ac:dyDescent="0.35">
      <c r="A151" t="s">
        <v>106</v>
      </c>
      <c r="B151">
        <v>40</v>
      </c>
      <c r="C151">
        <v>45</v>
      </c>
      <c r="D151">
        <v>34</v>
      </c>
      <c r="E151">
        <v>38</v>
      </c>
      <c r="F151">
        <f>AVERAGEIF(BursaTablo[[#This Row],[Vefat2019]:[Vefat2017]], "&gt;0")</f>
        <v>39</v>
      </c>
      <c r="G151">
        <f>IF(AND(BursaTablo[[#This Row],[Vefat2020]]&gt;-1,BursaTablo[[#This Row],[Referans]]&gt;-1), BursaTablo[[#This Row],[Vefat2020]]-BursaTablo[[#This Row],[Referans]], 0)</f>
        <v>1</v>
      </c>
      <c r="H151">
        <f t="shared" si="11"/>
        <v>41.428571428571431</v>
      </c>
      <c r="I151">
        <f t="shared" si="12"/>
        <v>45.571428571428569</v>
      </c>
      <c r="J151">
        <f t="shared" si="13"/>
        <v>39.857142857142854</v>
      </c>
      <c r="K151">
        <f t="shared" si="14"/>
        <v>43.857142857142854</v>
      </c>
      <c r="L151">
        <f t="shared" si="15"/>
        <v>43.095238095238095</v>
      </c>
    </row>
    <row r="152" spans="1:12" x14ac:dyDescent="0.35">
      <c r="A152" t="s">
        <v>105</v>
      </c>
      <c r="B152">
        <v>52</v>
      </c>
      <c r="C152">
        <v>41</v>
      </c>
      <c r="D152">
        <v>47</v>
      </c>
      <c r="E152">
        <v>37</v>
      </c>
      <c r="F152">
        <f>AVERAGEIF(BursaTablo[[#This Row],[Vefat2019]:[Vefat2017]], "&gt;0")</f>
        <v>41.666666666666664</v>
      </c>
      <c r="G152">
        <f>IF(AND(BursaTablo[[#This Row],[Vefat2020]]&gt;-1,BursaTablo[[#This Row],[Referans]]&gt;-1), BursaTablo[[#This Row],[Vefat2020]]-BursaTablo[[#This Row],[Referans]], 0)</f>
        <v>10.333333333333336</v>
      </c>
      <c r="H152">
        <f t="shared" si="11"/>
        <v>42.428571428571431</v>
      </c>
      <c r="I152">
        <f t="shared" si="12"/>
        <v>45.571428571428569</v>
      </c>
      <c r="J152">
        <f t="shared" si="13"/>
        <v>39.714285714285715</v>
      </c>
      <c r="K152">
        <f t="shared" si="14"/>
        <v>44.285714285714285</v>
      </c>
      <c r="L152">
        <f t="shared" si="15"/>
        <v>43.19047619047619</v>
      </c>
    </row>
    <row r="153" spans="1:12" x14ac:dyDescent="0.35">
      <c r="A153" t="s">
        <v>104</v>
      </c>
      <c r="B153">
        <v>41</v>
      </c>
      <c r="C153">
        <v>37</v>
      </c>
      <c r="D153">
        <v>35</v>
      </c>
      <c r="E153">
        <v>32</v>
      </c>
      <c r="F153">
        <f>AVERAGEIF(BursaTablo[[#This Row],[Vefat2019]:[Vefat2017]], "&gt;0")</f>
        <v>34.666666666666664</v>
      </c>
      <c r="G153">
        <f>IF(AND(BursaTablo[[#This Row],[Vefat2020]]&gt;-1,BursaTablo[[#This Row],[Referans]]&gt;-1), BursaTablo[[#This Row],[Vefat2020]]-BursaTablo[[#This Row],[Referans]], 0)</f>
        <v>6.3333333333333357</v>
      </c>
      <c r="H153">
        <f t="shared" si="11"/>
        <v>42.857142857142854</v>
      </c>
      <c r="I153">
        <f t="shared" si="12"/>
        <v>45</v>
      </c>
      <c r="J153">
        <f t="shared" si="13"/>
        <v>39.142857142857146</v>
      </c>
      <c r="K153">
        <f t="shared" si="14"/>
        <v>41.857142857142854</v>
      </c>
      <c r="L153">
        <f t="shared" si="15"/>
        <v>42</v>
      </c>
    </row>
    <row r="154" spans="1:12" x14ac:dyDescent="0.35">
      <c r="A154" t="s">
        <v>103</v>
      </c>
      <c r="B154">
        <v>39</v>
      </c>
      <c r="C154">
        <v>50</v>
      </c>
      <c r="D154">
        <v>40</v>
      </c>
      <c r="E154">
        <v>46</v>
      </c>
      <c r="F154">
        <f>AVERAGEIF(BursaTablo[[#This Row],[Vefat2019]:[Vefat2017]], "&gt;0")</f>
        <v>45.333333333333336</v>
      </c>
      <c r="G154">
        <f>IF(AND(BursaTablo[[#This Row],[Vefat2020]]&gt;-1,BursaTablo[[#This Row],[Referans]]&gt;-1), BursaTablo[[#This Row],[Vefat2020]]-BursaTablo[[#This Row],[Referans]], 0)</f>
        <v>-6.3333333333333357</v>
      </c>
      <c r="H154">
        <f t="shared" si="11"/>
        <v>42.714285714285715</v>
      </c>
      <c r="I154">
        <f t="shared" si="12"/>
        <v>46.285714285714285</v>
      </c>
      <c r="J154">
        <f t="shared" si="13"/>
        <v>39.571428571428569</v>
      </c>
      <c r="K154">
        <f t="shared" si="14"/>
        <v>40.714285714285715</v>
      </c>
      <c r="L154">
        <f t="shared" si="15"/>
        <v>42.19047619047619</v>
      </c>
    </row>
    <row r="155" spans="1:12" x14ac:dyDescent="0.35">
      <c r="A155" t="s">
        <v>102</v>
      </c>
      <c r="B155">
        <v>48</v>
      </c>
      <c r="C155">
        <v>31</v>
      </c>
      <c r="D155">
        <v>38</v>
      </c>
      <c r="E155">
        <v>46</v>
      </c>
      <c r="F155">
        <f>AVERAGEIF(BursaTablo[[#This Row],[Vefat2019]:[Vefat2017]], "&gt;0")</f>
        <v>38.333333333333336</v>
      </c>
      <c r="G155">
        <f>IF(AND(BursaTablo[[#This Row],[Vefat2020]]&gt;-1,BursaTablo[[#This Row],[Referans]]&gt;-1), BursaTablo[[#This Row],[Vefat2020]]-BursaTablo[[#This Row],[Referans]], 0)</f>
        <v>9.6666666666666643</v>
      </c>
      <c r="H155">
        <f t="shared" si="11"/>
        <v>44.285714285714285</v>
      </c>
      <c r="I155">
        <f t="shared" si="12"/>
        <v>43.428571428571431</v>
      </c>
      <c r="J155">
        <f t="shared" si="13"/>
        <v>39.285714285714285</v>
      </c>
      <c r="K155">
        <f t="shared" si="14"/>
        <v>39.571428571428569</v>
      </c>
      <c r="L155">
        <f t="shared" si="15"/>
        <v>40.761904761904759</v>
      </c>
    </row>
    <row r="156" spans="1:12" x14ac:dyDescent="0.35">
      <c r="A156" t="s">
        <v>101</v>
      </c>
      <c r="B156">
        <v>50</v>
      </c>
      <c r="C156">
        <v>43</v>
      </c>
      <c r="D156">
        <v>39</v>
      </c>
      <c r="E156">
        <v>34</v>
      </c>
      <c r="F156">
        <f>AVERAGEIF(BursaTablo[[#This Row],[Vefat2019]:[Vefat2017]], "&gt;0")</f>
        <v>38.666666666666664</v>
      </c>
      <c r="G156">
        <f>IF(AND(BursaTablo[[#This Row],[Vefat2020]]&gt;-1,BursaTablo[[#This Row],[Referans]]&gt;-1), BursaTablo[[#This Row],[Vefat2020]]-BursaTablo[[#This Row],[Referans]], 0)</f>
        <v>11.333333333333336</v>
      </c>
      <c r="H156">
        <f t="shared" si="11"/>
        <v>44</v>
      </c>
      <c r="I156">
        <f t="shared" si="12"/>
        <v>42.428571428571431</v>
      </c>
      <c r="J156">
        <f t="shared" si="13"/>
        <v>38</v>
      </c>
      <c r="K156">
        <f t="shared" si="14"/>
        <v>39.285714285714285</v>
      </c>
      <c r="L156">
        <f t="shared" si="15"/>
        <v>39.904761904761905</v>
      </c>
    </row>
    <row r="157" spans="1:12" x14ac:dyDescent="0.35">
      <c r="A157" t="s">
        <v>100</v>
      </c>
      <c r="B157">
        <v>40</v>
      </c>
      <c r="C157">
        <v>39</v>
      </c>
      <c r="D157">
        <v>33</v>
      </c>
      <c r="E157">
        <v>46</v>
      </c>
      <c r="F157">
        <f>AVERAGEIF(BursaTablo[[#This Row],[Vefat2019]:[Vefat2017]], "&gt;0")</f>
        <v>39.333333333333336</v>
      </c>
      <c r="G157">
        <f>IF(AND(BursaTablo[[#This Row],[Vefat2020]]&gt;-1,BursaTablo[[#This Row],[Referans]]&gt;-1), BursaTablo[[#This Row],[Vefat2020]]-BursaTablo[[#This Row],[Referans]], 0)</f>
        <v>0.6666666666666643</v>
      </c>
      <c r="H157">
        <f t="shared" si="11"/>
        <v>44.285714285714285</v>
      </c>
      <c r="I157">
        <f t="shared" si="12"/>
        <v>40.857142857142854</v>
      </c>
      <c r="J157">
        <f t="shared" si="13"/>
        <v>38</v>
      </c>
      <c r="K157">
        <f t="shared" si="14"/>
        <v>39.857142857142854</v>
      </c>
      <c r="L157">
        <f t="shared" si="15"/>
        <v>39.571428571428569</v>
      </c>
    </row>
    <row r="158" spans="1:12" x14ac:dyDescent="0.35">
      <c r="A158" t="s">
        <v>99</v>
      </c>
      <c r="B158">
        <v>35</v>
      </c>
      <c r="C158">
        <v>43</v>
      </c>
      <c r="D158">
        <v>47</v>
      </c>
      <c r="E158">
        <v>27</v>
      </c>
      <c r="F158">
        <f>AVERAGEIF(BursaTablo[[#This Row],[Vefat2019]:[Vefat2017]], "&gt;0")</f>
        <v>39</v>
      </c>
      <c r="G158">
        <f>IF(AND(BursaTablo[[#This Row],[Vefat2020]]&gt;-1,BursaTablo[[#This Row],[Referans]]&gt;-1), BursaTablo[[#This Row],[Vefat2020]]-BursaTablo[[#This Row],[Referans]], 0)</f>
        <v>-4</v>
      </c>
      <c r="H158">
        <f t="shared" si="11"/>
        <v>43.571428571428569</v>
      </c>
      <c r="I158">
        <f t="shared" si="12"/>
        <v>40.571428571428569</v>
      </c>
      <c r="J158">
        <f t="shared" si="13"/>
        <v>39.857142857142854</v>
      </c>
      <c r="K158">
        <f t="shared" si="14"/>
        <v>38.285714285714285</v>
      </c>
      <c r="L158">
        <f t="shared" si="15"/>
        <v>39.571428571428569</v>
      </c>
    </row>
    <row r="159" spans="1:12" x14ac:dyDescent="0.35">
      <c r="A159" t="s">
        <v>98</v>
      </c>
      <c r="B159">
        <v>36</v>
      </c>
      <c r="C159">
        <v>45</v>
      </c>
      <c r="D159">
        <v>52</v>
      </c>
      <c r="E159">
        <v>45</v>
      </c>
      <c r="F159">
        <f>AVERAGEIF(BursaTablo[[#This Row],[Vefat2019]:[Vefat2017]], "&gt;0")</f>
        <v>47.333333333333336</v>
      </c>
      <c r="G159">
        <f>IF(AND(BursaTablo[[#This Row],[Vefat2020]]&gt;-1,BursaTablo[[#This Row],[Referans]]&gt;-1), BursaTablo[[#This Row],[Vefat2020]]-BursaTablo[[#This Row],[Referans]], 0)</f>
        <v>-11.333333333333336</v>
      </c>
      <c r="H159">
        <f t="shared" si="11"/>
        <v>41.285714285714285</v>
      </c>
      <c r="I159">
        <f t="shared" si="12"/>
        <v>41.142857142857146</v>
      </c>
      <c r="J159">
        <f t="shared" si="13"/>
        <v>40.571428571428569</v>
      </c>
      <c r="K159">
        <f t="shared" si="14"/>
        <v>39.428571428571431</v>
      </c>
      <c r="L159">
        <f t="shared" si="15"/>
        <v>40.380952380952387</v>
      </c>
    </row>
    <row r="160" spans="1:12" x14ac:dyDescent="0.35">
      <c r="A160" t="s">
        <v>97</v>
      </c>
      <c r="B160">
        <v>57</v>
      </c>
      <c r="C160">
        <v>47</v>
      </c>
      <c r="D160">
        <v>42</v>
      </c>
      <c r="E160">
        <v>35</v>
      </c>
      <c r="F160">
        <f>AVERAGEIF(BursaTablo[[#This Row],[Vefat2019]:[Vefat2017]], "&gt;0")</f>
        <v>41.333333333333336</v>
      </c>
      <c r="G160">
        <f>IF(AND(BursaTablo[[#This Row],[Vefat2020]]&gt;-1,BursaTablo[[#This Row],[Referans]]&gt;-1), BursaTablo[[#This Row],[Vefat2020]]-BursaTablo[[#This Row],[Referans]], 0)</f>
        <v>15.666666666666664</v>
      </c>
      <c r="H160">
        <f t="shared" si="11"/>
        <v>43.571428571428569</v>
      </c>
      <c r="I160">
        <f t="shared" si="12"/>
        <v>42.571428571428569</v>
      </c>
      <c r="J160">
        <f t="shared" si="13"/>
        <v>41.571428571428569</v>
      </c>
      <c r="K160">
        <f t="shared" si="14"/>
        <v>39.857142857142854</v>
      </c>
      <c r="L160">
        <f t="shared" si="15"/>
        <v>41.333333333333336</v>
      </c>
    </row>
    <row r="161" spans="1:12" x14ac:dyDescent="0.35">
      <c r="A161" t="s">
        <v>96</v>
      </c>
      <c r="B161">
        <v>44</v>
      </c>
      <c r="C161">
        <v>42</v>
      </c>
      <c r="D161">
        <v>31</v>
      </c>
      <c r="E161">
        <v>46</v>
      </c>
      <c r="F161">
        <f>AVERAGEIF(BursaTablo[[#This Row],[Vefat2019]:[Vefat2017]], "&gt;0")</f>
        <v>39.666666666666664</v>
      </c>
      <c r="G161">
        <f>IF(AND(BursaTablo[[#This Row],[Vefat2020]]&gt;-1,BursaTablo[[#This Row],[Referans]]&gt;-1), BursaTablo[[#This Row],[Vefat2020]]-BursaTablo[[#This Row],[Referans]], 0)</f>
        <v>4.3333333333333357</v>
      </c>
      <c r="H161">
        <f t="shared" si="11"/>
        <v>44.285714285714285</v>
      </c>
      <c r="I161">
        <f t="shared" si="12"/>
        <v>41.428571428571431</v>
      </c>
      <c r="J161">
        <f t="shared" si="13"/>
        <v>40.285714285714285</v>
      </c>
      <c r="K161">
        <f t="shared" si="14"/>
        <v>39.857142857142854</v>
      </c>
      <c r="L161">
        <f t="shared" si="15"/>
        <v>40.523809523809526</v>
      </c>
    </row>
    <row r="162" spans="1:12" x14ac:dyDescent="0.35">
      <c r="A162" t="s">
        <v>95</v>
      </c>
      <c r="B162">
        <v>47</v>
      </c>
      <c r="C162">
        <v>52</v>
      </c>
      <c r="D162">
        <v>30</v>
      </c>
      <c r="E162">
        <v>36</v>
      </c>
      <c r="F162">
        <f>AVERAGEIF(BursaTablo[[#This Row],[Vefat2019]:[Vefat2017]], "&gt;0")</f>
        <v>39.333333333333336</v>
      </c>
      <c r="G162">
        <f>IF(AND(BursaTablo[[#This Row],[Vefat2020]]&gt;-1,BursaTablo[[#This Row],[Referans]]&gt;-1), BursaTablo[[#This Row],[Vefat2020]]-BursaTablo[[#This Row],[Referans]], 0)</f>
        <v>7.6666666666666643</v>
      </c>
      <c r="H162">
        <f t="shared" si="11"/>
        <v>44.142857142857146</v>
      </c>
      <c r="I162">
        <f t="shared" si="12"/>
        <v>44.428571428571431</v>
      </c>
      <c r="J162">
        <f t="shared" si="13"/>
        <v>39.142857142857146</v>
      </c>
      <c r="K162">
        <f t="shared" si="14"/>
        <v>38.428571428571431</v>
      </c>
      <c r="L162">
        <f t="shared" si="15"/>
        <v>40.666666666666671</v>
      </c>
    </row>
    <row r="163" spans="1:12" x14ac:dyDescent="0.35">
      <c r="A163" t="s">
        <v>94</v>
      </c>
      <c r="B163">
        <v>41</v>
      </c>
      <c r="C163">
        <v>42</v>
      </c>
      <c r="D163">
        <v>36</v>
      </c>
      <c r="E163">
        <v>20</v>
      </c>
      <c r="F163">
        <f>AVERAGEIF(BursaTablo[[#This Row],[Vefat2019]:[Vefat2017]], "&gt;0")</f>
        <v>32.666666666666664</v>
      </c>
      <c r="G163">
        <f>IF(AND(BursaTablo[[#This Row],[Vefat2020]]&gt;-1,BursaTablo[[#This Row],[Referans]]&gt;-1), BursaTablo[[#This Row],[Vefat2020]]-BursaTablo[[#This Row],[Referans]], 0)</f>
        <v>8.3333333333333357</v>
      </c>
      <c r="H163">
        <f t="shared" si="11"/>
        <v>42.857142857142854</v>
      </c>
      <c r="I163">
        <f t="shared" si="12"/>
        <v>44.285714285714285</v>
      </c>
      <c r="J163">
        <f t="shared" si="13"/>
        <v>38.714285714285715</v>
      </c>
      <c r="K163">
        <f t="shared" si="14"/>
        <v>36.428571428571431</v>
      </c>
      <c r="L163">
        <f t="shared" si="15"/>
        <v>39.80952380952381</v>
      </c>
    </row>
    <row r="164" spans="1:12" x14ac:dyDescent="0.35">
      <c r="A164" t="s">
        <v>93</v>
      </c>
      <c r="B164">
        <v>39</v>
      </c>
      <c r="C164">
        <v>40</v>
      </c>
      <c r="D164">
        <v>40</v>
      </c>
      <c r="E164">
        <v>31</v>
      </c>
      <c r="F164">
        <f>AVERAGEIF(BursaTablo[[#This Row],[Vefat2019]:[Vefat2017]], "&gt;0")</f>
        <v>37</v>
      </c>
      <c r="G164">
        <f>IF(AND(BursaTablo[[#This Row],[Vefat2020]]&gt;-1,BursaTablo[[#This Row],[Referans]]&gt;-1), BursaTablo[[#This Row],[Vefat2020]]-BursaTablo[[#This Row],[Referans]], 0)</f>
        <v>2</v>
      </c>
      <c r="H164">
        <f t="shared" si="11"/>
        <v>42.714285714285715</v>
      </c>
      <c r="I164">
        <f t="shared" si="12"/>
        <v>44.428571428571431</v>
      </c>
      <c r="J164">
        <f t="shared" si="13"/>
        <v>39.714285714285715</v>
      </c>
      <c r="K164">
        <f t="shared" si="14"/>
        <v>34.285714285714285</v>
      </c>
      <c r="L164">
        <f t="shared" si="15"/>
        <v>39.476190476190482</v>
      </c>
    </row>
    <row r="165" spans="1:12" x14ac:dyDescent="0.35">
      <c r="A165" t="s">
        <v>92</v>
      </c>
      <c r="B165">
        <v>30</v>
      </c>
      <c r="C165">
        <v>35</v>
      </c>
      <c r="D165">
        <v>42</v>
      </c>
      <c r="E165">
        <v>45</v>
      </c>
      <c r="F165">
        <f>AVERAGEIF(BursaTablo[[#This Row],[Vefat2019]:[Vefat2017]], "&gt;0")</f>
        <v>40.666666666666664</v>
      </c>
      <c r="G165">
        <f>IF(AND(BursaTablo[[#This Row],[Vefat2020]]&gt;-1,BursaTablo[[#This Row],[Referans]]&gt;-1), BursaTablo[[#This Row],[Vefat2020]]-BursaTablo[[#This Row],[Referans]], 0)</f>
        <v>-10.666666666666664</v>
      </c>
      <c r="H165">
        <f t="shared" si="11"/>
        <v>42</v>
      </c>
      <c r="I165">
        <f t="shared" si="12"/>
        <v>43.285714285714285</v>
      </c>
      <c r="J165">
        <f t="shared" si="13"/>
        <v>39</v>
      </c>
      <c r="K165">
        <f t="shared" si="14"/>
        <v>36.857142857142854</v>
      </c>
      <c r="L165">
        <f t="shared" si="15"/>
        <v>39.714285714285715</v>
      </c>
    </row>
    <row r="166" spans="1:12" x14ac:dyDescent="0.35">
      <c r="A166" t="s">
        <v>91</v>
      </c>
      <c r="B166">
        <v>44</v>
      </c>
      <c r="C166">
        <v>30</v>
      </c>
      <c r="D166">
        <v>35</v>
      </c>
      <c r="E166">
        <v>49</v>
      </c>
      <c r="F166">
        <f>AVERAGEIF(BursaTablo[[#This Row],[Vefat2019]:[Vefat2017]], "&gt;0")</f>
        <v>38</v>
      </c>
      <c r="G166">
        <f>IF(AND(BursaTablo[[#This Row],[Vefat2020]]&gt;-1,BursaTablo[[#This Row],[Referans]]&gt;-1), BursaTablo[[#This Row],[Vefat2020]]-BursaTablo[[#This Row],[Referans]], 0)</f>
        <v>6</v>
      </c>
      <c r="H166">
        <f t="shared" si="11"/>
        <v>43.142857142857146</v>
      </c>
      <c r="I166">
        <f t="shared" si="12"/>
        <v>41.142857142857146</v>
      </c>
      <c r="J166">
        <f t="shared" si="13"/>
        <v>36.571428571428569</v>
      </c>
      <c r="K166">
        <f t="shared" si="14"/>
        <v>37.428571428571431</v>
      </c>
      <c r="L166">
        <f t="shared" si="15"/>
        <v>38.380952380952372</v>
      </c>
    </row>
    <row r="167" spans="1:12" x14ac:dyDescent="0.35">
      <c r="A167" t="s">
        <v>90</v>
      </c>
      <c r="B167">
        <v>44</v>
      </c>
      <c r="C167">
        <v>39</v>
      </c>
      <c r="D167">
        <v>34</v>
      </c>
      <c r="E167">
        <v>38</v>
      </c>
      <c r="F167">
        <f>AVERAGEIF(BursaTablo[[#This Row],[Vefat2019]:[Vefat2017]], "&gt;0")</f>
        <v>37</v>
      </c>
      <c r="G167">
        <f>IF(AND(BursaTablo[[#This Row],[Vefat2020]]&gt;-1,BursaTablo[[#This Row],[Referans]]&gt;-1), BursaTablo[[#This Row],[Vefat2020]]-BursaTablo[[#This Row],[Referans]], 0)</f>
        <v>7</v>
      </c>
      <c r="H167">
        <f t="shared" si="11"/>
        <v>41.285714285714285</v>
      </c>
      <c r="I167">
        <f t="shared" si="12"/>
        <v>40</v>
      </c>
      <c r="J167">
        <f t="shared" si="13"/>
        <v>35.428571428571431</v>
      </c>
      <c r="K167">
        <f t="shared" si="14"/>
        <v>37.857142857142854</v>
      </c>
      <c r="L167">
        <f t="shared" si="15"/>
        <v>37.761904761904759</v>
      </c>
    </row>
    <row r="168" spans="1:12" x14ac:dyDescent="0.35">
      <c r="A168" t="s">
        <v>89</v>
      </c>
      <c r="B168">
        <v>53</v>
      </c>
      <c r="C168">
        <v>39</v>
      </c>
      <c r="D168">
        <v>46</v>
      </c>
      <c r="E168">
        <v>36</v>
      </c>
      <c r="F168">
        <f>AVERAGEIF(BursaTablo[[#This Row],[Vefat2019]:[Vefat2017]], "&gt;0")</f>
        <v>40.333333333333336</v>
      </c>
      <c r="G168">
        <f>IF(AND(BursaTablo[[#This Row],[Vefat2020]]&gt;-1,BursaTablo[[#This Row],[Referans]]&gt;-1), BursaTablo[[#This Row],[Vefat2020]]-BursaTablo[[#This Row],[Referans]], 0)</f>
        <v>12.666666666666664</v>
      </c>
      <c r="H168">
        <f t="shared" si="11"/>
        <v>42.571428571428569</v>
      </c>
      <c r="I168">
        <f t="shared" si="12"/>
        <v>39.571428571428569</v>
      </c>
      <c r="J168">
        <f t="shared" si="13"/>
        <v>37.571428571428569</v>
      </c>
      <c r="K168">
        <f t="shared" si="14"/>
        <v>36.428571428571431</v>
      </c>
      <c r="L168">
        <f t="shared" si="15"/>
        <v>37.857142857142854</v>
      </c>
    </row>
    <row r="169" spans="1:12" x14ac:dyDescent="0.35">
      <c r="A169" t="s">
        <v>88</v>
      </c>
      <c r="B169">
        <v>50</v>
      </c>
      <c r="C169">
        <v>40</v>
      </c>
      <c r="D169">
        <v>51</v>
      </c>
      <c r="E169">
        <v>45</v>
      </c>
      <c r="F169">
        <f>AVERAGEIF(BursaTablo[[#This Row],[Vefat2019]:[Vefat2017]], "&gt;0")</f>
        <v>45.333333333333336</v>
      </c>
      <c r="G169">
        <f>IF(AND(BursaTablo[[#This Row],[Vefat2020]]&gt;-1,BursaTablo[[#This Row],[Referans]]&gt;-1), BursaTablo[[#This Row],[Vefat2020]]-BursaTablo[[#This Row],[Referans]], 0)</f>
        <v>4.6666666666666643</v>
      </c>
      <c r="H169">
        <f t="shared" si="11"/>
        <v>43</v>
      </c>
      <c r="I169">
        <f t="shared" si="12"/>
        <v>37.857142857142854</v>
      </c>
      <c r="J169">
        <f t="shared" si="13"/>
        <v>40.571428571428569</v>
      </c>
      <c r="K169">
        <f t="shared" si="14"/>
        <v>37.714285714285715</v>
      </c>
      <c r="L169">
        <f t="shared" si="15"/>
        <v>38.714285714285715</v>
      </c>
    </row>
    <row r="170" spans="1:12" x14ac:dyDescent="0.35">
      <c r="A170" t="s">
        <v>87</v>
      </c>
      <c r="B170">
        <v>55</v>
      </c>
      <c r="C170">
        <v>44</v>
      </c>
      <c r="D170">
        <v>37</v>
      </c>
      <c r="E170">
        <v>38</v>
      </c>
      <c r="F170">
        <f>AVERAGEIF(BursaTablo[[#This Row],[Vefat2019]:[Vefat2017]], "&gt;0")</f>
        <v>39.666666666666664</v>
      </c>
      <c r="G170">
        <f>IF(AND(BursaTablo[[#This Row],[Vefat2020]]&gt;-1,BursaTablo[[#This Row],[Referans]]&gt;-1), BursaTablo[[#This Row],[Vefat2020]]-BursaTablo[[#This Row],[Referans]], 0)</f>
        <v>15.333333333333336</v>
      </c>
      <c r="H170">
        <f t="shared" si="11"/>
        <v>45</v>
      </c>
      <c r="I170">
        <f t="shared" si="12"/>
        <v>38.142857142857146</v>
      </c>
      <c r="J170">
        <f t="shared" si="13"/>
        <v>40.714285714285715</v>
      </c>
      <c r="K170">
        <f t="shared" si="14"/>
        <v>40.285714285714285</v>
      </c>
      <c r="L170">
        <f t="shared" si="15"/>
        <v>39.714285714285715</v>
      </c>
    </row>
    <row r="171" spans="1:12" x14ac:dyDescent="0.35">
      <c r="A171" t="s">
        <v>86</v>
      </c>
      <c r="B171">
        <v>51</v>
      </c>
      <c r="C171">
        <v>44</v>
      </c>
      <c r="D171">
        <v>39</v>
      </c>
      <c r="E171">
        <v>35</v>
      </c>
      <c r="F171">
        <f>AVERAGEIF(BursaTablo[[#This Row],[Vefat2019]:[Vefat2017]], "&gt;0")</f>
        <v>39.333333333333336</v>
      </c>
      <c r="G171">
        <f>IF(AND(BursaTablo[[#This Row],[Vefat2020]]&gt;-1,BursaTablo[[#This Row],[Referans]]&gt;-1), BursaTablo[[#This Row],[Vefat2020]]-BursaTablo[[#This Row],[Referans]], 0)</f>
        <v>11.666666666666664</v>
      </c>
      <c r="H171">
        <f t="shared" si="11"/>
        <v>46.714285714285715</v>
      </c>
      <c r="I171">
        <f t="shared" si="12"/>
        <v>38.714285714285715</v>
      </c>
      <c r="J171">
        <f t="shared" si="13"/>
        <v>40.571428571428569</v>
      </c>
      <c r="K171">
        <f t="shared" si="14"/>
        <v>40.857142857142854</v>
      </c>
      <c r="L171">
        <f t="shared" si="15"/>
        <v>40.047619047619044</v>
      </c>
    </row>
    <row r="172" spans="1:12" x14ac:dyDescent="0.35">
      <c r="A172" t="s">
        <v>85</v>
      </c>
      <c r="B172">
        <v>50</v>
      </c>
      <c r="C172">
        <v>32</v>
      </c>
      <c r="D172">
        <v>52</v>
      </c>
      <c r="E172">
        <v>35</v>
      </c>
      <c r="F172">
        <f>AVERAGEIF(BursaTablo[[#This Row],[Vefat2019]:[Vefat2017]], "&gt;0")</f>
        <v>39.666666666666664</v>
      </c>
      <c r="G172">
        <f>IF(AND(BursaTablo[[#This Row],[Vefat2020]]&gt;-1,BursaTablo[[#This Row],[Referans]]&gt;-1), BursaTablo[[#This Row],[Vefat2020]]-BursaTablo[[#This Row],[Referans]], 0)</f>
        <v>10.333333333333336</v>
      </c>
      <c r="H172">
        <f t="shared" si="11"/>
        <v>49.571428571428569</v>
      </c>
      <c r="I172">
        <f t="shared" si="12"/>
        <v>38.285714285714285</v>
      </c>
      <c r="J172">
        <f t="shared" si="13"/>
        <v>42</v>
      </c>
      <c r="K172">
        <f t="shared" si="14"/>
        <v>39.428571428571431</v>
      </c>
      <c r="L172">
        <f t="shared" si="15"/>
        <v>39.904761904761912</v>
      </c>
    </row>
    <row r="173" spans="1:12" x14ac:dyDescent="0.35">
      <c r="A173" t="s">
        <v>84</v>
      </c>
      <c r="B173">
        <v>48</v>
      </c>
      <c r="C173">
        <v>50</v>
      </c>
      <c r="D173">
        <v>30</v>
      </c>
      <c r="E173">
        <v>40</v>
      </c>
      <c r="F173">
        <f>AVERAGEIF(BursaTablo[[#This Row],[Vefat2019]:[Vefat2017]], "&gt;0")</f>
        <v>40</v>
      </c>
      <c r="G173">
        <f>IF(AND(BursaTablo[[#This Row],[Vefat2020]]&gt;-1,BursaTablo[[#This Row],[Referans]]&gt;-1), BursaTablo[[#This Row],[Vefat2020]]-BursaTablo[[#This Row],[Referans]], 0)</f>
        <v>8</v>
      </c>
      <c r="H173">
        <f t="shared" si="11"/>
        <v>50.142857142857146</v>
      </c>
      <c r="I173">
        <f t="shared" si="12"/>
        <v>41.142857142857146</v>
      </c>
      <c r="J173">
        <f t="shared" si="13"/>
        <v>41.285714285714285</v>
      </c>
      <c r="K173">
        <f t="shared" si="14"/>
        <v>38.142857142857146</v>
      </c>
      <c r="L173">
        <f t="shared" si="15"/>
        <v>40.190476190476197</v>
      </c>
    </row>
    <row r="174" spans="1:12" x14ac:dyDescent="0.35">
      <c r="A174" t="s">
        <v>83</v>
      </c>
      <c r="B174">
        <v>37</v>
      </c>
      <c r="C174">
        <v>32</v>
      </c>
      <c r="D174">
        <v>38</v>
      </c>
      <c r="E174">
        <v>40</v>
      </c>
      <c r="F174">
        <f>AVERAGEIF(BursaTablo[[#This Row],[Vefat2019]:[Vefat2017]], "&gt;0")</f>
        <v>36.666666666666664</v>
      </c>
      <c r="G174">
        <f>IF(AND(BursaTablo[[#This Row],[Vefat2020]]&gt;-1,BursaTablo[[#This Row],[Referans]]&gt;-1), BursaTablo[[#This Row],[Vefat2020]]-BursaTablo[[#This Row],[Referans]], 0)</f>
        <v>0.3333333333333357</v>
      </c>
      <c r="H174">
        <f t="shared" si="11"/>
        <v>49.142857142857146</v>
      </c>
      <c r="I174">
        <f t="shared" si="12"/>
        <v>40.142857142857146</v>
      </c>
      <c r="J174">
        <f t="shared" si="13"/>
        <v>41.857142857142854</v>
      </c>
      <c r="K174">
        <f t="shared" si="14"/>
        <v>38.428571428571431</v>
      </c>
      <c r="L174">
        <f t="shared" si="15"/>
        <v>40.142857142857146</v>
      </c>
    </row>
    <row r="175" spans="1:12" x14ac:dyDescent="0.35">
      <c r="A175" t="s">
        <v>82</v>
      </c>
      <c r="B175">
        <v>45</v>
      </c>
      <c r="C175">
        <v>45</v>
      </c>
      <c r="D175">
        <v>39</v>
      </c>
      <c r="E175">
        <v>37</v>
      </c>
      <c r="F175">
        <f>AVERAGEIF(BursaTablo[[#This Row],[Vefat2019]:[Vefat2017]], "&gt;0")</f>
        <v>40.333333333333336</v>
      </c>
      <c r="G175">
        <f>IF(AND(BursaTablo[[#This Row],[Vefat2020]]&gt;-1,BursaTablo[[#This Row],[Referans]]&gt;-1), BursaTablo[[#This Row],[Vefat2020]]-BursaTablo[[#This Row],[Referans]], 0)</f>
        <v>4.6666666666666643</v>
      </c>
      <c r="H175">
        <f t="shared" si="11"/>
        <v>48</v>
      </c>
      <c r="I175">
        <f t="shared" si="12"/>
        <v>41</v>
      </c>
      <c r="J175">
        <f t="shared" si="13"/>
        <v>40.857142857142854</v>
      </c>
      <c r="K175">
        <f t="shared" si="14"/>
        <v>38.571428571428569</v>
      </c>
      <c r="L175">
        <f t="shared" si="15"/>
        <v>40.142857142857146</v>
      </c>
    </row>
    <row r="176" spans="1:12" x14ac:dyDescent="0.35">
      <c r="A176" t="s">
        <v>81</v>
      </c>
      <c r="B176">
        <v>56</v>
      </c>
      <c r="C176">
        <v>34</v>
      </c>
      <c r="D176">
        <v>31</v>
      </c>
      <c r="E176">
        <v>40</v>
      </c>
      <c r="F176">
        <f>AVERAGEIF(BursaTablo[[#This Row],[Vefat2019]:[Vefat2017]], "&gt;0")</f>
        <v>35</v>
      </c>
      <c r="G176">
        <f>IF(AND(BursaTablo[[#This Row],[Vefat2020]]&gt;-1,BursaTablo[[#This Row],[Referans]]&gt;-1), BursaTablo[[#This Row],[Vefat2020]]-BursaTablo[[#This Row],[Referans]], 0)</f>
        <v>21</v>
      </c>
      <c r="H176">
        <f t="shared" si="11"/>
        <v>48.857142857142854</v>
      </c>
      <c r="I176">
        <f t="shared" si="12"/>
        <v>40.142857142857146</v>
      </c>
      <c r="J176">
        <f t="shared" si="13"/>
        <v>38</v>
      </c>
      <c r="K176">
        <f t="shared" si="14"/>
        <v>37.857142857142854</v>
      </c>
      <c r="L176">
        <f t="shared" si="15"/>
        <v>38.666666666666664</v>
      </c>
    </row>
    <row r="177" spans="1:12" x14ac:dyDescent="0.35">
      <c r="A177" t="s">
        <v>80</v>
      </c>
      <c r="B177">
        <v>55</v>
      </c>
      <c r="C177">
        <v>50</v>
      </c>
      <c r="D177">
        <v>57</v>
      </c>
      <c r="E177">
        <v>42</v>
      </c>
      <c r="F177">
        <f>AVERAGEIF(BursaTablo[[#This Row],[Vefat2019]:[Vefat2017]], "&gt;0")</f>
        <v>49.666666666666664</v>
      </c>
      <c r="G177">
        <f>IF(AND(BursaTablo[[#This Row],[Vefat2020]]&gt;-1,BursaTablo[[#This Row],[Referans]]&gt;-1), BursaTablo[[#This Row],[Vefat2020]]-BursaTablo[[#This Row],[Referans]], 0)</f>
        <v>5.3333333333333357</v>
      </c>
      <c r="H177">
        <f t="shared" si="11"/>
        <v>48.857142857142854</v>
      </c>
      <c r="I177">
        <f t="shared" si="12"/>
        <v>41</v>
      </c>
      <c r="J177">
        <f t="shared" si="13"/>
        <v>40.857142857142854</v>
      </c>
      <c r="K177">
        <f t="shared" si="14"/>
        <v>38.428571428571431</v>
      </c>
      <c r="L177">
        <f t="shared" si="15"/>
        <v>40.095238095238095</v>
      </c>
    </row>
    <row r="178" spans="1:12" x14ac:dyDescent="0.35">
      <c r="A178" t="s">
        <v>79</v>
      </c>
      <c r="B178">
        <v>46</v>
      </c>
      <c r="C178">
        <v>38</v>
      </c>
      <c r="D178">
        <v>46</v>
      </c>
      <c r="E178">
        <v>31</v>
      </c>
      <c r="F178">
        <f>AVERAGEIF(BursaTablo[[#This Row],[Vefat2019]:[Vefat2017]], "&gt;0")</f>
        <v>38.333333333333336</v>
      </c>
      <c r="G178">
        <f>IF(AND(BursaTablo[[#This Row],[Vefat2020]]&gt;-1,BursaTablo[[#This Row],[Referans]]&gt;-1), BursaTablo[[#This Row],[Vefat2020]]-BursaTablo[[#This Row],[Referans]], 0)</f>
        <v>7.6666666666666643</v>
      </c>
      <c r="H178">
        <f t="shared" si="11"/>
        <v>48.142857142857146</v>
      </c>
      <c r="I178">
        <f t="shared" si="12"/>
        <v>40.142857142857146</v>
      </c>
      <c r="J178">
        <f t="shared" si="13"/>
        <v>41.857142857142854</v>
      </c>
      <c r="K178">
        <f t="shared" si="14"/>
        <v>37.857142857142854</v>
      </c>
      <c r="L178">
        <f t="shared" si="15"/>
        <v>39.952380952380949</v>
      </c>
    </row>
    <row r="179" spans="1:12" x14ac:dyDescent="0.35">
      <c r="A179" t="s">
        <v>78</v>
      </c>
      <c r="B179">
        <v>38</v>
      </c>
      <c r="C179">
        <v>53</v>
      </c>
      <c r="D179">
        <v>35</v>
      </c>
      <c r="E179">
        <v>36</v>
      </c>
      <c r="F179">
        <f>AVERAGEIF(BursaTablo[[#This Row],[Vefat2019]:[Vefat2017]], "&gt;0")</f>
        <v>41.333333333333336</v>
      </c>
      <c r="G179">
        <f>IF(AND(BursaTablo[[#This Row],[Vefat2020]]&gt;-1,BursaTablo[[#This Row],[Referans]]&gt;-1), BursaTablo[[#This Row],[Vefat2020]]-BursaTablo[[#This Row],[Referans]], 0)</f>
        <v>-3.3333333333333357</v>
      </c>
      <c r="H179">
        <f t="shared" si="11"/>
        <v>46.428571428571431</v>
      </c>
      <c r="I179">
        <f t="shared" si="12"/>
        <v>43.142857142857146</v>
      </c>
      <c r="J179">
        <f t="shared" si="13"/>
        <v>39.428571428571431</v>
      </c>
      <c r="K179">
        <f t="shared" si="14"/>
        <v>38</v>
      </c>
      <c r="L179">
        <f t="shared" si="15"/>
        <v>40.19047619047619</v>
      </c>
    </row>
    <row r="180" spans="1:12" x14ac:dyDescent="0.35">
      <c r="A180" t="s">
        <v>77</v>
      </c>
      <c r="B180">
        <v>29</v>
      </c>
      <c r="C180">
        <v>42</v>
      </c>
      <c r="D180">
        <v>46</v>
      </c>
      <c r="E180">
        <v>39</v>
      </c>
      <c r="F180">
        <f>AVERAGEIF(BursaTablo[[#This Row],[Vefat2019]:[Vefat2017]], "&gt;0")</f>
        <v>42.333333333333336</v>
      </c>
      <c r="G180">
        <f>IF(AND(BursaTablo[[#This Row],[Vefat2020]]&gt;-1,BursaTablo[[#This Row],[Referans]]&gt;-1), BursaTablo[[#This Row],[Vefat2020]]-BursaTablo[[#This Row],[Referans]], 0)</f>
        <v>-13.333333333333336</v>
      </c>
      <c r="H180">
        <f t="shared" si="11"/>
        <v>43.714285714285715</v>
      </c>
      <c r="I180">
        <f t="shared" si="12"/>
        <v>42</v>
      </c>
      <c r="J180">
        <f t="shared" si="13"/>
        <v>41.714285714285715</v>
      </c>
      <c r="K180">
        <f t="shared" si="14"/>
        <v>37.857142857142854</v>
      </c>
      <c r="L180">
        <f t="shared" si="15"/>
        <v>40.523809523809526</v>
      </c>
    </row>
    <row r="181" spans="1:12" x14ac:dyDescent="0.35">
      <c r="A181" t="s">
        <v>76</v>
      </c>
      <c r="B181">
        <v>59</v>
      </c>
      <c r="C181">
        <v>38</v>
      </c>
      <c r="D181">
        <v>40</v>
      </c>
      <c r="E181">
        <v>42</v>
      </c>
      <c r="F181">
        <f>AVERAGEIF(BursaTablo[[#This Row],[Vefat2019]:[Vefat2017]], "&gt;0")</f>
        <v>40</v>
      </c>
      <c r="G181">
        <f>IF(AND(BursaTablo[[#This Row],[Vefat2020]]&gt;-1,BursaTablo[[#This Row],[Referans]]&gt;-1), BursaTablo[[#This Row],[Vefat2020]]-BursaTablo[[#This Row],[Referans]], 0)</f>
        <v>19</v>
      </c>
      <c r="H181">
        <f t="shared" si="11"/>
        <v>46.857142857142854</v>
      </c>
      <c r="I181">
        <f t="shared" si="12"/>
        <v>42.857142857142854</v>
      </c>
      <c r="J181">
        <f t="shared" si="13"/>
        <v>42</v>
      </c>
      <c r="K181">
        <f t="shared" si="14"/>
        <v>38.142857142857146</v>
      </c>
      <c r="L181">
        <f t="shared" si="15"/>
        <v>41</v>
      </c>
    </row>
    <row r="182" spans="1:12" x14ac:dyDescent="0.35">
      <c r="A182" t="s">
        <v>75</v>
      </c>
      <c r="B182">
        <v>39</v>
      </c>
      <c r="C182">
        <v>25</v>
      </c>
      <c r="D182">
        <v>41</v>
      </c>
      <c r="E182">
        <v>62</v>
      </c>
      <c r="F182">
        <f>AVERAGEIF(BursaTablo[[#This Row],[Vefat2019]:[Vefat2017]], "&gt;0")</f>
        <v>42.666666666666664</v>
      </c>
      <c r="G182">
        <f>IF(AND(BursaTablo[[#This Row],[Vefat2020]]&gt;-1,BursaTablo[[#This Row],[Referans]]&gt;-1), BursaTablo[[#This Row],[Vefat2020]]-BursaTablo[[#This Row],[Referans]], 0)</f>
        <v>-3.6666666666666643</v>
      </c>
      <c r="H182">
        <f t="shared" si="11"/>
        <v>46</v>
      </c>
      <c r="I182">
        <f t="shared" si="12"/>
        <v>40</v>
      </c>
      <c r="J182">
        <f t="shared" si="13"/>
        <v>42.285714285714285</v>
      </c>
      <c r="K182">
        <f t="shared" si="14"/>
        <v>41.714285714285715</v>
      </c>
      <c r="L182">
        <f t="shared" si="15"/>
        <v>41.333333333333336</v>
      </c>
    </row>
    <row r="183" spans="1:12" x14ac:dyDescent="0.35">
      <c r="A183" t="s">
        <v>74</v>
      </c>
      <c r="B183">
        <v>45</v>
      </c>
      <c r="C183">
        <v>52</v>
      </c>
      <c r="D183">
        <v>43</v>
      </c>
      <c r="E183">
        <v>59</v>
      </c>
      <c r="F183">
        <f>AVERAGEIF(BursaTablo[[#This Row],[Vefat2019]:[Vefat2017]], "&gt;0")</f>
        <v>51.333333333333336</v>
      </c>
      <c r="G183">
        <f>IF(AND(BursaTablo[[#This Row],[Vefat2020]]&gt;-1,BursaTablo[[#This Row],[Referans]]&gt;-1), BursaTablo[[#This Row],[Vefat2020]]-BursaTablo[[#This Row],[Referans]], 0)</f>
        <v>-6.3333333333333357</v>
      </c>
      <c r="H183">
        <f t="shared" si="11"/>
        <v>44.428571428571431</v>
      </c>
      <c r="I183">
        <f t="shared" si="12"/>
        <v>42.571428571428569</v>
      </c>
      <c r="J183">
        <f t="shared" si="13"/>
        <v>44</v>
      </c>
      <c r="K183">
        <f t="shared" si="14"/>
        <v>44.428571428571431</v>
      </c>
      <c r="L183">
        <f t="shared" si="15"/>
        <v>43.666666666666671</v>
      </c>
    </row>
    <row r="184" spans="1:12" x14ac:dyDescent="0.35">
      <c r="A184" t="s">
        <v>73</v>
      </c>
      <c r="B184">
        <v>63</v>
      </c>
      <c r="C184">
        <v>44</v>
      </c>
      <c r="D184">
        <v>45</v>
      </c>
      <c r="E184">
        <v>61</v>
      </c>
      <c r="F184">
        <f>AVERAGEIF(BursaTablo[[#This Row],[Vefat2019]:[Vefat2017]], "&gt;0")</f>
        <v>50</v>
      </c>
      <c r="G184">
        <f>IF(AND(BursaTablo[[#This Row],[Vefat2020]]&gt;-1,BursaTablo[[#This Row],[Referans]]&gt;-1), BursaTablo[[#This Row],[Vefat2020]]-BursaTablo[[#This Row],[Referans]], 0)</f>
        <v>13</v>
      </c>
      <c r="H184">
        <f t="shared" si="11"/>
        <v>45.571428571428569</v>
      </c>
      <c r="I184">
        <f t="shared" si="12"/>
        <v>41.714285714285715</v>
      </c>
      <c r="J184">
        <f t="shared" si="13"/>
        <v>42.285714285714285</v>
      </c>
      <c r="K184">
        <f t="shared" si="14"/>
        <v>47.142857142857146</v>
      </c>
      <c r="L184">
        <f t="shared" si="15"/>
        <v>43.714285714285715</v>
      </c>
    </row>
    <row r="185" spans="1:12" x14ac:dyDescent="0.35">
      <c r="A185" t="s">
        <v>72</v>
      </c>
      <c r="B185">
        <v>51</v>
      </c>
      <c r="C185">
        <v>39</v>
      </c>
      <c r="D185">
        <v>48</v>
      </c>
      <c r="E185">
        <v>45</v>
      </c>
      <c r="F185">
        <f>AVERAGEIF(BursaTablo[[#This Row],[Vefat2019]:[Vefat2017]], "&gt;0")</f>
        <v>44</v>
      </c>
      <c r="G185">
        <f>IF(AND(BursaTablo[[#This Row],[Vefat2020]]&gt;-1,BursaTablo[[#This Row],[Referans]]&gt;-1), BursaTablo[[#This Row],[Vefat2020]]-BursaTablo[[#This Row],[Referans]], 0)</f>
        <v>7</v>
      </c>
      <c r="H185">
        <f t="shared" si="11"/>
        <v>46.285714285714285</v>
      </c>
      <c r="I185">
        <f t="shared" si="12"/>
        <v>41.857142857142854</v>
      </c>
      <c r="J185">
        <f t="shared" si="13"/>
        <v>42.571428571428569</v>
      </c>
      <c r="K185">
        <f t="shared" si="14"/>
        <v>49.142857142857146</v>
      </c>
      <c r="L185">
        <f t="shared" si="15"/>
        <v>44.523809523809526</v>
      </c>
    </row>
    <row r="186" spans="1:12" x14ac:dyDescent="0.35">
      <c r="A186" t="s">
        <v>71</v>
      </c>
      <c r="B186">
        <v>49</v>
      </c>
      <c r="C186">
        <v>39</v>
      </c>
      <c r="D186">
        <v>38</v>
      </c>
      <c r="E186">
        <v>60</v>
      </c>
      <c r="F186">
        <f>AVERAGEIF(BursaTablo[[#This Row],[Vefat2019]:[Vefat2017]], "&gt;0")</f>
        <v>45.666666666666664</v>
      </c>
      <c r="G186">
        <f>IF(AND(BursaTablo[[#This Row],[Vefat2020]]&gt;-1,BursaTablo[[#This Row],[Referans]]&gt;-1), BursaTablo[[#This Row],[Vefat2020]]-BursaTablo[[#This Row],[Referans]], 0)</f>
        <v>3.3333333333333357</v>
      </c>
      <c r="H186">
        <f t="shared" si="11"/>
        <v>47.857142857142854</v>
      </c>
      <c r="I186">
        <f t="shared" si="12"/>
        <v>39.857142857142854</v>
      </c>
      <c r="J186">
        <f t="shared" si="13"/>
        <v>43</v>
      </c>
      <c r="K186">
        <f t="shared" si="14"/>
        <v>52.571428571428569</v>
      </c>
      <c r="L186">
        <f t="shared" si="15"/>
        <v>45.142857142857153</v>
      </c>
    </row>
    <row r="187" spans="1:12" x14ac:dyDescent="0.35">
      <c r="A187" t="s">
        <v>70</v>
      </c>
      <c r="B187">
        <v>45</v>
      </c>
      <c r="C187">
        <v>52</v>
      </c>
      <c r="D187">
        <v>46</v>
      </c>
      <c r="E187">
        <v>36</v>
      </c>
      <c r="F187">
        <f>AVERAGEIF(BursaTablo[[#This Row],[Vefat2019]:[Vefat2017]], "&gt;0")</f>
        <v>44.666666666666664</v>
      </c>
      <c r="G187">
        <f>IF(AND(BursaTablo[[#This Row],[Vefat2020]]&gt;-1,BursaTablo[[#This Row],[Referans]]&gt;-1), BursaTablo[[#This Row],[Vefat2020]]-BursaTablo[[#This Row],[Referans]], 0)</f>
        <v>0.3333333333333357</v>
      </c>
      <c r="H187">
        <f t="shared" si="11"/>
        <v>50.142857142857146</v>
      </c>
      <c r="I187">
        <f t="shared" si="12"/>
        <v>41.285714285714285</v>
      </c>
      <c r="J187">
        <f t="shared" si="13"/>
        <v>43</v>
      </c>
      <c r="K187">
        <f t="shared" si="14"/>
        <v>52.142857142857146</v>
      </c>
      <c r="L187">
        <f t="shared" si="15"/>
        <v>45.476190476190482</v>
      </c>
    </row>
    <row r="188" spans="1:12" x14ac:dyDescent="0.35">
      <c r="A188" t="s">
        <v>69</v>
      </c>
      <c r="B188">
        <v>49</v>
      </c>
      <c r="C188">
        <v>38</v>
      </c>
      <c r="D188">
        <v>33</v>
      </c>
      <c r="E188">
        <v>43</v>
      </c>
      <c r="F188">
        <f>AVERAGEIF(BursaTablo[[#This Row],[Vefat2019]:[Vefat2017]], "&gt;0")</f>
        <v>38</v>
      </c>
      <c r="G188">
        <f>IF(AND(BursaTablo[[#This Row],[Vefat2020]]&gt;-1,BursaTablo[[#This Row],[Referans]]&gt;-1), BursaTablo[[#This Row],[Vefat2020]]-BursaTablo[[#This Row],[Referans]], 0)</f>
        <v>11</v>
      </c>
      <c r="H188">
        <f t="shared" si="11"/>
        <v>48.714285714285715</v>
      </c>
      <c r="I188">
        <f t="shared" si="12"/>
        <v>41.285714285714285</v>
      </c>
      <c r="J188">
        <f t="shared" si="13"/>
        <v>42</v>
      </c>
      <c r="K188">
        <f t="shared" si="14"/>
        <v>52.285714285714285</v>
      </c>
      <c r="L188">
        <f t="shared" si="15"/>
        <v>45.19047619047619</v>
      </c>
    </row>
    <row r="189" spans="1:12" x14ac:dyDescent="0.35">
      <c r="A189" t="s">
        <v>68</v>
      </c>
      <c r="B189">
        <v>48</v>
      </c>
      <c r="C189">
        <v>41</v>
      </c>
      <c r="D189">
        <v>48</v>
      </c>
      <c r="E189">
        <v>50</v>
      </c>
      <c r="F189">
        <f>AVERAGEIF(BursaTablo[[#This Row],[Vefat2019]:[Vefat2017]], "&gt;0")</f>
        <v>46.333333333333336</v>
      </c>
      <c r="G189">
        <f>IF(AND(BursaTablo[[#This Row],[Vefat2020]]&gt;-1,BursaTablo[[#This Row],[Referans]]&gt;-1), BursaTablo[[#This Row],[Vefat2020]]-BursaTablo[[#This Row],[Referans]], 0)</f>
        <v>1.6666666666666643</v>
      </c>
      <c r="H189">
        <f t="shared" si="11"/>
        <v>50</v>
      </c>
      <c r="I189">
        <f t="shared" si="12"/>
        <v>43.571428571428569</v>
      </c>
      <c r="J189">
        <f t="shared" si="13"/>
        <v>43</v>
      </c>
      <c r="K189">
        <f t="shared" si="14"/>
        <v>50.571428571428569</v>
      </c>
      <c r="L189">
        <f t="shared" si="15"/>
        <v>45.714285714285708</v>
      </c>
    </row>
    <row r="190" spans="1:12" x14ac:dyDescent="0.35">
      <c r="A190" t="s">
        <v>67</v>
      </c>
      <c r="B190">
        <v>54</v>
      </c>
      <c r="C190">
        <v>37</v>
      </c>
      <c r="D190">
        <v>37</v>
      </c>
      <c r="E190">
        <v>37</v>
      </c>
      <c r="F190">
        <f>AVERAGEIF(BursaTablo[[#This Row],[Vefat2019]:[Vefat2017]], "&gt;0")</f>
        <v>37</v>
      </c>
      <c r="G190">
        <f>IF(AND(BursaTablo[[#This Row],[Vefat2020]]&gt;-1,BursaTablo[[#This Row],[Referans]]&gt;-1), BursaTablo[[#This Row],[Vefat2020]]-BursaTablo[[#This Row],[Referans]], 0)</f>
        <v>17</v>
      </c>
      <c r="H190">
        <f t="shared" si="11"/>
        <v>51.285714285714285</v>
      </c>
      <c r="I190">
        <f t="shared" si="12"/>
        <v>41.428571428571431</v>
      </c>
      <c r="J190">
        <f t="shared" si="13"/>
        <v>42.142857142857146</v>
      </c>
      <c r="K190">
        <f t="shared" si="14"/>
        <v>47.428571428571431</v>
      </c>
      <c r="L190">
        <f t="shared" si="15"/>
        <v>43.666666666666664</v>
      </c>
    </row>
    <row r="191" spans="1:12" x14ac:dyDescent="0.35">
      <c r="A191" t="s">
        <v>66</v>
      </c>
      <c r="B191">
        <v>51</v>
      </c>
      <c r="C191">
        <v>44</v>
      </c>
      <c r="D191">
        <v>42</v>
      </c>
      <c r="E191">
        <v>46</v>
      </c>
      <c r="F191">
        <f>AVERAGEIF(BursaTablo[[#This Row],[Vefat2019]:[Vefat2017]], "&gt;0")</f>
        <v>44</v>
      </c>
      <c r="G191">
        <f>IF(AND(BursaTablo[[#This Row],[Vefat2020]]&gt;-1,BursaTablo[[#This Row],[Referans]]&gt;-1), BursaTablo[[#This Row],[Vefat2020]]-BursaTablo[[#This Row],[Referans]], 0)</f>
        <v>7</v>
      </c>
      <c r="H191">
        <f t="shared" si="11"/>
        <v>49.571428571428569</v>
      </c>
      <c r="I191">
        <f t="shared" si="12"/>
        <v>41.428571428571431</v>
      </c>
      <c r="J191">
        <f t="shared" si="13"/>
        <v>41.714285714285715</v>
      </c>
      <c r="K191">
        <f t="shared" si="14"/>
        <v>45.285714285714285</v>
      </c>
      <c r="L191">
        <f t="shared" si="15"/>
        <v>42.809523809523803</v>
      </c>
    </row>
    <row r="192" spans="1:12" x14ac:dyDescent="0.35">
      <c r="A192" t="s">
        <v>65</v>
      </c>
      <c r="B192">
        <v>66</v>
      </c>
      <c r="C192">
        <v>44</v>
      </c>
      <c r="D192">
        <v>40</v>
      </c>
      <c r="E192">
        <v>43</v>
      </c>
      <c r="F192">
        <f>AVERAGEIF(BursaTablo[[#This Row],[Vefat2019]:[Vefat2017]], "&gt;0")</f>
        <v>42.333333333333336</v>
      </c>
      <c r="G192">
        <f>IF(AND(BursaTablo[[#This Row],[Vefat2020]]&gt;-1,BursaTablo[[#This Row],[Referans]]&gt;-1), BursaTablo[[#This Row],[Vefat2020]]-BursaTablo[[#This Row],[Referans]], 0)</f>
        <v>23.666666666666664</v>
      </c>
      <c r="H192">
        <f t="shared" si="11"/>
        <v>51.714285714285715</v>
      </c>
      <c r="I192">
        <f t="shared" si="12"/>
        <v>42.142857142857146</v>
      </c>
      <c r="J192">
        <f t="shared" si="13"/>
        <v>40.571428571428569</v>
      </c>
      <c r="K192">
        <f t="shared" si="14"/>
        <v>45</v>
      </c>
      <c r="L192">
        <f t="shared" si="15"/>
        <v>42.571428571428569</v>
      </c>
    </row>
    <row r="193" spans="1:12" x14ac:dyDescent="0.35">
      <c r="A193" t="s">
        <v>64</v>
      </c>
      <c r="B193">
        <v>49</v>
      </c>
      <c r="C193">
        <v>44</v>
      </c>
      <c r="D193">
        <v>51</v>
      </c>
      <c r="E193">
        <v>43</v>
      </c>
      <c r="F193">
        <f>AVERAGEIF(BursaTablo[[#This Row],[Vefat2019]:[Vefat2017]], "&gt;0")</f>
        <v>46</v>
      </c>
      <c r="G193">
        <f>IF(AND(BursaTablo[[#This Row],[Vefat2020]]&gt;-1,BursaTablo[[#This Row],[Referans]]&gt;-1), BursaTablo[[#This Row],[Vefat2020]]-BursaTablo[[#This Row],[Referans]], 0)</f>
        <v>3</v>
      </c>
      <c r="H193">
        <f t="shared" si="11"/>
        <v>51.714285714285715</v>
      </c>
      <c r="I193">
        <f t="shared" si="12"/>
        <v>42.857142857142854</v>
      </c>
      <c r="J193">
        <f t="shared" si="13"/>
        <v>42.428571428571431</v>
      </c>
      <c r="K193">
        <f t="shared" si="14"/>
        <v>42.571428571428569</v>
      </c>
      <c r="L193">
        <f t="shared" si="15"/>
        <v>42.619047619047628</v>
      </c>
    </row>
    <row r="194" spans="1:12" x14ac:dyDescent="0.35">
      <c r="A194" t="s">
        <v>63</v>
      </c>
      <c r="B194">
        <v>61</v>
      </c>
      <c r="C194">
        <v>32</v>
      </c>
      <c r="D194">
        <v>33</v>
      </c>
      <c r="E194">
        <v>47</v>
      </c>
      <c r="F194">
        <f>AVERAGEIF(BursaTablo[[#This Row],[Vefat2019]:[Vefat2017]], "&gt;0")</f>
        <v>37.333333333333336</v>
      </c>
      <c r="G194">
        <f>IF(AND(BursaTablo[[#This Row],[Vefat2020]]&gt;-1,BursaTablo[[#This Row],[Referans]]&gt;-1), BursaTablo[[#This Row],[Vefat2020]]-BursaTablo[[#This Row],[Referans]], 0)</f>
        <v>23.666666666666664</v>
      </c>
      <c r="H194">
        <f t="shared" si="11"/>
        <v>54</v>
      </c>
      <c r="I194">
        <f t="shared" si="12"/>
        <v>40</v>
      </c>
      <c r="J194">
        <f t="shared" si="13"/>
        <v>40.571428571428569</v>
      </c>
      <c r="K194">
        <f t="shared" si="14"/>
        <v>44.142857142857146</v>
      </c>
      <c r="L194">
        <f t="shared" si="15"/>
        <v>41.571428571428569</v>
      </c>
    </row>
    <row r="195" spans="1:12" x14ac:dyDescent="0.35">
      <c r="A195" t="s">
        <v>62</v>
      </c>
      <c r="B195">
        <v>41</v>
      </c>
      <c r="C195">
        <v>33</v>
      </c>
      <c r="D195">
        <v>36</v>
      </c>
      <c r="E195">
        <v>39</v>
      </c>
      <c r="F195">
        <f>AVERAGEIF(BursaTablo[[#This Row],[Vefat2019]:[Vefat2017]], "&gt;0")</f>
        <v>36</v>
      </c>
      <c r="G195">
        <f>IF(AND(BursaTablo[[#This Row],[Vefat2020]]&gt;-1,BursaTablo[[#This Row],[Referans]]&gt;-1), BursaTablo[[#This Row],[Vefat2020]]-BursaTablo[[#This Row],[Referans]], 0)</f>
        <v>5</v>
      </c>
      <c r="H195">
        <f t="shared" si="11"/>
        <v>52.857142857142854</v>
      </c>
      <c r="I195">
        <f t="shared" si="12"/>
        <v>39.285714285714285</v>
      </c>
      <c r="J195">
        <f t="shared" si="13"/>
        <v>41</v>
      </c>
      <c r="K195">
        <f t="shared" si="14"/>
        <v>43.571428571428569</v>
      </c>
      <c r="L195">
        <f t="shared" si="15"/>
        <v>41.285714285714285</v>
      </c>
    </row>
    <row r="196" spans="1:12" x14ac:dyDescent="0.35">
      <c r="A196" t="s">
        <v>61</v>
      </c>
      <c r="B196">
        <v>45</v>
      </c>
      <c r="C196">
        <v>30</v>
      </c>
      <c r="D196">
        <v>42</v>
      </c>
      <c r="E196">
        <v>49</v>
      </c>
      <c r="F196">
        <f>AVERAGEIF(BursaTablo[[#This Row],[Vefat2019]:[Vefat2017]], "&gt;0")</f>
        <v>40.333333333333336</v>
      </c>
      <c r="G196">
        <f>IF(AND(BursaTablo[[#This Row],[Vefat2020]]&gt;-1,BursaTablo[[#This Row],[Referans]]&gt;-1), BursaTablo[[#This Row],[Vefat2020]]-BursaTablo[[#This Row],[Referans]], 0)</f>
        <v>4.6666666666666643</v>
      </c>
      <c r="H196">
        <f t="shared" si="11"/>
        <v>52.428571428571431</v>
      </c>
      <c r="I196">
        <f t="shared" si="12"/>
        <v>37.714285714285715</v>
      </c>
      <c r="J196">
        <f t="shared" si="13"/>
        <v>40.142857142857146</v>
      </c>
      <c r="K196">
        <f t="shared" si="14"/>
        <v>43.428571428571431</v>
      </c>
      <c r="L196">
        <f t="shared" si="15"/>
        <v>40.428571428571431</v>
      </c>
    </row>
    <row r="197" spans="1:12" x14ac:dyDescent="0.35">
      <c r="A197" t="s">
        <v>60</v>
      </c>
      <c r="B197">
        <v>62</v>
      </c>
      <c r="C197">
        <v>30</v>
      </c>
      <c r="D197">
        <v>43</v>
      </c>
      <c r="E197">
        <v>39</v>
      </c>
      <c r="F197">
        <f>AVERAGEIF(BursaTablo[[#This Row],[Vefat2019]:[Vefat2017]], "&gt;0")</f>
        <v>37.333333333333336</v>
      </c>
      <c r="G197">
        <f>IF(AND(BursaTablo[[#This Row],[Vefat2020]]&gt;-1,BursaTablo[[#This Row],[Referans]]&gt;-1), BursaTablo[[#This Row],[Vefat2020]]-BursaTablo[[#This Row],[Referans]], 0)</f>
        <v>24.666666666666664</v>
      </c>
      <c r="H197">
        <f t="shared" si="11"/>
        <v>53.571428571428569</v>
      </c>
      <c r="I197">
        <f t="shared" si="12"/>
        <v>36.714285714285715</v>
      </c>
      <c r="J197">
        <f t="shared" si="13"/>
        <v>41</v>
      </c>
      <c r="K197">
        <f t="shared" si="14"/>
        <v>43.714285714285715</v>
      </c>
      <c r="L197">
        <f t="shared" si="15"/>
        <v>40.476190476190482</v>
      </c>
    </row>
    <row r="198" spans="1:12" x14ac:dyDescent="0.35">
      <c r="A198" t="s">
        <v>59</v>
      </c>
      <c r="B198">
        <v>54</v>
      </c>
      <c r="C198">
        <v>31</v>
      </c>
      <c r="D198">
        <v>31</v>
      </c>
      <c r="E198">
        <v>42</v>
      </c>
      <c r="F198">
        <f>AVERAGEIF(BursaTablo[[#This Row],[Vefat2019]:[Vefat2017]], "&gt;0")</f>
        <v>34.666666666666664</v>
      </c>
      <c r="G198">
        <f>IF(AND(BursaTablo[[#This Row],[Vefat2020]]&gt;-1,BursaTablo[[#This Row],[Referans]]&gt;-1), BursaTablo[[#This Row],[Vefat2020]]-BursaTablo[[#This Row],[Referans]], 0)</f>
        <v>19.333333333333336</v>
      </c>
      <c r="H198">
        <f t="shared" si="11"/>
        <v>54</v>
      </c>
      <c r="I198">
        <f t="shared" si="12"/>
        <v>34.857142857142854</v>
      </c>
      <c r="J198">
        <f t="shared" si="13"/>
        <v>39.428571428571431</v>
      </c>
      <c r="K198">
        <f t="shared" si="14"/>
        <v>43.142857142857146</v>
      </c>
      <c r="L198">
        <f t="shared" si="15"/>
        <v>39.142857142857153</v>
      </c>
    </row>
    <row r="199" spans="1:12" x14ac:dyDescent="0.35">
      <c r="A199" t="s">
        <v>58</v>
      </c>
      <c r="B199">
        <v>41</v>
      </c>
      <c r="C199">
        <v>33</v>
      </c>
      <c r="D199">
        <v>43</v>
      </c>
      <c r="E199">
        <v>52</v>
      </c>
      <c r="F199">
        <f>AVERAGEIF(BursaTablo[[#This Row],[Vefat2019]:[Vefat2017]], "&gt;0")</f>
        <v>42.666666666666664</v>
      </c>
      <c r="G199">
        <f>IF(AND(BursaTablo[[#This Row],[Vefat2020]]&gt;-1,BursaTablo[[#This Row],[Referans]]&gt;-1), BursaTablo[[#This Row],[Vefat2020]]-BursaTablo[[#This Row],[Referans]], 0)</f>
        <v>-1.6666666666666643</v>
      </c>
      <c r="H199">
        <f t="shared" si="11"/>
        <v>50.428571428571431</v>
      </c>
      <c r="I199">
        <f t="shared" si="12"/>
        <v>33.285714285714285</v>
      </c>
      <c r="J199">
        <f t="shared" si="13"/>
        <v>39.857142857142854</v>
      </c>
      <c r="K199">
        <f t="shared" si="14"/>
        <v>44.428571428571431</v>
      </c>
      <c r="L199">
        <f t="shared" si="15"/>
        <v>39.190476190476197</v>
      </c>
    </row>
    <row r="200" spans="1:12" x14ac:dyDescent="0.35">
      <c r="A200" t="s">
        <v>57</v>
      </c>
      <c r="B200">
        <v>49</v>
      </c>
      <c r="C200">
        <v>34</v>
      </c>
      <c r="D200">
        <v>38</v>
      </c>
      <c r="E200">
        <v>36</v>
      </c>
      <c r="F200">
        <f>AVERAGEIF(BursaTablo[[#This Row],[Vefat2019]:[Vefat2017]], "&gt;0")</f>
        <v>36</v>
      </c>
      <c r="G200">
        <f>IF(AND(BursaTablo[[#This Row],[Vefat2020]]&gt;-1,BursaTablo[[#This Row],[Referans]]&gt;-1), BursaTablo[[#This Row],[Vefat2020]]-BursaTablo[[#This Row],[Referans]], 0)</f>
        <v>13</v>
      </c>
      <c r="H200">
        <f t="shared" si="11"/>
        <v>50.428571428571431</v>
      </c>
      <c r="I200">
        <f t="shared" si="12"/>
        <v>31.857142857142858</v>
      </c>
      <c r="J200">
        <f t="shared" si="13"/>
        <v>38</v>
      </c>
      <c r="K200">
        <f t="shared" si="14"/>
        <v>43.428571428571431</v>
      </c>
      <c r="L200">
        <f t="shared" si="15"/>
        <v>37.761904761904766</v>
      </c>
    </row>
    <row r="201" spans="1:12" x14ac:dyDescent="0.35">
      <c r="A201" t="s">
        <v>56</v>
      </c>
      <c r="B201">
        <v>43</v>
      </c>
      <c r="C201">
        <v>33</v>
      </c>
      <c r="D201">
        <v>40</v>
      </c>
      <c r="E201">
        <v>40</v>
      </c>
      <c r="F201">
        <f>AVERAGEIF(BursaTablo[[#This Row],[Vefat2019]:[Vefat2017]], "&gt;0")</f>
        <v>37.666666666666664</v>
      </c>
      <c r="G201">
        <f>IF(AND(BursaTablo[[#This Row],[Vefat2020]]&gt;-1,BursaTablo[[#This Row],[Referans]]&gt;-1), BursaTablo[[#This Row],[Vefat2020]]-BursaTablo[[#This Row],[Referans]], 0)</f>
        <v>5.3333333333333357</v>
      </c>
      <c r="H201">
        <f t="shared" ref="H201:H254" si="16">AVERAGE(B195:B201)</f>
        <v>47.857142857142854</v>
      </c>
      <c r="I201">
        <f t="shared" ref="I201:I254" si="17">AVERAGE(C195:C201)</f>
        <v>32</v>
      </c>
      <c r="J201">
        <f t="shared" ref="J201:J254" si="18">AVERAGE(D195:D201)</f>
        <v>39</v>
      </c>
      <c r="K201">
        <f t="shared" ref="K201:K254" si="19">AVERAGE(E195:E201)</f>
        <v>42.428571428571431</v>
      </c>
      <c r="L201">
        <f t="shared" ref="L201:L254" si="20">AVERAGE(F195:F201)</f>
        <v>37.80952380952381</v>
      </c>
    </row>
    <row r="202" spans="1:12" x14ac:dyDescent="0.35">
      <c r="A202" t="s">
        <v>55</v>
      </c>
      <c r="B202">
        <v>45</v>
      </c>
      <c r="C202">
        <v>41</v>
      </c>
      <c r="D202">
        <v>44</v>
      </c>
      <c r="E202">
        <v>37</v>
      </c>
      <c r="F202">
        <f>AVERAGEIF(BursaTablo[[#This Row],[Vefat2019]:[Vefat2017]], "&gt;0")</f>
        <v>40.666666666666664</v>
      </c>
      <c r="G202">
        <f>IF(AND(BursaTablo[[#This Row],[Vefat2020]]&gt;-1,BursaTablo[[#This Row],[Referans]]&gt;-1), BursaTablo[[#This Row],[Vefat2020]]-BursaTablo[[#This Row],[Referans]], 0)</f>
        <v>4.3333333333333357</v>
      </c>
      <c r="H202">
        <f t="shared" si="16"/>
        <v>48.428571428571431</v>
      </c>
      <c r="I202">
        <f t="shared" si="17"/>
        <v>33.142857142857146</v>
      </c>
      <c r="J202">
        <f t="shared" si="18"/>
        <v>40.142857142857146</v>
      </c>
      <c r="K202">
        <f t="shared" si="19"/>
        <v>42.142857142857146</v>
      </c>
      <c r="L202">
        <f t="shared" si="20"/>
        <v>38.476190476190474</v>
      </c>
    </row>
    <row r="203" spans="1:12" x14ac:dyDescent="0.35">
      <c r="A203" t="s">
        <v>54</v>
      </c>
      <c r="B203">
        <v>42</v>
      </c>
      <c r="C203">
        <v>28</v>
      </c>
      <c r="D203">
        <v>40</v>
      </c>
      <c r="E203">
        <v>49</v>
      </c>
      <c r="F203">
        <f>AVERAGEIF(BursaTablo[[#This Row],[Vefat2019]:[Vefat2017]], "&gt;0")</f>
        <v>39</v>
      </c>
      <c r="G203">
        <f>IF(AND(BursaTablo[[#This Row],[Vefat2020]]&gt;-1,BursaTablo[[#This Row],[Referans]]&gt;-1), BursaTablo[[#This Row],[Vefat2020]]-BursaTablo[[#This Row],[Referans]], 0)</f>
        <v>3</v>
      </c>
      <c r="H203">
        <f t="shared" si="16"/>
        <v>48</v>
      </c>
      <c r="I203">
        <f t="shared" si="17"/>
        <v>32.857142857142854</v>
      </c>
      <c r="J203">
        <f t="shared" si="18"/>
        <v>39.857142857142854</v>
      </c>
      <c r="K203">
        <f t="shared" si="19"/>
        <v>42.142857142857146</v>
      </c>
      <c r="L203">
        <f t="shared" si="20"/>
        <v>38.285714285714285</v>
      </c>
    </row>
    <row r="204" spans="1:12" x14ac:dyDescent="0.35">
      <c r="A204" t="s">
        <v>53</v>
      </c>
      <c r="B204">
        <v>57</v>
      </c>
      <c r="C204">
        <v>42</v>
      </c>
      <c r="D204">
        <v>33</v>
      </c>
      <c r="E204">
        <v>43</v>
      </c>
      <c r="F204">
        <f>AVERAGEIF(BursaTablo[[#This Row],[Vefat2019]:[Vefat2017]], "&gt;0")</f>
        <v>39.333333333333336</v>
      </c>
      <c r="G204">
        <f>IF(AND(BursaTablo[[#This Row],[Vefat2020]]&gt;-1,BursaTablo[[#This Row],[Referans]]&gt;-1), BursaTablo[[#This Row],[Vefat2020]]-BursaTablo[[#This Row],[Referans]], 0)</f>
        <v>17.666666666666664</v>
      </c>
      <c r="H204">
        <f t="shared" si="16"/>
        <v>47.285714285714285</v>
      </c>
      <c r="I204">
        <f t="shared" si="17"/>
        <v>34.571428571428569</v>
      </c>
      <c r="J204">
        <f t="shared" si="18"/>
        <v>38.428571428571431</v>
      </c>
      <c r="K204">
        <f t="shared" si="19"/>
        <v>42.714285714285715</v>
      </c>
      <c r="L204">
        <f t="shared" si="20"/>
        <v>38.571428571428569</v>
      </c>
    </row>
    <row r="205" spans="1:12" x14ac:dyDescent="0.35">
      <c r="A205" t="s">
        <v>52</v>
      </c>
      <c r="B205">
        <v>39</v>
      </c>
      <c r="C205">
        <v>41</v>
      </c>
      <c r="D205">
        <v>37</v>
      </c>
      <c r="E205">
        <v>34</v>
      </c>
      <c r="F205">
        <f>AVERAGEIF(BursaTablo[[#This Row],[Vefat2019]:[Vefat2017]], "&gt;0")</f>
        <v>37.333333333333336</v>
      </c>
      <c r="G205">
        <f>IF(AND(BursaTablo[[#This Row],[Vefat2020]]&gt;-1,BursaTablo[[#This Row],[Referans]]&gt;-1), BursaTablo[[#This Row],[Vefat2020]]-BursaTablo[[#This Row],[Referans]], 0)</f>
        <v>1.6666666666666643</v>
      </c>
      <c r="H205">
        <f t="shared" si="16"/>
        <v>45.142857142857146</v>
      </c>
      <c r="I205">
        <f t="shared" si="17"/>
        <v>36</v>
      </c>
      <c r="J205">
        <f t="shared" si="18"/>
        <v>39.285714285714285</v>
      </c>
      <c r="K205">
        <f t="shared" si="19"/>
        <v>41.571428571428569</v>
      </c>
      <c r="L205">
        <f t="shared" si="20"/>
        <v>38.952380952380949</v>
      </c>
    </row>
    <row r="206" spans="1:12" x14ac:dyDescent="0.35">
      <c r="A206" t="s">
        <v>51</v>
      </c>
      <c r="B206">
        <v>35</v>
      </c>
      <c r="C206">
        <v>32</v>
      </c>
      <c r="D206">
        <v>42</v>
      </c>
      <c r="E206">
        <v>34</v>
      </c>
      <c r="F206">
        <f>AVERAGEIF(BursaTablo[[#This Row],[Vefat2019]:[Vefat2017]], "&gt;0")</f>
        <v>36</v>
      </c>
      <c r="G206">
        <f>IF(AND(BursaTablo[[#This Row],[Vefat2020]]&gt;-1,BursaTablo[[#This Row],[Referans]]&gt;-1), BursaTablo[[#This Row],[Vefat2020]]-BursaTablo[[#This Row],[Referans]], 0)</f>
        <v>-1</v>
      </c>
      <c r="H206">
        <f t="shared" si="16"/>
        <v>44.285714285714285</v>
      </c>
      <c r="I206">
        <f t="shared" si="17"/>
        <v>35.857142857142854</v>
      </c>
      <c r="J206">
        <f t="shared" si="18"/>
        <v>39.142857142857146</v>
      </c>
      <c r="K206">
        <f t="shared" si="19"/>
        <v>39</v>
      </c>
      <c r="L206">
        <f t="shared" si="20"/>
        <v>38</v>
      </c>
    </row>
    <row r="207" spans="1:12" x14ac:dyDescent="0.35">
      <c r="A207" t="s">
        <v>50</v>
      </c>
      <c r="B207">
        <v>58</v>
      </c>
      <c r="C207">
        <v>23</v>
      </c>
      <c r="D207">
        <v>40</v>
      </c>
      <c r="E207">
        <v>53</v>
      </c>
      <c r="F207">
        <f>AVERAGEIF(BursaTablo[[#This Row],[Vefat2019]:[Vefat2017]], "&gt;0")</f>
        <v>38.666666666666664</v>
      </c>
      <c r="G207">
        <f>IF(AND(BursaTablo[[#This Row],[Vefat2020]]&gt;-1,BursaTablo[[#This Row],[Referans]]&gt;-1), BursaTablo[[#This Row],[Vefat2020]]-BursaTablo[[#This Row],[Referans]], 0)</f>
        <v>19.333333333333336</v>
      </c>
      <c r="H207">
        <f t="shared" si="16"/>
        <v>45.571428571428569</v>
      </c>
      <c r="I207">
        <f t="shared" si="17"/>
        <v>34.285714285714285</v>
      </c>
      <c r="J207">
        <f t="shared" si="18"/>
        <v>39.428571428571431</v>
      </c>
      <c r="K207">
        <f t="shared" si="19"/>
        <v>41.428571428571431</v>
      </c>
      <c r="L207">
        <f t="shared" si="20"/>
        <v>38.380952380952387</v>
      </c>
    </row>
    <row r="208" spans="1:12" x14ac:dyDescent="0.35">
      <c r="A208" t="s">
        <v>49</v>
      </c>
      <c r="B208">
        <v>40</v>
      </c>
      <c r="C208">
        <v>31</v>
      </c>
      <c r="D208">
        <v>42</v>
      </c>
      <c r="E208">
        <v>61</v>
      </c>
      <c r="F208">
        <f>AVERAGEIF(BursaTablo[[#This Row],[Vefat2019]:[Vefat2017]], "&gt;0")</f>
        <v>44.666666666666664</v>
      </c>
      <c r="G208">
        <f>IF(AND(BursaTablo[[#This Row],[Vefat2020]]&gt;-1,BursaTablo[[#This Row],[Referans]]&gt;-1), BursaTablo[[#This Row],[Vefat2020]]-BursaTablo[[#This Row],[Referans]], 0)</f>
        <v>-4.6666666666666643</v>
      </c>
      <c r="H208">
        <f t="shared" si="16"/>
        <v>45.142857142857146</v>
      </c>
      <c r="I208">
        <f t="shared" si="17"/>
        <v>34</v>
      </c>
      <c r="J208">
        <f t="shared" si="18"/>
        <v>39.714285714285715</v>
      </c>
      <c r="K208">
        <f t="shared" si="19"/>
        <v>44.428571428571431</v>
      </c>
      <c r="L208">
        <f t="shared" si="20"/>
        <v>39.380952380952387</v>
      </c>
    </row>
    <row r="209" spans="1:12" x14ac:dyDescent="0.35">
      <c r="A209" t="s">
        <v>48</v>
      </c>
      <c r="B209">
        <v>48</v>
      </c>
      <c r="C209">
        <v>39</v>
      </c>
      <c r="D209">
        <v>22</v>
      </c>
      <c r="E209">
        <v>46</v>
      </c>
      <c r="F209">
        <f>AVERAGEIF(BursaTablo[[#This Row],[Vefat2019]:[Vefat2017]], "&gt;0")</f>
        <v>35.666666666666664</v>
      </c>
      <c r="G209">
        <f>IF(AND(BursaTablo[[#This Row],[Vefat2020]]&gt;-1,BursaTablo[[#This Row],[Referans]]&gt;-1), BursaTablo[[#This Row],[Vefat2020]]-BursaTablo[[#This Row],[Referans]], 0)</f>
        <v>12.333333333333336</v>
      </c>
      <c r="H209">
        <f t="shared" si="16"/>
        <v>45.571428571428569</v>
      </c>
      <c r="I209">
        <f t="shared" si="17"/>
        <v>33.714285714285715</v>
      </c>
      <c r="J209">
        <f t="shared" si="18"/>
        <v>36.571428571428569</v>
      </c>
      <c r="K209">
        <f t="shared" si="19"/>
        <v>45.714285714285715</v>
      </c>
      <c r="L209">
        <f t="shared" si="20"/>
        <v>38.666666666666671</v>
      </c>
    </row>
    <row r="210" spans="1:12" x14ac:dyDescent="0.35">
      <c r="A210" t="s">
        <v>47</v>
      </c>
      <c r="B210">
        <v>41</v>
      </c>
      <c r="C210">
        <v>32</v>
      </c>
      <c r="D210">
        <v>41</v>
      </c>
      <c r="E210">
        <v>42</v>
      </c>
      <c r="F210">
        <f>AVERAGEIF(BursaTablo[[#This Row],[Vefat2019]:[Vefat2017]], "&gt;0")</f>
        <v>38.333333333333336</v>
      </c>
      <c r="G210">
        <f>IF(AND(BursaTablo[[#This Row],[Vefat2020]]&gt;-1,BursaTablo[[#This Row],[Referans]]&gt;-1), BursaTablo[[#This Row],[Vefat2020]]-BursaTablo[[#This Row],[Referans]], 0)</f>
        <v>2.6666666666666643</v>
      </c>
      <c r="H210">
        <f t="shared" si="16"/>
        <v>45.428571428571431</v>
      </c>
      <c r="I210">
        <f t="shared" si="17"/>
        <v>34.285714285714285</v>
      </c>
      <c r="J210">
        <f t="shared" si="18"/>
        <v>36.714285714285715</v>
      </c>
      <c r="K210">
        <f t="shared" si="19"/>
        <v>44.714285714285715</v>
      </c>
      <c r="L210">
        <f t="shared" si="20"/>
        <v>38.571428571428569</v>
      </c>
    </row>
    <row r="211" spans="1:12" x14ac:dyDescent="0.35">
      <c r="A211" t="s">
        <v>46</v>
      </c>
      <c r="B211">
        <v>51</v>
      </c>
      <c r="C211">
        <v>40</v>
      </c>
      <c r="D211">
        <v>48</v>
      </c>
      <c r="E211">
        <v>35</v>
      </c>
      <c r="F211">
        <f>AVERAGEIF(BursaTablo[[#This Row],[Vefat2019]:[Vefat2017]], "&gt;0")</f>
        <v>41</v>
      </c>
      <c r="G211">
        <f>IF(AND(BursaTablo[[#This Row],[Vefat2020]]&gt;-1,BursaTablo[[#This Row],[Referans]]&gt;-1), BursaTablo[[#This Row],[Vefat2020]]-BursaTablo[[#This Row],[Referans]], 0)</f>
        <v>10</v>
      </c>
      <c r="H211">
        <f t="shared" si="16"/>
        <v>44.571428571428569</v>
      </c>
      <c r="I211">
        <f t="shared" si="17"/>
        <v>34</v>
      </c>
      <c r="J211">
        <f t="shared" si="18"/>
        <v>38.857142857142854</v>
      </c>
      <c r="K211">
        <f t="shared" si="19"/>
        <v>43.571428571428569</v>
      </c>
      <c r="L211">
        <f t="shared" si="20"/>
        <v>38.809523809523803</v>
      </c>
    </row>
    <row r="212" spans="1:12" x14ac:dyDescent="0.35">
      <c r="A212" t="s">
        <v>45</v>
      </c>
      <c r="B212">
        <v>48</v>
      </c>
      <c r="C212">
        <v>47</v>
      </c>
      <c r="D212">
        <v>38</v>
      </c>
      <c r="E212">
        <v>40</v>
      </c>
      <c r="F212">
        <f>AVERAGEIF(BursaTablo[[#This Row],[Vefat2019]:[Vefat2017]], "&gt;0")</f>
        <v>41.666666666666664</v>
      </c>
      <c r="G212">
        <f>IF(AND(BursaTablo[[#This Row],[Vefat2020]]&gt;-1,BursaTablo[[#This Row],[Referans]]&gt;-1), BursaTablo[[#This Row],[Vefat2020]]-BursaTablo[[#This Row],[Referans]], 0)</f>
        <v>6.3333333333333357</v>
      </c>
      <c r="H212">
        <f t="shared" si="16"/>
        <v>45.857142857142854</v>
      </c>
      <c r="I212">
        <f t="shared" si="17"/>
        <v>34.857142857142854</v>
      </c>
      <c r="J212">
        <f t="shared" si="18"/>
        <v>39</v>
      </c>
      <c r="K212">
        <f t="shared" si="19"/>
        <v>44.428571428571431</v>
      </c>
      <c r="L212">
        <f t="shared" si="20"/>
        <v>39.428571428571431</v>
      </c>
    </row>
    <row r="213" spans="1:12" x14ac:dyDescent="0.35">
      <c r="A213" t="s">
        <v>44</v>
      </c>
      <c r="B213">
        <v>47</v>
      </c>
      <c r="C213">
        <v>43</v>
      </c>
      <c r="D213">
        <v>41</v>
      </c>
      <c r="E213">
        <v>47</v>
      </c>
      <c r="F213">
        <f>AVERAGEIF(BursaTablo[[#This Row],[Vefat2019]:[Vefat2017]], "&gt;0")</f>
        <v>43.666666666666664</v>
      </c>
      <c r="G213">
        <f>IF(AND(BursaTablo[[#This Row],[Vefat2020]]&gt;-1,BursaTablo[[#This Row],[Referans]]&gt;-1), BursaTablo[[#This Row],[Vefat2020]]-BursaTablo[[#This Row],[Referans]], 0)</f>
        <v>3.3333333333333357</v>
      </c>
      <c r="H213">
        <f t="shared" si="16"/>
        <v>47.571428571428569</v>
      </c>
      <c r="I213">
        <f t="shared" si="17"/>
        <v>36.428571428571431</v>
      </c>
      <c r="J213">
        <f t="shared" si="18"/>
        <v>38.857142857142854</v>
      </c>
      <c r="K213">
        <f t="shared" si="19"/>
        <v>46.285714285714285</v>
      </c>
      <c r="L213">
        <f t="shared" si="20"/>
        <v>40.523809523809526</v>
      </c>
    </row>
    <row r="214" spans="1:12" x14ac:dyDescent="0.35">
      <c r="A214" t="s">
        <v>43</v>
      </c>
      <c r="B214">
        <v>45</v>
      </c>
      <c r="C214">
        <v>41</v>
      </c>
      <c r="D214">
        <v>41</v>
      </c>
      <c r="E214">
        <v>32</v>
      </c>
      <c r="F214">
        <f>AVERAGEIF(BursaTablo[[#This Row],[Vefat2019]:[Vefat2017]], "&gt;0")</f>
        <v>38</v>
      </c>
      <c r="G214">
        <f>IF(AND(BursaTablo[[#This Row],[Vefat2020]]&gt;-1,BursaTablo[[#This Row],[Referans]]&gt;-1), BursaTablo[[#This Row],[Vefat2020]]-BursaTablo[[#This Row],[Referans]], 0)</f>
        <v>7</v>
      </c>
      <c r="H214">
        <f t="shared" si="16"/>
        <v>45.714285714285715</v>
      </c>
      <c r="I214">
        <f t="shared" si="17"/>
        <v>39</v>
      </c>
      <c r="J214">
        <f t="shared" si="18"/>
        <v>39</v>
      </c>
      <c r="K214">
        <f t="shared" si="19"/>
        <v>43.285714285714285</v>
      </c>
      <c r="L214">
        <f t="shared" si="20"/>
        <v>40.428571428571431</v>
      </c>
    </row>
    <row r="215" spans="1:12" x14ac:dyDescent="0.35">
      <c r="A215" t="s">
        <v>42</v>
      </c>
      <c r="B215">
        <v>49</v>
      </c>
      <c r="C215">
        <v>37</v>
      </c>
      <c r="D215">
        <v>41</v>
      </c>
      <c r="E215">
        <v>36</v>
      </c>
      <c r="F215">
        <f>AVERAGEIF(BursaTablo[[#This Row],[Vefat2019]:[Vefat2017]], "&gt;0")</f>
        <v>38</v>
      </c>
      <c r="G215">
        <f>IF(AND(BursaTablo[[#This Row],[Vefat2020]]&gt;-1,BursaTablo[[#This Row],[Referans]]&gt;-1), BursaTablo[[#This Row],[Vefat2020]]-BursaTablo[[#This Row],[Referans]], 0)</f>
        <v>11</v>
      </c>
      <c r="H215">
        <f t="shared" si="16"/>
        <v>47</v>
      </c>
      <c r="I215">
        <f t="shared" si="17"/>
        <v>39.857142857142854</v>
      </c>
      <c r="J215">
        <f t="shared" si="18"/>
        <v>38.857142857142854</v>
      </c>
      <c r="K215">
        <f t="shared" si="19"/>
        <v>39.714285714285715</v>
      </c>
      <c r="L215">
        <f t="shared" si="20"/>
        <v>39.476190476190474</v>
      </c>
    </row>
    <row r="216" spans="1:12" x14ac:dyDescent="0.35">
      <c r="A216" t="s">
        <v>41</v>
      </c>
      <c r="B216">
        <v>39</v>
      </c>
      <c r="C216">
        <v>40</v>
      </c>
      <c r="D216">
        <v>53</v>
      </c>
      <c r="E216">
        <v>37</v>
      </c>
      <c r="F216">
        <f>AVERAGEIF(BursaTablo[[#This Row],[Vefat2019]:[Vefat2017]], "&gt;0")</f>
        <v>43.333333333333336</v>
      </c>
      <c r="G216">
        <f>IF(AND(BursaTablo[[#This Row],[Vefat2020]]&gt;-1,BursaTablo[[#This Row],[Referans]]&gt;-1), BursaTablo[[#This Row],[Vefat2020]]-BursaTablo[[#This Row],[Referans]], 0)</f>
        <v>-4.3333333333333357</v>
      </c>
      <c r="H216">
        <f t="shared" si="16"/>
        <v>45.714285714285715</v>
      </c>
      <c r="I216">
        <f t="shared" si="17"/>
        <v>40</v>
      </c>
      <c r="J216">
        <f t="shared" si="18"/>
        <v>43.285714285714285</v>
      </c>
      <c r="K216">
        <f t="shared" si="19"/>
        <v>38.428571428571431</v>
      </c>
      <c r="L216">
        <f t="shared" si="20"/>
        <v>40.571428571428569</v>
      </c>
    </row>
    <row r="217" spans="1:12" x14ac:dyDescent="0.35">
      <c r="A217" t="s">
        <v>40</v>
      </c>
      <c r="B217">
        <v>44</v>
      </c>
      <c r="C217">
        <v>43</v>
      </c>
      <c r="D217">
        <v>37</v>
      </c>
      <c r="E217">
        <v>50</v>
      </c>
      <c r="F217">
        <f>AVERAGEIF(BursaTablo[[#This Row],[Vefat2019]:[Vefat2017]], "&gt;0")</f>
        <v>43.333333333333336</v>
      </c>
      <c r="G217">
        <f>IF(AND(BursaTablo[[#This Row],[Vefat2020]]&gt;-1,BursaTablo[[#This Row],[Referans]]&gt;-1), BursaTablo[[#This Row],[Vefat2020]]-BursaTablo[[#This Row],[Referans]], 0)</f>
        <v>0.6666666666666643</v>
      </c>
      <c r="H217">
        <f t="shared" si="16"/>
        <v>46.142857142857146</v>
      </c>
      <c r="I217">
        <f t="shared" si="17"/>
        <v>41.571428571428569</v>
      </c>
      <c r="J217">
        <f t="shared" si="18"/>
        <v>42.714285714285715</v>
      </c>
      <c r="K217">
        <f t="shared" si="19"/>
        <v>39.571428571428569</v>
      </c>
      <c r="L217">
        <f t="shared" si="20"/>
        <v>41.285714285714285</v>
      </c>
    </row>
    <row r="218" spans="1:12" x14ac:dyDescent="0.35">
      <c r="A218" t="s">
        <v>39</v>
      </c>
      <c r="B218">
        <v>46</v>
      </c>
      <c r="C218">
        <v>33</v>
      </c>
      <c r="D218">
        <v>34</v>
      </c>
      <c r="E218">
        <v>45</v>
      </c>
      <c r="F218">
        <f>AVERAGEIF(BursaTablo[[#This Row],[Vefat2019]:[Vefat2017]], "&gt;0")</f>
        <v>37.333333333333336</v>
      </c>
      <c r="G218">
        <f>IF(AND(BursaTablo[[#This Row],[Vefat2020]]&gt;-1,BursaTablo[[#This Row],[Referans]]&gt;-1), BursaTablo[[#This Row],[Vefat2020]]-BursaTablo[[#This Row],[Referans]], 0)</f>
        <v>8.6666666666666643</v>
      </c>
      <c r="H218">
        <f t="shared" si="16"/>
        <v>45.428571428571431</v>
      </c>
      <c r="I218">
        <f t="shared" si="17"/>
        <v>40.571428571428569</v>
      </c>
      <c r="J218">
        <f t="shared" si="18"/>
        <v>40.714285714285715</v>
      </c>
      <c r="K218">
        <f t="shared" si="19"/>
        <v>41</v>
      </c>
      <c r="L218">
        <f t="shared" si="20"/>
        <v>40.761904761904759</v>
      </c>
    </row>
    <row r="219" spans="1:12" x14ac:dyDescent="0.35">
      <c r="A219" t="s">
        <v>38</v>
      </c>
      <c r="B219">
        <v>50</v>
      </c>
      <c r="C219">
        <v>44</v>
      </c>
      <c r="D219">
        <v>42</v>
      </c>
      <c r="E219">
        <v>31</v>
      </c>
      <c r="F219">
        <f>AVERAGEIF(BursaTablo[[#This Row],[Vefat2019]:[Vefat2017]], "&gt;0")</f>
        <v>39</v>
      </c>
      <c r="G219">
        <f>IF(AND(BursaTablo[[#This Row],[Vefat2020]]&gt;-1,BursaTablo[[#This Row],[Referans]]&gt;-1), BursaTablo[[#This Row],[Vefat2020]]-BursaTablo[[#This Row],[Referans]], 0)</f>
        <v>11</v>
      </c>
      <c r="H219">
        <f t="shared" si="16"/>
        <v>45.714285714285715</v>
      </c>
      <c r="I219">
        <f t="shared" si="17"/>
        <v>40.142857142857146</v>
      </c>
      <c r="J219">
        <f t="shared" si="18"/>
        <v>41.285714285714285</v>
      </c>
      <c r="K219">
        <f t="shared" si="19"/>
        <v>39.714285714285715</v>
      </c>
      <c r="L219">
        <f t="shared" si="20"/>
        <v>40.380952380952387</v>
      </c>
    </row>
    <row r="220" spans="1:12" x14ac:dyDescent="0.35">
      <c r="A220" t="s">
        <v>37</v>
      </c>
      <c r="B220">
        <v>52</v>
      </c>
      <c r="C220">
        <v>30</v>
      </c>
      <c r="D220">
        <v>34</v>
      </c>
      <c r="E220">
        <v>45</v>
      </c>
      <c r="F220">
        <f>AVERAGEIF(BursaTablo[[#This Row],[Vefat2019]:[Vefat2017]], "&gt;0")</f>
        <v>36.333333333333336</v>
      </c>
      <c r="G220">
        <f>IF(AND(BursaTablo[[#This Row],[Vefat2020]]&gt;-1,BursaTablo[[#This Row],[Referans]]&gt;-1), BursaTablo[[#This Row],[Vefat2020]]-BursaTablo[[#This Row],[Referans]], 0)</f>
        <v>15.666666666666664</v>
      </c>
      <c r="H220">
        <f t="shared" si="16"/>
        <v>46.428571428571431</v>
      </c>
      <c r="I220">
        <f t="shared" si="17"/>
        <v>38.285714285714285</v>
      </c>
      <c r="J220">
        <f t="shared" si="18"/>
        <v>40.285714285714285</v>
      </c>
      <c r="K220">
        <f t="shared" si="19"/>
        <v>39.428571428571431</v>
      </c>
      <c r="L220">
        <f t="shared" si="20"/>
        <v>39.333333333333336</v>
      </c>
    </row>
    <row r="221" spans="1:12" x14ac:dyDescent="0.35">
      <c r="A221" t="s">
        <v>36</v>
      </c>
      <c r="B221">
        <v>34</v>
      </c>
      <c r="C221">
        <v>61</v>
      </c>
      <c r="D221">
        <v>39</v>
      </c>
      <c r="E221">
        <v>58</v>
      </c>
      <c r="F221">
        <f>AVERAGEIF(BursaTablo[[#This Row],[Vefat2019]:[Vefat2017]], "&gt;0")</f>
        <v>52.666666666666664</v>
      </c>
      <c r="G221">
        <f>IF(AND(BursaTablo[[#This Row],[Vefat2020]]&gt;-1,BursaTablo[[#This Row],[Referans]]&gt;-1), BursaTablo[[#This Row],[Vefat2020]]-BursaTablo[[#This Row],[Referans]], 0)</f>
        <v>-18.666666666666664</v>
      </c>
      <c r="H221">
        <f t="shared" si="16"/>
        <v>44.857142857142854</v>
      </c>
      <c r="I221">
        <f t="shared" si="17"/>
        <v>41.142857142857146</v>
      </c>
      <c r="J221">
        <f t="shared" si="18"/>
        <v>40</v>
      </c>
      <c r="K221">
        <f t="shared" si="19"/>
        <v>43.142857142857146</v>
      </c>
      <c r="L221">
        <f t="shared" si="20"/>
        <v>41.428571428571438</v>
      </c>
    </row>
    <row r="222" spans="1:12" x14ac:dyDescent="0.35">
      <c r="A222" t="s">
        <v>35</v>
      </c>
      <c r="B222">
        <v>41</v>
      </c>
      <c r="C222">
        <v>41</v>
      </c>
      <c r="D222">
        <v>37</v>
      </c>
      <c r="E222">
        <v>37</v>
      </c>
      <c r="F222">
        <f>AVERAGEIF(BursaTablo[[#This Row],[Vefat2019]:[Vefat2017]], "&gt;0")</f>
        <v>38.333333333333336</v>
      </c>
      <c r="G222">
        <f>IF(AND(BursaTablo[[#This Row],[Vefat2020]]&gt;-1,BursaTablo[[#This Row],[Referans]]&gt;-1), BursaTablo[[#This Row],[Vefat2020]]-BursaTablo[[#This Row],[Referans]], 0)</f>
        <v>2.6666666666666643</v>
      </c>
      <c r="H222">
        <f t="shared" si="16"/>
        <v>43.714285714285715</v>
      </c>
      <c r="I222">
        <f t="shared" si="17"/>
        <v>41.714285714285715</v>
      </c>
      <c r="J222">
        <f t="shared" si="18"/>
        <v>39.428571428571431</v>
      </c>
      <c r="K222">
        <f t="shared" si="19"/>
        <v>43.285714285714285</v>
      </c>
      <c r="L222">
        <f t="shared" si="20"/>
        <v>41.476190476190474</v>
      </c>
    </row>
    <row r="223" spans="1:12" x14ac:dyDescent="0.35">
      <c r="A223" t="s">
        <v>34</v>
      </c>
      <c r="B223">
        <v>53</v>
      </c>
      <c r="C223">
        <v>31</v>
      </c>
      <c r="D223">
        <v>47</v>
      </c>
      <c r="E223">
        <v>34</v>
      </c>
      <c r="F223">
        <f>AVERAGEIF(BursaTablo[[#This Row],[Vefat2019]:[Vefat2017]], "&gt;0")</f>
        <v>37.333333333333336</v>
      </c>
      <c r="G223">
        <f>IF(AND(BursaTablo[[#This Row],[Vefat2020]]&gt;-1,BursaTablo[[#This Row],[Referans]]&gt;-1), BursaTablo[[#This Row],[Vefat2020]]-BursaTablo[[#This Row],[Referans]], 0)</f>
        <v>15.666666666666664</v>
      </c>
      <c r="H223">
        <f t="shared" si="16"/>
        <v>45.714285714285715</v>
      </c>
      <c r="I223">
        <f t="shared" si="17"/>
        <v>40.428571428571431</v>
      </c>
      <c r="J223">
        <f t="shared" si="18"/>
        <v>38.571428571428569</v>
      </c>
      <c r="K223">
        <f t="shared" si="19"/>
        <v>42.857142857142854</v>
      </c>
      <c r="L223">
        <f t="shared" si="20"/>
        <v>40.619047619047613</v>
      </c>
    </row>
    <row r="224" spans="1:12" x14ac:dyDescent="0.35">
      <c r="A224" t="s">
        <v>33</v>
      </c>
      <c r="B224">
        <v>53</v>
      </c>
      <c r="C224">
        <v>32</v>
      </c>
      <c r="D224">
        <v>45</v>
      </c>
      <c r="E224">
        <v>48</v>
      </c>
      <c r="F224">
        <f>AVERAGEIF(BursaTablo[[#This Row],[Vefat2019]:[Vefat2017]], "&gt;0")</f>
        <v>41.666666666666664</v>
      </c>
      <c r="G224">
        <f>IF(AND(BursaTablo[[#This Row],[Vefat2020]]&gt;-1,BursaTablo[[#This Row],[Referans]]&gt;-1), BursaTablo[[#This Row],[Vefat2020]]-BursaTablo[[#This Row],[Referans]], 0)</f>
        <v>11.333333333333336</v>
      </c>
      <c r="H224">
        <f t="shared" si="16"/>
        <v>47</v>
      </c>
      <c r="I224">
        <f t="shared" si="17"/>
        <v>38.857142857142854</v>
      </c>
      <c r="J224">
        <f t="shared" si="18"/>
        <v>39.714285714285715</v>
      </c>
      <c r="K224">
        <f t="shared" si="19"/>
        <v>42.571428571428569</v>
      </c>
      <c r="L224">
        <f t="shared" si="20"/>
        <v>40.380952380952387</v>
      </c>
    </row>
    <row r="225" spans="1:12" x14ac:dyDescent="0.35">
      <c r="A225" t="s">
        <v>32</v>
      </c>
      <c r="B225">
        <v>51</v>
      </c>
      <c r="C225">
        <v>48</v>
      </c>
      <c r="D225">
        <v>41</v>
      </c>
      <c r="E225">
        <v>27</v>
      </c>
      <c r="F225">
        <f>AVERAGEIF(BursaTablo[[#This Row],[Vefat2019]:[Vefat2017]], "&gt;0")</f>
        <v>38.666666666666664</v>
      </c>
      <c r="G225">
        <f>IF(AND(BursaTablo[[#This Row],[Vefat2020]]&gt;-1,BursaTablo[[#This Row],[Referans]]&gt;-1), BursaTablo[[#This Row],[Vefat2020]]-BursaTablo[[#This Row],[Referans]], 0)</f>
        <v>12.333333333333336</v>
      </c>
      <c r="H225">
        <f t="shared" si="16"/>
        <v>47.714285714285715</v>
      </c>
      <c r="I225">
        <f t="shared" si="17"/>
        <v>41</v>
      </c>
      <c r="J225">
        <f t="shared" si="18"/>
        <v>40.714285714285715</v>
      </c>
      <c r="K225">
        <f t="shared" si="19"/>
        <v>40</v>
      </c>
      <c r="L225">
        <f t="shared" si="20"/>
        <v>40.571428571428569</v>
      </c>
    </row>
    <row r="226" spans="1:12" x14ac:dyDescent="0.35">
      <c r="A226" t="s">
        <v>31</v>
      </c>
      <c r="B226">
        <v>45</v>
      </c>
      <c r="C226">
        <v>48</v>
      </c>
      <c r="D226">
        <v>41</v>
      </c>
      <c r="E226">
        <v>37</v>
      </c>
      <c r="F226">
        <f>AVERAGEIF(BursaTablo[[#This Row],[Vefat2019]:[Vefat2017]], "&gt;0")</f>
        <v>42</v>
      </c>
      <c r="G226">
        <f>IF(AND(BursaTablo[[#This Row],[Vefat2020]]&gt;-1,BursaTablo[[#This Row],[Referans]]&gt;-1), BursaTablo[[#This Row],[Vefat2020]]-BursaTablo[[#This Row],[Referans]], 0)</f>
        <v>3</v>
      </c>
      <c r="H226">
        <f t="shared" si="16"/>
        <v>47</v>
      </c>
      <c r="I226">
        <f t="shared" si="17"/>
        <v>41.571428571428569</v>
      </c>
      <c r="J226">
        <f t="shared" si="18"/>
        <v>40.571428571428569</v>
      </c>
      <c r="K226">
        <f t="shared" si="19"/>
        <v>40.857142857142854</v>
      </c>
      <c r="L226">
        <f t="shared" si="20"/>
        <v>41</v>
      </c>
    </row>
    <row r="227" spans="1:12" x14ac:dyDescent="0.35">
      <c r="A227" t="s">
        <v>30</v>
      </c>
      <c r="B227">
        <v>41</v>
      </c>
      <c r="C227">
        <v>37</v>
      </c>
      <c r="D227">
        <v>55</v>
      </c>
      <c r="E227">
        <v>42</v>
      </c>
      <c r="F227">
        <f>AVERAGEIF(BursaTablo[[#This Row],[Vefat2019]:[Vefat2017]], "&gt;0")</f>
        <v>44.666666666666664</v>
      </c>
      <c r="G227">
        <f>IF(AND(BursaTablo[[#This Row],[Vefat2020]]&gt;-1,BursaTablo[[#This Row],[Referans]]&gt;-1), BursaTablo[[#This Row],[Vefat2020]]-BursaTablo[[#This Row],[Referans]], 0)</f>
        <v>-3.6666666666666643</v>
      </c>
      <c r="H227">
        <f t="shared" si="16"/>
        <v>45.428571428571431</v>
      </c>
      <c r="I227">
        <f t="shared" si="17"/>
        <v>42.571428571428569</v>
      </c>
      <c r="J227">
        <f t="shared" si="18"/>
        <v>43.571428571428569</v>
      </c>
      <c r="K227">
        <f t="shared" si="19"/>
        <v>40.428571428571431</v>
      </c>
      <c r="L227">
        <f t="shared" si="20"/>
        <v>42.19047619047619</v>
      </c>
    </row>
    <row r="228" spans="1:12" x14ac:dyDescent="0.35">
      <c r="A228" t="s">
        <v>29</v>
      </c>
      <c r="B228">
        <v>44</v>
      </c>
      <c r="C228">
        <v>45</v>
      </c>
      <c r="D228">
        <v>32</v>
      </c>
      <c r="E228">
        <v>46</v>
      </c>
      <c r="F228">
        <f>AVERAGEIF(BursaTablo[[#This Row],[Vefat2019]:[Vefat2017]], "&gt;0")</f>
        <v>41</v>
      </c>
      <c r="G228">
        <f>IF(AND(BursaTablo[[#This Row],[Vefat2020]]&gt;-1,BursaTablo[[#This Row],[Referans]]&gt;-1), BursaTablo[[#This Row],[Vefat2020]]-BursaTablo[[#This Row],[Referans]], 0)</f>
        <v>3</v>
      </c>
      <c r="H228">
        <f t="shared" si="16"/>
        <v>46.857142857142854</v>
      </c>
      <c r="I228">
        <f t="shared" si="17"/>
        <v>40.285714285714285</v>
      </c>
      <c r="J228">
        <f t="shared" si="18"/>
        <v>42.571428571428569</v>
      </c>
      <c r="K228">
        <f t="shared" si="19"/>
        <v>38.714285714285715</v>
      </c>
      <c r="L228">
        <f t="shared" si="20"/>
        <v>40.523809523809518</v>
      </c>
    </row>
    <row r="229" spans="1:12" x14ac:dyDescent="0.35">
      <c r="A229" t="s">
        <v>28</v>
      </c>
      <c r="B229">
        <v>42</v>
      </c>
      <c r="C229">
        <v>47</v>
      </c>
      <c r="D229">
        <v>38</v>
      </c>
      <c r="E229">
        <v>48</v>
      </c>
      <c r="F229">
        <f>AVERAGEIF(BursaTablo[[#This Row],[Vefat2019]:[Vefat2017]], "&gt;0")</f>
        <v>44.333333333333336</v>
      </c>
      <c r="G229">
        <f>IF(AND(BursaTablo[[#This Row],[Vefat2020]]&gt;-1,BursaTablo[[#This Row],[Referans]]&gt;-1), BursaTablo[[#This Row],[Vefat2020]]-BursaTablo[[#This Row],[Referans]], 0)</f>
        <v>-2.3333333333333357</v>
      </c>
      <c r="H229">
        <f t="shared" si="16"/>
        <v>47</v>
      </c>
      <c r="I229">
        <f t="shared" si="17"/>
        <v>41.142857142857146</v>
      </c>
      <c r="J229">
        <f t="shared" si="18"/>
        <v>42.714285714285715</v>
      </c>
      <c r="K229">
        <f t="shared" si="19"/>
        <v>40.285714285714285</v>
      </c>
      <c r="L229">
        <f t="shared" si="20"/>
        <v>41.380952380952372</v>
      </c>
    </row>
    <row r="230" spans="1:12" x14ac:dyDescent="0.35">
      <c r="A230" t="s">
        <v>27</v>
      </c>
      <c r="B230">
        <v>38</v>
      </c>
      <c r="C230">
        <v>50</v>
      </c>
      <c r="D230">
        <v>25</v>
      </c>
      <c r="E230">
        <v>39</v>
      </c>
      <c r="F230">
        <f>AVERAGEIF(BursaTablo[[#This Row],[Vefat2019]:[Vefat2017]], "&gt;0")</f>
        <v>38</v>
      </c>
      <c r="G230">
        <f>IF(AND(BursaTablo[[#This Row],[Vefat2020]]&gt;-1,BursaTablo[[#This Row],[Referans]]&gt;-1), BursaTablo[[#This Row],[Vefat2020]]-BursaTablo[[#This Row],[Referans]], 0)</f>
        <v>0</v>
      </c>
      <c r="H230">
        <f t="shared" si="16"/>
        <v>44.857142857142854</v>
      </c>
      <c r="I230">
        <f t="shared" si="17"/>
        <v>43.857142857142854</v>
      </c>
      <c r="J230">
        <f t="shared" si="18"/>
        <v>39.571428571428569</v>
      </c>
      <c r="K230">
        <f t="shared" si="19"/>
        <v>41</v>
      </c>
      <c r="L230">
        <f t="shared" si="20"/>
        <v>41.476190476190482</v>
      </c>
    </row>
    <row r="231" spans="1:12" x14ac:dyDescent="0.35">
      <c r="A231" t="s">
        <v>26</v>
      </c>
      <c r="B231">
        <v>35</v>
      </c>
      <c r="C231">
        <v>41</v>
      </c>
      <c r="D231">
        <v>40</v>
      </c>
      <c r="E231">
        <v>27</v>
      </c>
      <c r="F231">
        <f>AVERAGEIF(BursaTablo[[#This Row],[Vefat2019]:[Vefat2017]], "&gt;0")</f>
        <v>36</v>
      </c>
      <c r="G231">
        <f>IF(AND(BursaTablo[[#This Row],[Vefat2020]]&gt;-1,BursaTablo[[#This Row],[Referans]]&gt;-1), BursaTablo[[#This Row],[Vefat2020]]-BursaTablo[[#This Row],[Referans]], 0)</f>
        <v>-1</v>
      </c>
      <c r="H231">
        <f t="shared" si="16"/>
        <v>42.285714285714285</v>
      </c>
      <c r="I231">
        <f t="shared" si="17"/>
        <v>45.142857142857146</v>
      </c>
      <c r="J231">
        <f t="shared" si="18"/>
        <v>38.857142857142854</v>
      </c>
      <c r="K231">
        <f t="shared" si="19"/>
        <v>38</v>
      </c>
      <c r="L231">
        <f t="shared" si="20"/>
        <v>40.666666666666664</v>
      </c>
    </row>
    <row r="232" spans="1:12" x14ac:dyDescent="0.35">
      <c r="A232" t="s">
        <v>25</v>
      </c>
      <c r="B232">
        <v>60</v>
      </c>
      <c r="C232">
        <v>31</v>
      </c>
      <c r="D232">
        <v>47</v>
      </c>
      <c r="E232">
        <v>43</v>
      </c>
      <c r="F232">
        <f>AVERAGEIF(BursaTablo[[#This Row],[Vefat2019]:[Vefat2017]], "&gt;0")</f>
        <v>40.333333333333336</v>
      </c>
      <c r="G232">
        <f>IF(AND(BursaTablo[[#This Row],[Vefat2020]]&gt;-1,BursaTablo[[#This Row],[Referans]]&gt;-1), BursaTablo[[#This Row],[Vefat2020]]-BursaTablo[[#This Row],[Referans]], 0)</f>
        <v>19.666666666666664</v>
      </c>
      <c r="H232">
        <f t="shared" si="16"/>
        <v>43.571428571428569</v>
      </c>
      <c r="I232">
        <f t="shared" si="17"/>
        <v>42.714285714285715</v>
      </c>
      <c r="J232">
        <f t="shared" si="18"/>
        <v>39.714285714285715</v>
      </c>
      <c r="K232">
        <f t="shared" si="19"/>
        <v>40.285714285714285</v>
      </c>
      <c r="L232">
        <f t="shared" si="20"/>
        <v>40.904761904761905</v>
      </c>
    </row>
    <row r="233" spans="1:12" x14ac:dyDescent="0.35">
      <c r="A233" t="s">
        <v>24</v>
      </c>
      <c r="B233">
        <v>45</v>
      </c>
      <c r="C233">
        <v>55</v>
      </c>
      <c r="D233">
        <v>36</v>
      </c>
      <c r="E233">
        <v>33</v>
      </c>
      <c r="F233">
        <f>AVERAGEIF(BursaTablo[[#This Row],[Vefat2019]:[Vefat2017]], "&gt;0")</f>
        <v>41.333333333333336</v>
      </c>
      <c r="G233">
        <f>IF(AND(BursaTablo[[#This Row],[Vefat2020]]&gt;-1,BursaTablo[[#This Row],[Referans]]&gt;-1), BursaTablo[[#This Row],[Vefat2020]]-BursaTablo[[#This Row],[Referans]], 0)</f>
        <v>3.6666666666666643</v>
      </c>
      <c r="H233">
        <f t="shared" si="16"/>
        <v>43.571428571428569</v>
      </c>
      <c r="I233">
        <f t="shared" si="17"/>
        <v>43.714285714285715</v>
      </c>
      <c r="J233">
        <f t="shared" si="18"/>
        <v>39</v>
      </c>
      <c r="K233">
        <f t="shared" si="19"/>
        <v>39.714285714285715</v>
      </c>
      <c r="L233">
        <f t="shared" si="20"/>
        <v>40.80952380952381</v>
      </c>
    </row>
    <row r="234" spans="1:12" x14ac:dyDescent="0.35">
      <c r="A234" t="s">
        <v>23</v>
      </c>
      <c r="B234">
        <v>44</v>
      </c>
      <c r="C234">
        <v>30</v>
      </c>
      <c r="D234">
        <v>29</v>
      </c>
      <c r="E234">
        <v>46</v>
      </c>
      <c r="F234">
        <f>AVERAGEIF(BursaTablo[[#This Row],[Vefat2019]:[Vefat2017]], "&gt;0")</f>
        <v>35</v>
      </c>
      <c r="G234">
        <f>IF(AND(BursaTablo[[#This Row],[Vefat2020]]&gt;-1,BursaTablo[[#This Row],[Referans]]&gt;-1), BursaTablo[[#This Row],[Vefat2020]]-BursaTablo[[#This Row],[Referans]], 0)</f>
        <v>9</v>
      </c>
      <c r="H234">
        <f t="shared" si="16"/>
        <v>44</v>
      </c>
      <c r="I234">
        <f t="shared" si="17"/>
        <v>42.714285714285715</v>
      </c>
      <c r="J234">
        <f t="shared" si="18"/>
        <v>35.285714285714285</v>
      </c>
      <c r="K234">
        <f t="shared" si="19"/>
        <v>40.285714285714285</v>
      </c>
      <c r="L234">
        <f t="shared" si="20"/>
        <v>39.428571428571431</v>
      </c>
    </row>
    <row r="235" spans="1:12" x14ac:dyDescent="0.35">
      <c r="A235" t="s">
        <v>22</v>
      </c>
      <c r="B235">
        <v>38</v>
      </c>
      <c r="C235">
        <v>39</v>
      </c>
      <c r="D235">
        <v>53</v>
      </c>
      <c r="E235">
        <v>42</v>
      </c>
      <c r="F235">
        <f>AVERAGEIF(BursaTablo[[#This Row],[Vefat2019]:[Vefat2017]], "&gt;0")</f>
        <v>44.666666666666664</v>
      </c>
      <c r="G235">
        <f>IF(AND(BursaTablo[[#This Row],[Vefat2020]]&gt;-1,BursaTablo[[#This Row],[Referans]]&gt;-1), BursaTablo[[#This Row],[Vefat2020]]-BursaTablo[[#This Row],[Referans]], 0)</f>
        <v>-6.6666666666666643</v>
      </c>
      <c r="H235">
        <f t="shared" si="16"/>
        <v>43.142857142857146</v>
      </c>
      <c r="I235">
        <f t="shared" si="17"/>
        <v>41.857142857142854</v>
      </c>
      <c r="J235">
        <f t="shared" si="18"/>
        <v>38.285714285714285</v>
      </c>
      <c r="K235">
        <f t="shared" si="19"/>
        <v>39.714285714285715</v>
      </c>
      <c r="L235">
        <f t="shared" si="20"/>
        <v>39.952380952380956</v>
      </c>
    </row>
    <row r="236" spans="1:12" x14ac:dyDescent="0.35">
      <c r="A236" t="s">
        <v>21</v>
      </c>
      <c r="B236">
        <v>46</v>
      </c>
      <c r="C236">
        <v>45</v>
      </c>
      <c r="D236">
        <v>35</v>
      </c>
      <c r="E236">
        <v>30</v>
      </c>
      <c r="F236">
        <f>AVERAGEIF(BursaTablo[[#This Row],[Vefat2019]:[Vefat2017]], "&gt;0")</f>
        <v>36.666666666666664</v>
      </c>
      <c r="G236">
        <f>IF(AND(BursaTablo[[#This Row],[Vefat2020]]&gt;-1,BursaTablo[[#This Row],[Referans]]&gt;-1), BursaTablo[[#This Row],[Vefat2020]]-BursaTablo[[#This Row],[Referans]], 0)</f>
        <v>9.3333333333333357</v>
      </c>
      <c r="H236">
        <f t="shared" si="16"/>
        <v>43.714285714285715</v>
      </c>
      <c r="I236">
        <f t="shared" si="17"/>
        <v>41.571428571428569</v>
      </c>
      <c r="J236">
        <f t="shared" si="18"/>
        <v>37.857142857142854</v>
      </c>
      <c r="K236">
        <f t="shared" si="19"/>
        <v>37.142857142857146</v>
      </c>
      <c r="L236">
        <f t="shared" si="20"/>
        <v>38.857142857142854</v>
      </c>
    </row>
    <row r="237" spans="1:12" x14ac:dyDescent="0.35">
      <c r="A237" t="s">
        <v>20</v>
      </c>
      <c r="B237">
        <v>51</v>
      </c>
      <c r="C237">
        <v>35</v>
      </c>
      <c r="D237">
        <v>42</v>
      </c>
      <c r="E237">
        <v>38</v>
      </c>
      <c r="F237">
        <f>AVERAGEIF(BursaTablo[[#This Row],[Vefat2019]:[Vefat2017]], "&gt;0")</f>
        <v>38.333333333333336</v>
      </c>
      <c r="G237">
        <f>IF(AND(BursaTablo[[#This Row],[Vefat2020]]&gt;-1,BursaTablo[[#This Row],[Referans]]&gt;-1), BursaTablo[[#This Row],[Vefat2020]]-BursaTablo[[#This Row],[Referans]], 0)</f>
        <v>12.666666666666664</v>
      </c>
      <c r="H237">
        <f t="shared" si="16"/>
        <v>45.571428571428569</v>
      </c>
      <c r="I237">
        <f t="shared" si="17"/>
        <v>39.428571428571431</v>
      </c>
      <c r="J237">
        <f t="shared" si="18"/>
        <v>40.285714285714285</v>
      </c>
      <c r="K237">
        <f t="shared" si="19"/>
        <v>37</v>
      </c>
      <c r="L237">
        <f t="shared" si="20"/>
        <v>38.904761904761905</v>
      </c>
    </row>
    <row r="238" spans="1:12" x14ac:dyDescent="0.35">
      <c r="A238" t="s">
        <v>19</v>
      </c>
      <c r="B238">
        <v>33</v>
      </c>
      <c r="C238">
        <v>29</v>
      </c>
      <c r="D238">
        <v>39</v>
      </c>
      <c r="E238">
        <v>38</v>
      </c>
      <c r="F238">
        <f>AVERAGEIF(BursaTablo[[#This Row],[Vefat2019]:[Vefat2017]], "&gt;0")</f>
        <v>35.333333333333336</v>
      </c>
      <c r="G238">
        <f>IF(AND(BursaTablo[[#This Row],[Vefat2020]]&gt;-1,BursaTablo[[#This Row],[Referans]]&gt;-1), BursaTablo[[#This Row],[Vefat2020]]-BursaTablo[[#This Row],[Referans]], 0)</f>
        <v>-2.3333333333333357</v>
      </c>
      <c r="H238">
        <f t="shared" si="16"/>
        <v>45.285714285714285</v>
      </c>
      <c r="I238">
        <f t="shared" si="17"/>
        <v>37.714285714285715</v>
      </c>
      <c r="J238">
        <f t="shared" si="18"/>
        <v>40.142857142857146</v>
      </c>
      <c r="K238">
        <f t="shared" si="19"/>
        <v>38.571428571428569</v>
      </c>
      <c r="L238">
        <f t="shared" si="20"/>
        <v>38.80952380952381</v>
      </c>
    </row>
    <row r="239" spans="1:12" x14ac:dyDescent="0.35">
      <c r="A239" t="s">
        <v>18</v>
      </c>
      <c r="B239">
        <v>50</v>
      </c>
      <c r="C239">
        <v>38</v>
      </c>
      <c r="D239">
        <v>24</v>
      </c>
      <c r="E239">
        <v>21</v>
      </c>
      <c r="F239">
        <f>AVERAGEIF(BursaTablo[[#This Row],[Vefat2019]:[Vefat2017]], "&gt;0")</f>
        <v>27.666666666666668</v>
      </c>
      <c r="G239">
        <f>IF(AND(BursaTablo[[#This Row],[Vefat2020]]&gt;-1,BursaTablo[[#This Row],[Referans]]&gt;-1), BursaTablo[[#This Row],[Vefat2020]]-BursaTablo[[#This Row],[Referans]], 0)</f>
        <v>22.333333333333332</v>
      </c>
      <c r="H239">
        <f t="shared" si="16"/>
        <v>43.857142857142854</v>
      </c>
      <c r="I239">
        <f t="shared" si="17"/>
        <v>38.714285714285715</v>
      </c>
      <c r="J239">
        <f t="shared" si="18"/>
        <v>36.857142857142854</v>
      </c>
      <c r="K239">
        <f t="shared" si="19"/>
        <v>35.428571428571431</v>
      </c>
      <c r="L239">
        <f t="shared" si="20"/>
        <v>37</v>
      </c>
    </row>
    <row r="240" spans="1:12" x14ac:dyDescent="0.35">
      <c r="A240" t="s">
        <v>17</v>
      </c>
      <c r="B240">
        <v>40</v>
      </c>
      <c r="C240">
        <v>37</v>
      </c>
      <c r="D240">
        <v>50</v>
      </c>
      <c r="E240">
        <v>25</v>
      </c>
      <c r="F240">
        <f>AVERAGEIF(BursaTablo[[#This Row],[Vefat2019]:[Vefat2017]], "&gt;0")</f>
        <v>37.333333333333336</v>
      </c>
      <c r="G240">
        <f>IF(AND(BursaTablo[[#This Row],[Vefat2020]]&gt;-1,BursaTablo[[#This Row],[Referans]]&gt;-1), BursaTablo[[#This Row],[Vefat2020]]-BursaTablo[[#This Row],[Referans]], 0)</f>
        <v>2.6666666666666643</v>
      </c>
      <c r="H240">
        <f t="shared" si="16"/>
        <v>43.142857142857146</v>
      </c>
      <c r="I240">
        <f t="shared" si="17"/>
        <v>36.142857142857146</v>
      </c>
      <c r="J240">
        <f t="shared" si="18"/>
        <v>38.857142857142854</v>
      </c>
      <c r="K240">
        <f t="shared" si="19"/>
        <v>34.285714285714285</v>
      </c>
      <c r="L240">
        <f t="shared" si="20"/>
        <v>36.428571428571431</v>
      </c>
    </row>
    <row r="241" spans="1:12" x14ac:dyDescent="0.35">
      <c r="A241" t="s">
        <v>16</v>
      </c>
      <c r="B241">
        <v>52</v>
      </c>
      <c r="C241">
        <v>39</v>
      </c>
      <c r="D241">
        <v>43</v>
      </c>
      <c r="E241">
        <v>45</v>
      </c>
      <c r="F241">
        <f>AVERAGEIF(BursaTablo[[#This Row],[Vefat2019]:[Vefat2017]], "&gt;0")</f>
        <v>42.333333333333336</v>
      </c>
      <c r="G241">
        <f>IF(AND(BursaTablo[[#This Row],[Vefat2020]]&gt;-1,BursaTablo[[#This Row],[Referans]]&gt;-1), BursaTablo[[#This Row],[Vefat2020]]-BursaTablo[[#This Row],[Referans]], 0)</f>
        <v>9.6666666666666643</v>
      </c>
      <c r="H241">
        <f t="shared" si="16"/>
        <v>44.285714285714285</v>
      </c>
      <c r="I241">
        <f t="shared" si="17"/>
        <v>37.428571428571431</v>
      </c>
      <c r="J241">
        <f t="shared" si="18"/>
        <v>40.857142857142854</v>
      </c>
      <c r="K241">
        <f t="shared" si="19"/>
        <v>34.142857142857146</v>
      </c>
      <c r="L241">
        <f t="shared" si="20"/>
        <v>37.476190476190474</v>
      </c>
    </row>
    <row r="242" spans="1:12" x14ac:dyDescent="0.35">
      <c r="A242" t="s">
        <v>15</v>
      </c>
      <c r="B242">
        <v>39</v>
      </c>
      <c r="C242">
        <v>35</v>
      </c>
      <c r="D242">
        <v>42</v>
      </c>
      <c r="E242">
        <v>36</v>
      </c>
      <c r="F242">
        <f>AVERAGEIF(BursaTablo[[#This Row],[Vefat2019]:[Vefat2017]], "&gt;0")</f>
        <v>37.666666666666664</v>
      </c>
      <c r="G242">
        <f>IF(AND(BursaTablo[[#This Row],[Vefat2020]]&gt;-1,BursaTablo[[#This Row],[Referans]]&gt;-1), BursaTablo[[#This Row],[Vefat2020]]-BursaTablo[[#This Row],[Referans]], 0)</f>
        <v>1.3333333333333357</v>
      </c>
      <c r="H242">
        <f t="shared" si="16"/>
        <v>44.428571428571431</v>
      </c>
      <c r="I242">
        <f t="shared" si="17"/>
        <v>36.857142857142854</v>
      </c>
      <c r="J242">
        <f t="shared" si="18"/>
        <v>39.285714285714285</v>
      </c>
      <c r="K242">
        <f t="shared" si="19"/>
        <v>33.285714285714285</v>
      </c>
      <c r="L242">
        <f t="shared" si="20"/>
        <v>36.476190476190474</v>
      </c>
    </row>
    <row r="243" spans="1:12" x14ac:dyDescent="0.35">
      <c r="A243" t="s">
        <v>14</v>
      </c>
      <c r="B243">
        <v>42</v>
      </c>
      <c r="C243">
        <v>35</v>
      </c>
      <c r="D243">
        <v>38</v>
      </c>
      <c r="E243">
        <v>32</v>
      </c>
      <c r="F243">
        <f>AVERAGEIF(BursaTablo[[#This Row],[Vefat2019]:[Vefat2017]], "&gt;0")</f>
        <v>35</v>
      </c>
      <c r="G243">
        <f>IF(AND(BursaTablo[[#This Row],[Vefat2020]]&gt;-1,BursaTablo[[#This Row],[Referans]]&gt;-1), BursaTablo[[#This Row],[Vefat2020]]-BursaTablo[[#This Row],[Referans]], 0)</f>
        <v>7</v>
      </c>
      <c r="H243">
        <f t="shared" si="16"/>
        <v>43.857142857142854</v>
      </c>
      <c r="I243">
        <f t="shared" si="17"/>
        <v>35.428571428571431</v>
      </c>
      <c r="J243">
        <f t="shared" si="18"/>
        <v>39.714285714285715</v>
      </c>
      <c r="K243">
        <f t="shared" si="19"/>
        <v>33.571428571428569</v>
      </c>
      <c r="L243">
        <f t="shared" si="20"/>
        <v>36.238095238095241</v>
      </c>
    </row>
    <row r="244" spans="1:12" x14ac:dyDescent="0.35">
      <c r="A244" t="s">
        <v>13</v>
      </c>
      <c r="B244">
        <v>57</v>
      </c>
      <c r="C244">
        <v>36</v>
      </c>
      <c r="D244">
        <v>42</v>
      </c>
      <c r="E244">
        <v>45</v>
      </c>
      <c r="F244">
        <f>AVERAGEIF(BursaTablo[[#This Row],[Vefat2019]:[Vefat2017]], "&gt;0")</f>
        <v>41</v>
      </c>
      <c r="G244">
        <f>IF(AND(BursaTablo[[#This Row],[Vefat2020]]&gt;-1,BursaTablo[[#This Row],[Referans]]&gt;-1), BursaTablo[[#This Row],[Vefat2020]]-BursaTablo[[#This Row],[Referans]], 0)</f>
        <v>16</v>
      </c>
      <c r="H244">
        <f t="shared" si="16"/>
        <v>44.714285714285715</v>
      </c>
      <c r="I244">
        <f t="shared" si="17"/>
        <v>35.571428571428569</v>
      </c>
      <c r="J244">
        <f t="shared" si="18"/>
        <v>39.714285714285715</v>
      </c>
      <c r="K244">
        <f t="shared" si="19"/>
        <v>34.571428571428569</v>
      </c>
      <c r="L244">
        <f t="shared" si="20"/>
        <v>36.619047619047628</v>
      </c>
    </row>
    <row r="245" spans="1:12" x14ac:dyDescent="0.35">
      <c r="A245" t="s">
        <v>12</v>
      </c>
      <c r="B245">
        <v>60</v>
      </c>
      <c r="C245">
        <v>38</v>
      </c>
      <c r="D245">
        <v>51</v>
      </c>
      <c r="E245">
        <v>37</v>
      </c>
      <c r="F245">
        <f>AVERAGEIF(BursaTablo[[#This Row],[Vefat2019]:[Vefat2017]], "&gt;0")</f>
        <v>42</v>
      </c>
      <c r="G245">
        <f>IF(AND(BursaTablo[[#This Row],[Vefat2020]]&gt;-1,BursaTablo[[#This Row],[Referans]]&gt;-1), BursaTablo[[#This Row],[Vefat2020]]-BursaTablo[[#This Row],[Referans]], 0)</f>
        <v>18</v>
      </c>
      <c r="H245">
        <f t="shared" si="16"/>
        <v>48.571428571428569</v>
      </c>
      <c r="I245">
        <f t="shared" si="17"/>
        <v>36.857142857142854</v>
      </c>
      <c r="J245">
        <f t="shared" si="18"/>
        <v>41.428571428571431</v>
      </c>
      <c r="K245">
        <f t="shared" si="19"/>
        <v>34.428571428571431</v>
      </c>
      <c r="L245">
        <f t="shared" si="20"/>
        <v>37.571428571428569</v>
      </c>
    </row>
    <row r="246" spans="1:12" x14ac:dyDescent="0.35">
      <c r="A246" t="s">
        <v>11</v>
      </c>
      <c r="B246">
        <v>53</v>
      </c>
      <c r="C246">
        <v>32</v>
      </c>
      <c r="D246">
        <v>43</v>
      </c>
      <c r="E246">
        <v>42</v>
      </c>
      <c r="F246">
        <f>AVERAGEIF(BursaTablo[[#This Row],[Vefat2019]:[Vefat2017]], "&gt;0")</f>
        <v>39</v>
      </c>
      <c r="G246">
        <f>IF(AND(BursaTablo[[#This Row],[Vefat2020]]&gt;-1,BursaTablo[[#This Row],[Referans]]&gt;-1), BursaTablo[[#This Row],[Vefat2020]]-BursaTablo[[#This Row],[Referans]], 0)</f>
        <v>14</v>
      </c>
      <c r="H246">
        <f t="shared" si="16"/>
        <v>49</v>
      </c>
      <c r="I246">
        <f t="shared" si="17"/>
        <v>36</v>
      </c>
      <c r="J246">
        <f t="shared" si="18"/>
        <v>44.142857142857146</v>
      </c>
      <c r="K246">
        <f t="shared" si="19"/>
        <v>37.428571428571431</v>
      </c>
      <c r="L246">
        <f t="shared" si="20"/>
        <v>39.190476190476197</v>
      </c>
    </row>
    <row r="247" spans="1:12" x14ac:dyDescent="0.35">
      <c r="A247" t="s">
        <v>10</v>
      </c>
      <c r="B247">
        <v>53</v>
      </c>
      <c r="C247">
        <v>43</v>
      </c>
      <c r="D247">
        <v>42</v>
      </c>
      <c r="E247">
        <v>34</v>
      </c>
      <c r="F247">
        <f>AVERAGEIF(BursaTablo[[#This Row],[Vefat2019]:[Vefat2017]], "&gt;0")</f>
        <v>39.666666666666664</v>
      </c>
      <c r="G247">
        <f>IF(AND(BursaTablo[[#This Row],[Vefat2020]]&gt;-1,BursaTablo[[#This Row],[Referans]]&gt;-1), BursaTablo[[#This Row],[Vefat2020]]-BursaTablo[[#This Row],[Referans]], 0)</f>
        <v>13.333333333333336</v>
      </c>
      <c r="H247">
        <f t="shared" si="16"/>
        <v>50.857142857142854</v>
      </c>
      <c r="I247">
        <f t="shared" si="17"/>
        <v>36.857142857142854</v>
      </c>
      <c r="J247">
        <f t="shared" si="18"/>
        <v>43</v>
      </c>
      <c r="K247">
        <f t="shared" si="19"/>
        <v>38.714285714285715</v>
      </c>
      <c r="L247">
        <f t="shared" si="20"/>
        <v>39.523809523809526</v>
      </c>
    </row>
    <row r="248" spans="1:12" x14ac:dyDescent="0.35">
      <c r="A248" t="s">
        <v>9</v>
      </c>
      <c r="B248">
        <v>43</v>
      </c>
      <c r="C248">
        <v>49</v>
      </c>
      <c r="D248">
        <v>46</v>
      </c>
      <c r="E248">
        <v>54</v>
      </c>
      <c r="F248">
        <f>AVERAGEIF(BursaTablo[[#This Row],[Vefat2019]:[Vefat2017]], "&gt;0")</f>
        <v>49.666666666666664</v>
      </c>
      <c r="G248">
        <f>IF(AND(BursaTablo[[#This Row],[Vefat2020]]&gt;-1,BursaTablo[[#This Row],[Referans]]&gt;-1), BursaTablo[[#This Row],[Vefat2020]]-BursaTablo[[#This Row],[Referans]], 0)</f>
        <v>-6.6666666666666643</v>
      </c>
      <c r="H248">
        <f t="shared" si="16"/>
        <v>49.571428571428569</v>
      </c>
      <c r="I248">
        <f t="shared" si="17"/>
        <v>38.285714285714285</v>
      </c>
      <c r="J248">
        <f t="shared" si="18"/>
        <v>43.428571428571431</v>
      </c>
      <c r="K248">
        <f t="shared" si="19"/>
        <v>40</v>
      </c>
      <c r="L248">
        <f t="shared" si="20"/>
        <v>40.571428571428569</v>
      </c>
    </row>
    <row r="249" spans="1:12" x14ac:dyDescent="0.35">
      <c r="A249" t="s">
        <v>8</v>
      </c>
      <c r="B249">
        <v>48</v>
      </c>
      <c r="C249">
        <v>47</v>
      </c>
      <c r="D249">
        <v>38</v>
      </c>
      <c r="E249">
        <v>24</v>
      </c>
      <c r="F249">
        <f>AVERAGEIF(BursaTablo[[#This Row],[Vefat2019]:[Vefat2017]], "&gt;0")</f>
        <v>36.333333333333336</v>
      </c>
      <c r="G249">
        <f>IF(AND(BursaTablo[[#This Row],[Vefat2020]]&gt;-1,BursaTablo[[#This Row],[Referans]]&gt;-1), BursaTablo[[#This Row],[Vefat2020]]-BursaTablo[[#This Row],[Referans]], 0)</f>
        <v>11.666666666666664</v>
      </c>
      <c r="H249">
        <f t="shared" si="16"/>
        <v>50.857142857142854</v>
      </c>
      <c r="I249">
        <f t="shared" si="17"/>
        <v>40</v>
      </c>
      <c r="J249">
        <f t="shared" si="18"/>
        <v>42.857142857142854</v>
      </c>
      <c r="K249">
        <f t="shared" si="19"/>
        <v>38.285714285714285</v>
      </c>
      <c r="L249">
        <f t="shared" si="20"/>
        <v>40.380952380952372</v>
      </c>
    </row>
    <row r="250" spans="1:12" x14ac:dyDescent="0.35">
      <c r="A250" t="s">
        <v>7</v>
      </c>
      <c r="B250">
        <v>49</v>
      </c>
      <c r="C250">
        <v>40</v>
      </c>
      <c r="D250">
        <v>41</v>
      </c>
      <c r="E250">
        <v>35</v>
      </c>
      <c r="F250">
        <f>AVERAGEIF(BursaTablo[[#This Row],[Vefat2019]:[Vefat2017]], "&gt;0")</f>
        <v>38.666666666666664</v>
      </c>
      <c r="G250">
        <f>IF(AND(BursaTablo[[#This Row],[Vefat2020]]&gt;-1,BursaTablo[[#This Row],[Referans]]&gt;-1), BursaTablo[[#This Row],[Vefat2020]]-BursaTablo[[#This Row],[Referans]], 0)</f>
        <v>10.333333333333336</v>
      </c>
      <c r="H250">
        <f t="shared" si="16"/>
        <v>51.857142857142854</v>
      </c>
      <c r="I250">
        <f t="shared" si="17"/>
        <v>40.714285714285715</v>
      </c>
      <c r="J250">
        <f t="shared" si="18"/>
        <v>43.285714285714285</v>
      </c>
      <c r="K250">
        <f t="shared" si="19"/>
        <v>38.714285714285715</v>
      </c>
      <c r="L250">
        <f t="shared" si="20"/>
        <v>40.904761904761905</v>
      </c>
    </row>
    <row r="251" spans="1:12" x14ac:dyDescent="0.35">
      <c r="A251" t="s">
        <v>6</v>
      </c>
      <c r="B251">
        <v>49</v>
      </c>
      <c r="C251">
        <v>46</v>
      </c>
      <c r="D251">
        <v>36</v>
      </c>
      <c r="E251">
        <v>44</v>
      </c>
      <c r="F251">
        <f>AVERAGEIF(BursaTablo[[#This Row],[Vefat2019]:[Vefat2017]], "&gt;0")</f>
        <v>42</v>
      </c>
      <c r="G251">
        <f>IF(AND(BursaTablo[[#This Row],[Vefat2020]]&gt;-1,BursaTablo[[#This Row],[Referans]]&gt;-1), BursaTablo[[#This Row],[Vefat2020]]-BursaTablo[[#This Row],[Referans]], 0)</f>
        <v>7</v>
      </c>
      <c r="H251">
        <f t="shared" si="16"/>
        <v>50.714285714285715</v>
      </c>
      <c r="I251">
        <f t="shared" si="17"/>
        <v>42.142857142857146</v>
      </c>
      <c r="J251">
        <f t="shared" si="18"/>
        <v>42.428571428571431</v>
      </c>
      <c r="K251">
        <f t="shared" si="19"/>
        <v>38.571428571428569</v>
      </c>
      <c r="L251">
        <f t="shared" si="20"/>
        <v>41.047619047619044</v>
      </c>
    </row>
    <row r="252" spans="1:12" x14ac:dyDescent="0.35">
      <c r="A252" t="s">
        <v>5</v>
      </c>
      <c r="B252">
        <v>49</v>
      </c>
      <c r="C252">
        <v>33</v>
      </c>
      <c r="D252">
        <v>44</v>
      </c>
      <c r="E252">
        <v>45</v>
      </c>
      <c r="F252">
        <f>AVERAGEIF(BursaTablo[[#This Row],[Vefat2019]:[Vefat2017]], "&gt;0")</f>
        <v>40.666666666666664</v>
      </c>
      <c r="G252">
        <f>IF(AND(BursaTablo[[#This Row],[Vefat2020]]&gt;-1,BursaTablo[[#This Row],[Referans]]&gt;-1), BursaTablo[[#This Row],[Vefat2020]]-BursaTablo[[#This Row],[Referans]], 0)</f>
        <v>8.3333333333333357</v>
      </c>
      <c r="H252">
        <f t="shared" si="16"/>
        <v>49.142857142857146</v>
      </c>
      <c r="I252">
        <f t="shared" si="17"/>
        <v>41.428571428571431</v>
      </c>
      <c r="J252">
        <f t="shared" si="18"/>
        <v>41.428571428571431</v>
      </c>
      <c r="K252">
        <f t="shared" si="19"/>
        <v>39.714285714285715</v>
      </c>
      <c r="L252">
        <f t="shared" si="20"/>
        <v>40.857142857142854</v>
      </c>
    </row>
    <row r="253" spans="1:12" x14ac:dyDescent="0.35">
      <c r="A253" t="s">
        <v>4</v>
      </c>
      <c r="B253">
        <v>45</v>
      </c>
      <c r="C253">
        <v>32</v>
      </c>
      <c r="D253">
        <v>38</v>
      </c>
      <c r="E253">
        <v>41</v>
      </c>
      <c r="F253">
        <f>AVERAGEIF(BursaTablo[[#This Row],[Vefat2019]:[Vefat2017]], "&gt;0")</f>
        <v>37</v>
      </c>
      <c r="G253">
        <f>IF(AND(BursaTablo[[#This Row],[Vefat2020]]&gt;-1,BursaTablo[[#This Row],[Referans]]&gt;-1), BursaTablo[[#This Row],[Vefat2020]]-BursaTablo[[#This Row],[Referans]], 0)</f>
        <v>8</v>
      </c>
      <c r="H253">
        <f t="shared" si="16"/>
        <v>48</v>
      </c>
      <c r="I253">
        <f t="shared" si="17"/>
        <v>41.428571428571431</v>
      </c>
      <c r="J253">
        <f t="shared" si="18"/>
        <v>40.714285714285715</v>
      </c>
      <c r="K253">
        <f t="shared" si="19"/>
        <v>39.571428571428569</v>
      </c>
      <c r="L253">
        <f t="shared" si="20"/>
        <v>40.571428571428569</v>
      </c>
    </row>
    <row r="254" spans="1:12" x14ac:dyDescent="0.35">
      <c r="A254" t="s">
        <v>3</v>
      </c>
      <c r="B254">
        <v>46</v>
      </c>
      <c r="C254">
        <v>44</v>
      </c>
      <c r="D254">
        <v>43</v>
      </c>
      <c r="E254">
        <v>42</v>
      </c>
      <c r="F254">
        <f>AVERAGEIF(BursaTablo[[#This Row],[Vefat2019]:[Vefat2017]], "&gt;0")</f>
        <v>43</v>
      </c>
      <c r="G254">
        <f>IF(AND(BursaTablo[[#This Row],[Vefat2020]]&gt;-1,BursaTablo[[#This Row],[Referans]]&gt;-1), BursaTablo[[#This Row],[Vefat2020]]-BursaTablo[[#This Row],[Referans]], 0)</f>
        <v>3</v>
      </c>
      <c r="H254">
        <f t="shared" si="16"/>
        <v>47</v>
      </c>
      <c r="I254">
        <f t="shared" si="17"/>
        <v>41.571428571428569</v>
      </c>
      <c r="J254">
        <f t="shared" si="18"/>
        <v>40.857142857142854</v>
      </c>
      <c r="K254">
        <f t="shared" si="19"/>
        <v>40.714285714285715</v>
      </c>
      <c r="L254">
        <f t="shared" si="20"/>
        <v>41.047619047619044</v>
      </c>
    </row>
    <row r="255" spans="1:12" x14ac:dyDescent="0.35">
      <c r="A255" t="s">
        <v>2</v>
      </c>
      <c r="B255">
        <v>43</v>
      </c>
      <c r="C255">
        <v>35</v>
      </c>
      <c r="D255">
        <v>37</v>
      </c>
      <c r="E255">
        <v>57</v>
      </c>
      <c r="F255">
        <f>AVERAGEIF(BursaTablo[[#This Row],[Vefat2019]:[Vefat2017]], "&gt;0")</f>
        <v>43</v>
      </c>
      <c r="G255">
        <f>IF(AND(BursaTablo[[#This Row],[Vefat2020]]&gt;-1,BursaTablo[[#This Row],[Referans]]&gt;-1), BursaTablo[[#This Row],[Vefat2020]]-BursaTablo[[#This Row],[Referans]], 0)</f>
        <v>0</v>
      </c>
      <c r="H255">
        <f t="shared" ref="H255:H257" si="21">AVERAGE(B249:B255)</f>
        <v>47</v>
      </c>
      <c r="I255">
        <f t="shared" ref="I255:I257" si="22">AVERAGE(C249:C255)</f>
        <v>39.571428571428569</v>
      </c>
      <c r="J255">
        <f t="shared" ref="J255:J257" si="23">AVERAGE(D249:D255)</f>
        <v>39.571428571428569</v>
      </c>
      <c r="K255">
        <f t="shared" ref="K255:K257" si="24">AVERAGE(E249:E255)</f>
        <v>41.142857142857146</v>
      </c>
      <c r="L255">
        <f t="shared" ref="L255:L257" si="25">AVERAGE(F249:F255)</f>
        <v>40.095238095238088</v>
      </c>
    </row>
    <row r="256" spans="1:12" x14ac:dyDescent="0.35">
      <c r="A256" t="s">
        <v>1</v>
      </c>
      <c r="B256">
        <v>48</v>
      </c>
      <c r="C256">
        <v>35</v>
      </c>
      <c r="D256">
        <v>35</v>
      </c>
      <c r="E256">
        <v>38</v>
      </c>
      <c r="F256">
        <f>AVERAGEIF(BursaTablo[[#This Row],[Vefat2019]:[Vefat2017]], "&gt;0")</f>
        <v>36</v>
      </c>
      <c r="G256">
        <f>IF(AND(BursaTablo[[#This Row],[Vefat2020]]&gt;-1,BursaTablo[[#This Row],[Referans]]&gt;-1), BursaTablo[[#This Row],[Vefat2020]]-BursaTablo[[#This Row],[Referans]], 0)</f>
        <v>12</v>
      </c>
      <c r="H256">
        <f t="shared" si="21"/>
        <v>47</v>
      </c>
      <c r="I256">
        <f t="shared" si="22"/>
        <v>37.857142857142854</v>
      </c>
      <c r="J256">
        <f t="shared" si="23"/>
        <v>39.142857142857146</v>
      </c>
      <c r="K256">
        <f t="shared" si="24"/>
        <v>43.142857142857146</v>
      </c>
      <c r="L256">
        <f t="shared" si="25"/>
        <v>40.047619047619044</v>
      </c>
    </row>
    <row r="257" spans="1:12" x14ac:dyDescent="0.35">
      <c r="A257" t="s">
        <v>0</v>
      </c>
      <c r="B257">
        <v>37</v>
      </c>
      <c r="C257">
        <v>34</v>
      </c>
      <c r="D257">
        <v>39</v>
      </c>
      <c r="E257">
        <v>50</v>
      </c>
      <c r="F257">
        <f>AVERAGEIF(BursaTablo[[#This Row],[Vefat2019]:[Vefat2017]], "&gt;0")</f>
        <v>41</v>
      </c>
      <c r="G257">
        <f>IF(AND(BursaTablo[[#This Row],[Vefat2020]]&gt;-1,BursaTablo[[#This Row],[Referans]]&gt;-1), BursaTablo[[#This Row],[Vefat2020]]-BursaTablo[[#This Row],[Referans]], 0)</f>
        <v>-4</v>
      </c>
      <c r="H257">
        <f t="shared" si="21"/>
        <v>45.285714285714285</v>
      </c>
      <c r="I257">
        <f t="shared" si="22"/>
        <v>37</v>
      </c>
      <c r="J257">
        <f t="shared" si="23"/>
        <v>38.857142857142854</v>
      </c>
      <c r="K257">
        <f t="shared" si="24"/>
        <v>45.285714285714285</v>
      </c>
      <c r="L257">
        <f t="shared" si="25"/>
        <v>40.380952380952372</v>
      </c>
    </row>
    <row r="258" spans="1:12" x14ac:dyDescent="0.35">
      <c r="L258" s="1"/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CD82-D822-43AE-9381-4C4AD8551618}">
  <sheetPr codeName="Sheet10"/>
  <dimension ref="A1:N258"/>
  <sheetViews>
    <sheetView topLeftCell="J1" zoomScale="85" zoomScaleNormal="85" workbookViewId="0">
      <selection activeCell="G2" sqref="G2"/>
    </sheetView>
  </sheetViews>
  <sheetFormatPr defaultRowHeight="14.5" x14ac:dyDescent="0.35"/>
  <cols>
    <col min="2" max="7" width="11.54296875" customWidth="1"/>
    <col min="8" max="11" width="14.54296875" customWidth="1"/>
    <col min="12" max="12" width="13.816406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6</v>
      </c>
      <c r="C2">
        <v>7</v>
      </c>
      <c r="D2">
        <v>2</v>
      </c>
      <c r="F2">
        <f>TekirdagTablo[[#This Row],[Vefat2019]]</f>
        <v>7</v>
      </c>
      <c r="G2">
        <f>IF(AND(TekirdagTablo[[#This Row],[Vefat2020]]&gt;-1,TekirdagTablo[[#This Row],[Referans]]&gt;-1), TekirdagTablo[[#This Row],[Vefat2020]]-TekirdagTablo[[#This Row],[Referans]], 0)</f>
        <v>-1</v>
      </c>
    </row>
    <row r="3" spans="1:12" x14ac:dyDescent="0.35">
      <c r="A3" t="s">
        <v>254</v>
      </c>
      <c r="B3">
        <v>7</v>
      </c>
      <c r="C3">
        <v>6</v>
      </c>
      <c r="D3">
        <v>3</v>
      </c>
      <c r="F3">
        <f>TekirdagTablo[[#This Row],[Vefat2019]]</f>
        <v>6</v>
      </c>
      <c r="G3">
        <f>IF(TekirdagTablo[[#This Row],[Vefat2020]]&gt;-1, TekirdagTablo[[#This Row],[Vefat2020]]-TekirdagTablo[[#This Row],[Referans]], 0)</f>
        <v>1</v>
      </c>
    </row>
    <row r="4" spans="1:12" x14ac:dyDescent="0.35">
      <c r="A4" t="s">
        <v>253</v>
      </c>
      <c r="B4">
        <v>4</v>
      </c>
      <c r="C4">
        <v>3</v>
      </c>
      <c r="D4">
        <v>1</v>
      </c>
      <c r="F4">
        <f>TekirdagTablo[[#This Row],[Vefat2019]]</f>
        <v>3</v>
      </c>
      <c r="G4">
        <f>IF(TekirdagTablo[[#This Row],[Vefat2020]]&gt;-1, TekirdagTablo[[#This Row],[Vefat2020]]-TekirdagTablo[[#This Row],[Referans]], 0)</f>
        <v>1</v>
      </c>
    </row>
    <row r="5" spans="1:12" x14ac:dyDescent="0.35">
      <c r="A5" t="s">
        <v>252</v>
      </c>
      <c r="B5">
        <v>5</v>
      </c>
      <c r="C5">
        <v>2</v>
      </c>
      <c r="D5">
        <v>2</v>
      </c>
      <c r="F5">
        <f>TekirdagTablo[[#This Row],[Vefat2019]]</f>
        <v>2</v>
      </c>
      <c r="G5">
        <f>IF(TekirdagTablo[[#This Row],[Vefat2020]]&gt;-1, TekirdagTablo[[#This Row],[Vefat2020]]-TekirdagTablo[[#This Row],[Referans]], 0)</f>
        <v>3</v>
      </c>
    </row>
    <row r="6" spans="1:12" x14ac:dyDescent="0.35">
      <c r="A6" t="s">
        <v>251</v>
      </c>
      <c r="B6">
        <v>3</v>
      </c>
      <c r="C6">
        <v>1</v>
      </c>
      <c r="D6">
        <v>1</v>
      </c>
      <c r="F6">
        <f>TekirdagTablo[[#This Row],[Vefat2019]]</f>
        <v>1</v>
      </c>
      <c r="G6">
        <f>IF(TekirdagTablo[[#This Row],[Vefat2020]]&gt;-1, TekirdagTablo[[#This Row],[Vefat2020]]-TekirdagTablo[[#This Row],[Referans]], 0)</f>
        <v>2</v>
      </c>
    </row>
    <row r="7" spans="1:12" x14ac:dyDescent="0.35">
      <c r="A7" t="s">
        <v>250</v>
      </c>
      <c r="B7">
        <v>5</v>
      </c>
      <c r="C7">
        <v>1</v>
      </c>
      <c r="D7">
        <v>3</v>
      </c>
      <c r="F7">
        <f>TekirdagTablo[[#This Row],[Vefat2019]]</f>
        <v>1</v>
      </c>
      <c r="G7">
        <f>IF(TekirdagTablo[[#This Row],[Vefat2020]]&gt;-1, TekirdagTablo[[#This Row],[Vefat2020]]-TekirdagTablo[[#This Row],[Referans]], 0)</f>
        <v>4</v>
      </c>
    </row>
    <row r="8" spans="1:12" x14ac:dyDescent="0.35">
      <c r="A8" t="s">
        <v>249</v>
      </c>
      <c r="B8">
        <v>6</v>
      </c>
      <c r="C8">
        <v>5</v>
      </c>
      <c r="D8">
        <v>1</v>
      </c>
      <c r="F8">
        <f>TekirdagTablo[[#This Row],[Vefat2019]]</f>
        <v>5</v>
      </c>
      <c r="G8">
        <f>IF(TekirdagTablo[[#This Row],[Vefat2020]]&gt;-1, TekirdagTablo[[#This Row],[Vefat2020]]-TekirdagTablo[[#This Row],[Referans]], 0)</f>
        <v>1</v>
      </c>
      <c r="H8">
        <f>AVERAGE(B2:B8)</f>
        <v>5.1428571428571432</v>
      </c>
      <c r="I8">
        <f t="shared" ref="I8:K23" si="0">AVERAGE(C2:C8)</f>
        <v>3.5714285714285716</v>
      </c>
      <c r="J8">
        <f t="shared" si="0"/>
        <v>1.8571428571428572</v>
      </c>
      <c r="L8">
        <f>AVERAGE(F2:F8)</f>
        <v>3.5714285714285716</v>
      </c>
    </row>
    <row r="9" spans="1:12" x14ac:dyDescent="0.35">
      <c r="A9" t="s">
        <v>248</v>
      </c>
      <c r="B9">
        <v>4</v>
      </c>
      <c r="C9">
        <v>5</v>
      </c>
      <c r="D9">
        <v>3</v>
      </c>
      <c r="F9">
        <f>TekirdagTablo[[#This Row],[Vefat2019]]</f>
        <v>5</v>
      </c>
      <c r="G9">
        <f>IF(TekirdagTablo[[#This Row],[Vefat2020]]&gt;-1, TekirdagTablo[[#This Row],[Vefat2020]]-TekirdagTablo[[#This Row],[Referans]], 0)</f>
        <v>-1</v>
      </c>
      <c r="H9">
        <f t="shared" ref="H9:H72" si="1">AVERAGE(B3:B9)</f>
        <v>4.8571428571428568</v>
      </c>
      <c r="I9">
        <f t="shared" ref="I9:I72" si="2">AVERAGE(C3:C9)</f>
        <v>3.2857142857142856</v>
      </c>
      <c r="J9">
        <f t="shared" ref="J9:K72" si="3">AVERAGE(D3:D9)</f>
        <v>2</v>
      </c>
      <c r="L9">
        <f t="shared" ref="L9:L72" si="4">AVERAGE(F3:F9)</f>
        <v>3.2857142857142856</v>
      </c>
    </row>
    <row r="10" spans="1:12" x14ac:dyDescent="0.35">
      <c r="A10" t="s">
        <v>247</v>
      </c>
      <c r="B10">
        <v>7</v>
      </c>
      <c r="C10">
        <v>10</v>
      </c>
      <c r="D10">
        <v>0</v>
      </c>
      <c r="E10">
        <v>1</v>
      </c>
      <c r="F10">
        <f>TekirdagTablo[[#This Row],[Vefat2019]]</f>
        <v>10</v>
      </c>
      <c r="G10">
        <f>IF(TekirdagTablo[[#This Row],[Vefat2020]]&gt;-1, TekirdagTablo[[#This Row],[Vefat2020]]-TekirdagTablo[[#This Row],[Referans]], 0)</f>
        <v>-3</v>
      </c>
      <c r="H10">
        <f t="shared" si="1"/>
        <v>4.8571428571428568</v>
      </c>
      <c r="I10">
        <f t="shared" si="2"/>
        <v>3.8571428571428572</v>
      </c>
      <c r="J10">
        <f t="shared" si="3"/>
        <v>1.5714285714285714</v>
      </c>
      <c r="K10">
        <f t="shared" si="0"/>
        <v>1</v>
      </c>
      <c r="L10">
        <f t="shared" si="4"/>
        <v>3.8571428571428572</v>
      </c>
    </row>
    <row r="11" spans="1:12" x14ac:dyDescent="0.35">
      <c r="A11" t="s">
        <v>246</v>
      </c>
      <c r="B11">
        <v>5</v>
      </c>
      <c r="C11">
        <v>6</v>
      </c>
      <c r="D11">
        <v>3</v>
      </c>
      <c r="E11">
        <v>1</v>
      </c>
      <c r="F11">
        <f>TekirdagTablo[[#This Row],[Vefat2019]]</f>
        <v>6</v>
      </c>
      <c r="G11">
        <f>IF(TekirdagTablo[[#This Row],[Vefat2020]]&gt;-1, TekirdagTablo[[#This Row],[Vefat2020]]-TekirdagTablo[[#This Row],[Referans]], 0)</f>
        <v>-1</v>
      </c>
      <c r="H11">
        <f t="shared" si="1"/>
        <v>5</v>
      </c>
      <c r="I11">
        <f t="shared" si="2"/>
        <v>4.2857142857142856</v>
      </c>
      <c r="J11">
        <f t="shared" si="3"/>
        <v>1.8571428571428572</v>
      </c>
      <c r="K11">
        <f t="shared" si="0"/>
        <v>1</v>
      </c>
      <c r="L11">
        <f t="shared" si="4"/>
        <v>4.2857142857142856</v>
      </c>
    </row>
    <row r="12" spans="1:12" x14ac:dyDescent="0.35">
      <c r="A12" t="s">
        <v>245</v>
      </c>
      <c r="B12">
        <v>8</v>
      </c>
      <c r="C12">
        <v>10</v>
      </c>
      <c r="D12">
        <v>3</v>
      </c>
      <c r="E12">
        <v>0</v>
      </c>
      <c r="F12">
        <f>TekirdagTablo[[#This Row],[Vefat2019]]</f>
        <v>10</v>
      </c>
      <c r="G12">
        <f>IF(TekirdagTablo[[#This Row],[Vefat2020]]&gt;-1, TekirdagTablo[[#This Row],[Vefat2020]]-TekirdagTablo[[#This Row],[Referans]], 0)</f>
        <v>-2</v>
      </c>
      <c r="H12">
        <f t="shared" si="1"/>
        <v>5.4285714285714288</v>
      </c>
      <c r="I12">
        <f t="shared" si="2"/>
        <v>5.4285714285714288</v>
      </c>
      <c r="J12">
        <f t="shared" si="3"/>
        <v>2</v>
      </c>
      <c r="K12">
        <f t="shared" si="0"/>
        <v>0.66666666666666663</v>
      </c>
      <c r="L12">
        <f t="shared" si="4"/>
        <v>5.4285714285714288</v>
      </c>
    </row>
    <row r="13" spans="1:12" x14ac:dyDescent="0.35">
      <c r="A13" t="s">
        <v>244</v>
      </c>
      <c r="B13">
        <v>6</v>
      </c>
      <c r="C13">
        <v>6</v>
      </c>
      <c r="D13">
        <v>4</v>
      </c>
      <c r="E13">
        <v>0</v>
      </c>
      <c r="F13">
        <f>TekirdagTablo[[#This Row],[Vefat2019]]</f>
        <v>6</v>
      </c>
      <c r="G13">
        <f>IF(TekirdagTablo[[#This Row],[Vefat2020]]&gt;-1, TekirdagTablo[[#This Row],[Vefat2020]]-TekirdagTablo[[#This Row],[Referans]], 0)</f>
        <v>0</v>
      </c>
      <c r="H13">
        <f t="shared" si="1"/>
        <v>5.8571428571428568</v>
      </c>
      <c r="I13">
        <f t="shared" si="2"/>
        <v>6.1428571428571432</v>
      </c>
      <c r="J13">
        <f t="shared" si="3"/>
        <v>2.4285714285714284</v>
      </c>
      <c r="K13">
        <f t="shared" si="0"/>
        <v>0.5</v>
      </c>
      <c r="L13">
        <f t="shared" si="4"/>
        <v>6.1428571428571432</v>
      </c>
    </row>
    <row r="14" spans="1:12" x14ac:dyDescent="0.35">
      <c r="A14" t="s">
        <v>243</v>
      </c>
      <c r="B14">
        <v>6</v>
      </c>
      <c r="C14">
        <v>5</v>
      </c>
      <c r="D14">
        <v>1</v>
      </c>
      <c r="E14">
        <v>3</v>
      </c>
      <c r="F14">
        <f>TekirdagTablo[[#This Row],[Vefat2019]]</f>
        <v>5</v>
      </c>
      <c r="G14">
        <f>IF(TekirdagTablo[[#This Row],[Vefat2020]]&gt;-1, TekirdagTablo[[#This Row],[Vefat2020]]-TekirdagTablo[[#This Row],[Referans]], 0)</f>
        <v>1</v>
      </c>
      <c r="H14">
        <f t="shared" si="1"/>
        <v>6</v>
      </c>
      <c r="I14">
        <f t="shared" si="2"/>
        <v>6.7142857142857144</v>
      </c>
      <c r="J14">
        <f t="shared" si="3"/>
        <v>2.1428571428571428</v>
      </c>
      <c r="K14">
        <f t="shared" si="0"/>
        <v>1</v>
      </c>
      <c r="L14">
        <f t="shared" si="4"/>
        <v>6.7142857142857144</v>
      </c>
    </row>
    <row r="15" spans="1:12" x14ac:dyDescent="0.35">
      <c r="A15" t="s">
        <v>242</v>
      </c>
      <c r="B15">
        <v>3</v>
      </c>
      <c r="C15">
        <v>5</v>
      </c>
      <c r="D15">
        <v>3</v>
      </c>
      <c r="E15">
        <v>1</v>
      </c>
      <c r="F15">
        <f>TekirdagTablo[[#This Row],[Vefat2019]]</f>
        <v>5</v>
      </c>
      <c r="G15">
        <f>IF(TekirdagTablo[[#This Row],[Vefat2020]]&gt;-1, TekirdagTablo[[#This Row],[Vefat2020]]-TekirdagTablo[[#This Row],[Referans]], 0)</f>
        <v>-2</v>
      </c>
      <c r="H15">
        <f t="shared" si="1"/>
        <v>5.5714285714285712</v>
      </c>
      <c r="I15">
        <f t="shared" si="2"/>
        <v>6.7142857142857144</v>
      </c>
      <c r="J15">
        <f t="shared" si="3"/>
        <v>2.4285714285714284</v>
      </c>
      <c r="K15">
        <f t="shared" si="0"/>
        <v>1</v>
      </c>
      <c r="L15">
        <f t="shared" si="4"/>
        <v>6.7142857142857144</v>
      </c>
    </row>
    <row r="16" spans="1:12" x14ac:dyDescent="0.35">
      <c r="A16" t="s">
        <v>241</v>
      </c>
      <c r="B16">
        <v>7</v>
      </c>
      <c r="C16">
        <v>3</v>
      </c>
      <c r="D16">
        <v>4</v>
      </c>
      <c r="E16">
        <v>0</v>
      </c>
      <c r="F16">
        <f>TekirdagTablo[[#This Row],[Vefat2019]]</f>
        <v>3</v>
      </c>
      <c r="G16">
        <f>IF(TekirdagTablo[[#This Row],[Vefat2020]]&gt;-1, TekirdagTablo[[#This Row],[Vefat2020]]-TekirdagTablo[[#This Row],[Referans]], 0)</f>
        <v>4</v>
      </c>
      <c r="H16">
        <f t="shared" si="1"/>
        <v>6</v>
      </c>
      <c r="I16">
        <f t="shared" si="2"/>
        <v>6.4285714285714288</v>
      </c>
      <c r="J16">
        <f t="shared" si="3"/>
        <v>2.5714285714285716</v>
      </c>
      <c r="K16">
        <f t="shared" si="0"/>
        <v>0.8571428571428571</v>
      </c>
      <c r="L16">
        <f t="shared" si="4"/>
        <v>6.4285714285714288</v>
      </c>
    </row>
    <row r="17" spans="1:14" x14ac:dyDescent="0.35">
      <c r="A17" t="s">
        <v>240</v>
      </c>
      <c r="B17">
        <v>10</v>
      </c>
      <c r="C17">
        <v>7</v>
      </c>
      <c r="D17">
        <v>3</v>
      </c>
      <c r="E17">
        <v>1</v>
      </c>
      <c r="F17">
        <f>TekirdagTablo[[#This Row],[Vefat2019]]</f>
        <v>7</v>
      </c>
      <c r="G17">
        <f>IF(TekirdagTablo[[#This Row],[Vefat2020]]&gt;-1, TekirdagTablo[[#This Row],[Vefat2020]]-TekirdagTablo[[#This Row],[Referans]], 0)</f>
        <v>3</v>
      </c>
      <c r="H17">
        <f t="shared" si="1"/>
        <v>6.4285714285714288</v>
      </c>
      <c r="I17">
        <f t="shared" si="2"/>
        <v>6</v>
      </c>
      <c r="J17">
        <f t="shared" si="3"/>
        <v>3</v>
      </c>
      <c r="K17">
        <f t="shared" si="0"/>
        <v>0.8571428571428571</v>
      </c>
      <c r="L17">
        <f t="shared" si="4"/>
        <v>6</v>
      </c>
    </row>
    <row r="18" spans="1:14" x14ac:dyDescent="0.35">
      <c r="A18" t="s">
        <v>239</v>
      </c>
      <c r="B18">
        <v>4</v>
      </c>
      <c r="C18">
        <v>9</v>
      </c>
      <c r="D18">
        <v>2</v>
      </c>
      <c r="E18">
        <v>0</v>
      </c>
      <c r="F18">
        <f>TekirdagTablo[[#This Row],[Vefat2019]]</f>
        <v>9</v>
      </c>
      <c r="G18">
        <f>IF(TekirdagTablo[[#This Row],[Vefat2020]]&gt;-1, TekirdagTablo[[#This Row],[Vefat2020]]-TekirdagTablo[[#This Row],[Referans]], 0)</f>
        <v>-5</v>
      </c>
      <c r="H18">
        <f t="shared" si="1"/>
        <v>6.2857142857142856</v>
      </c>
      <c r="I18">
        <f t="shared" si="2"/>
        <v>6.4285714285714288</v>
      </c>
      <c r="J18">
        <f t="shared" si="3"/>
        <v>2.8571428571428572</v>
      </c>
      <c r="K18">
        <f t="shared" si="0"/>
        <v>0.7142857142857143</v>
      </c>
      <c r="L18">
        <f t="shared" si="4"/>
        <v>6.4285714285714288</v>
      </c>
    </row>
    <row r="19" spans="1:14" x14ac:dyDescent="0.35">
      <c r="A19" t="s">
        <v>238</v>
      </c>
      <c r="B19">
        <v>3</v>
      </c>
      <c r="C19">
        <v>5</v>
      </c>
      <c r="D19">
        <v>4</v>
      </c>
      <c r="E19">
        <v>0</v>
      </c>
      <c r="F19">
        <f>TekirdagTablo[[#This Row],[Vefat2019]]</f>
        <v>5</v>
      </c>
      <c r="G19">
        <f>IF(TekirdagTablo[[#This Row],[Vefat2020]]&gt;-1, TekirdagTablo[[#This Row],[Vefat2020]]-TekirdagTablo[[#This Row],[Referans]], 0)</f>
        <v>-2</v>
      </c>
      <c r="H19">
        <f t="shared" si="1"/>
        <v>5.5714285714285712</v>
      </c>
      <c r="I19">
        <f t="shared" si="2"/>
        <v>5.7142857142857144</v>
      </c>
      <c r="J19">
        <f t="shared" si="3"/>
        <v>3</v>
      </c>
      <c r="K19">
        <f t="shared" si="0"/>
        <v>0.7142857142857143</v>
      </c>
      <c r="L19">
        <f t="shared" si="4"/>
        <v>5.7142857142857144</v>
      </c>
    </row>
    <row r="20" spans="1:14" x14ac:dyDescent="0.35">
      <c r="A20" t="s">
        <v>237</v>
      </c>
      <c r="B20">
        <v>10</v>
      </c>
      <c r="C20">
        <v>5</v>
      </c>
      <c r="D20">
        <v>1</v>
      </c>
      <c r="E20">
        <v>0</v>
      </c>
      <c r="F20">
        <f>TekirdagTablo[[#This Row],[Vefat2019]]</f>
        <v>5</v>
      </c>
      <c r="G20">
        <f>IF(TekirdagTablo[[#This Row],[Vefat2020]]&gt;-1, TekirdagTablo[[#This Row],[Vefat2020]]-TekirdagTablo[[#This Row],[Referans]], 0)</f>
        <v>5</v>
      </c>
      <c r="H20">
        <f t="shared" si="1"/>
        <v>6.1428571428571432</v>
      </c>
      <c r="I20">
        <f t="shared" si="2"/>
        <v>5.5714285714285712</v>
      </c>
      <c r="J20">
        <f t="shared" si="3"/>
        <v>2.5714285714285716</v>
      </c>
      <c r="K20">
        <f t="shared" si="0"/>
        <v>0.7142857142857143</v>
      </c>
      <c r="L20">
        <f t="shared" si="4"/>
        <v>5.5714285714285712</v>
      </c>
    </row>
    <row r="21" spans="1:14" x14ac:dyDescent="0.35">
      <c r="A21" t="s">
        <v>236</v>
      </c>
      <c r="B21">
        <v>6</v>
      </c>
      <c r="C21">
        <v>6</v>
      </c>
      <c r="D21">
        <v>1</v>
      </c>
      <c r="E21">
        <v>0</v>
      </c>
      <c r="F21">
        <f>TekirdagTablo[[#This Row],[Vefat2019]]</f>
        <v>6</v>
      </c>
      <c r="G21">
        <f>IF(TekirdagTablo[[#This Row],[Vefat2020]]&gt;-1, TekirdagTablo[[#This Row],[Vefat2020]]-TekirdagTablo[[#This Row],[Referans]], 0)</f>
        <v>0</v>
      </c>
      <c r="H21">
        <f t="shared" si="1"/>
        <v>6.1428571428571432</v>
      </c>
      <c r="I21">
        <f t="shared" si="2"/>
        <v>5.7142857142857144</v>
      </c>
      <c r="J21">
        <f t="shared" si="3"/>
        <v>2.5714285714285716</v>
      </c>
      <c r="K21">
        <f t="shared" si="0"/>
        <v>0.2857142857142857</v>
      </c>
      <c r="L21">
        <f t="shared" si="4"/>
        <v>5.7142857142857144</v>
      </c>
    </row>
    <row r="22" spans="1:14" x14ac:dyDescent="0.35">
      <c r="A22" t="s">
        <v>235</v>
      </c>
      <c r="B22">
        <v>3</v>
      </c>
      <c r="C22">
        <v>7</v>
      </c>
      <c r="D22">
        <v>2</v>
      </c>
      <c r="E22">
        <v>1</v>
      </c>
      <c r="F22">
        <f>TekirdagTablo[[#This Row],[Vefat2019]]</f>
        <v>7</v>
      </c>
      <c r="G22">
        <f>IF(TekirdagTablo[[#This Row],[Vefat2020]]&gt;-1, TekirdagTablo[[#This Row],[Vefat2020]]-TekirdagTablo[[#This Row],[Referans]], 0)</f>
        <v>-4</v>
      </c>
      <c r="H22">
        <f t="shared" si="1"/>
        <v>6.1428571428571432</v>
      </c>
      <c r="I22">
        <f t="shared" si="2"/>
        <v>6</v>
      </c>
      <c r="J22">
        <f t="shared" si="3"/>
        <v>2.4285714285714284</v>
      </c>
      <c r="K22">
        <f t="shared" si="0"/>
        <v>0.2857142857142857</v>
      </c>
      <c r="L22">
        <f t="shared" si="4"/>
        <v>6</v>
      </c>
    </row>
    <row r="23" spans="1:14" x14ac:dyDescent="0.35">
      <c r="A23" t="s">
        <v>234</v>
      </c>
      <c r="B23">
        <v>4</v>
      </c>
      <c r="C23">
        <v>10</v>
      </c>
      <c r="D23">
        <v>1</v>
      </c>
      <c r="E23">
        <v>2</v>
      </c>
      <c r="F23">
        <f>TekirdagTablo[[#This Row],[Vefat2019]]</f>
        <v>10</v>
      </c>
      <c r="G23">
        <f>IF(TekirdagTablo[[#This Row],[Vefat2020]]&gt;-1, TekirdagTablo[[#This Row],[Vefat2020]]-TekirdagTablo[[#This Row],[Referans]], 0)</f>
        <v>-6</v>
      </c>
      <c r="H23">
        <f t="shared" si="1"/>
        <v>5.7142857142857144</v>
      </c>
      <c r="I23">
        <f t="shared" si="2"/>
        <v>7</v>
      </c>
      <c r="J23">
        <f t="shared" si="3"/>
        <v>2</v>
      </c>
      <c r="K23">
        <f t="shared" si="0"/>
        <v>0.5714285714285714</v>
      </c>
      <c r="L23">
        <f t="shared" si="4"/>
        <v>7</v>
      </c>
    </row>
    <row r="24" spans="1:14" x14ac:dyDescent="0.35">
      <c r="A24" t="s">
        <v>233</v>
      </c>
      <c r="B24">
        <v>4</v>
      </c>
      <c r="C24">
        <v>10</v>
      </c>
      <c r="D24">
        <v>1</v>
      </c>
      <c r="E24">
        <v>0</v>
      </c>
      <c r="F24">
        <f>TekirdagTablo[[#This Row],[Vefat2019]]</f>
        <v>10</v>
      </c>
      <c r="G24">
        <f>IF(TekirdagTablo[[#This Row],[Vefat2020]]&gt;-1, TekirdagTablo[[#This Row],[Vefat2020]]-TekirdagTablo[[#This Row],[Referans]], 0)</f>
        <v>-6</v>
      </c>
      <c r="H24">
        <f t="shared" si="1"/>
        <v>4.8571428571428568</v>
      </c>
      <c r="I24">
        <f t="shared" si="2"/>
        <v>7.4285714285714288</v>
      </c>
      <c r="J24">
        <f t="shared" si="3"/>
        <v>1.7142857142857142</v>
      </c>
      <c r="K24">
        <f t="shared" si="3"/>
        <v>0.42857142857142855</v>
      </c>
      <c r="L24">
        <f t="shared" si="4"/>
        <v>7.4285714285714288</v>
      </c>
    </row>
    <row r="25" spans="1:14" x14ac:dyDescent="0.35">
      <c r="A25" t="s">
        <v>232</v>
      </c>
      <c r="B25">
        <v>3</v>
      </c>
      <c r="C25">
        <v>5</v>
      </c>
      <c r="D25">
        <v>2</v>
      </c>
      <c r="E25">
        <v>0</v>
      </c>
      <c r="F25">
        <f>TekirdagTablo[[#This Row],[Vefat2019]]</f>
        <v>5</v>
      </c>
      <c r="G25">
        <f>IF(TekirdagTablo[[#This Row],[Vefat2020]]&gt;-1, TekirdagTablo[[#This Row],[Vefat2020]]-TekirdagTablo[[#This Row],[Referans]], 0)</f>
        <v>-2</v>
      </c>
      <c r="H25">
        <f t="shared" si="1"/>
        <v>4.7142857142857144</v>
      </c>
      <c r="I25">
        <f t="shared" si="2"/>
        <v>6.8571428571428568</v>
      </c>
      <c r="J25">
        <f t="shared" si="3"/>
        <v>1.7142857142857142</v>
      </c>
      <c r="K25">
        <f t="shared" si="3"/>
        <v>0.42857142857142855</v>
      </c>
      <c r="L25">
        <f t="shared" si="4"/>
        <v>6.8571428571428568</v>
      </c>
      <c r="N25" t="s">
        <v>261</v>
      </c>
    </row>
    <row r="26" spans="1:14" x14ac:dyDescent="0.35">
      <c r="A26" t="s">
        <v>231</v>
      </c>
      <c r="B26">
        <v>3</v>
      </c>
      <c r="C26">
        <v>3</v>
      </c>
      <c r="D26">
        <v>2</v>
      </c>
      <c r="E26">
        <v>0</v>
      </c>
      <c r="F26">
        <f>TekirdagTablo[[#This Row],[Vefat2019]]</f>
        <v>3</v>
      </c>
      <c r="G26">
        <f>IF(TekirdagTablo[[#This Row],[Vefat2020]]&gt;-1, TekirdagTablo[[#This Row],[Vefat2020]]-TekirdagTablo[[#This Row],[Referans]], 0)</f>
        <v>0</v>
      </c>
      <c r="H26">
        <f t="shared" si="1"/>
        <v>4.7142857142857144</v>
      </c>
      <c r="I26">
        <f t="shared" si="2"/>
        <v>6.5714285714285712</v>
      </c>
      <c r="J26">
        <f t="shared" si="3"/>
        <v>1.4285714285714286</v>
      </c>
      <c r="K26">
        <f t="shared" si="3"/>
        <v>0.42857142857142855</v>
      </c>
      <c r="L26">
        <f t="shared" si="4"/>
        <v>6.5714285714285712</v>
      </c>
      <c r="N26">
        <f>SUM(TekirdagTablo[Fark])</f>
        <v>51</v>
      </c>
    </row>
    <row r="27" spans="1:14" x14ac:dyDescent="0.35">
      <c r="A27" t="s">
        <v>230</v>
      </c>
      <c r="B27">
        <v>5</v>
      </c>
      <c r="C27">
        <v>5</v>
      </c>
      <c r="D27">
        <v>4</v>
      </c>
      <c r="E27">
        <v>1</v>
      </c>
      <c r="F27">
        <f>TekirdagTablo[[#This Row],[Vefat2019]]</f>
        <v>5</v>
      </c>
      <c r="G27">
        <f>IF(TekirdagTablo[[#This Row],[Vefat2020]]&gt;-1, TekirdagTablo[[#This Row],[Vefat2020]]-TekirdagTablo[[#This Row],[Referans]], 0)</f>
        <v>0</v>
      </c>
      <c r="H27">
        <f t="shared" si="1"/>
        <v>4</v>
      </c>
      <c r="I27">
        <f t="shared" si="2"/>
        <v>6.5714285714285712</v>
      </c>
      <c r="J27">
        <f t="shared" si="3"/>
        <v>1.8571428571428572</v>
      </c>
      <c r="K27">
        <f t="shared" si="3"/>
        <v>0.5714285714285714</v>
      </c>
      <c r="L27">
        <f t="shared" si="4"/>
        <v>6.5714285714285712</v>
      </c>
    </row>
    <row r="28" spans="1:14" x14ac:dyDescent="0.35">
      <c r="A28" t="s">
        <v>229</v>
      </c>
      <c r="B28">
        <v>5</v>
      </c>
      <c r="C28">
        <v>10</v>
      </c>
      <c r="D28">
        <v>2</v>
      </c>
      <c r="E28">
        <v>0</v>
      </c>
      <c r="F28">
        <f>TekirdagTablo[[#This Row],[Vefat2019]]</f>
        <v>10</v>
      </c>
      <c r="G28">
        <f>IF(TekirdagTablo[[#This Row],[Vefat2020]]&gt;-1, TekirdagTablo[[#This Row],[Vefat2020]]-TekirdagTablo[[#This Row],[Referans]], 0)</f>
        <v>-5</v>
      </c>
      <c r="H28">
        <f t="shared" si="1"/>
        <v>3.8571428571428572</v>
      </c>
      <c r="I28">
        <f t="shared" si="2"/>
        <v>7.1428571428571432</v>
      </c>
      <c r="J28">
        <f t="shared" si="3"/>
        <v>2</v>
      </c>
      <c r="K28">
        <f t="shared" si="3"/>
        <v>0.5714285714285714</v>
      </c>
      <c r="L28">
        <f t="shared" si="4"/>
        <v>7.1428571428571432</v>
      </c>
    </row>
    <row r="29" spans="1:14" x14ac:dyDescent="0.35">
      <c r="A29" t="s">
        <v>228</v>
      </c>
      <c r="B29">
        <v>4</v>
      </c>
      <c r="C29">
        <v>5</v>
      </c>
      <c r="D29">
        <v>3</v>
      </c>
      <c r="E29">
        <v>0</v>
      </c>
      <c r="F29">
        <f>TekirdagTablo[[#This Row],[Vefat2019]]</f>
        <v>5</v>
      </c>
      <c r="G29">
        <f>IF(TekirdagTablo[[#This Row],[Vefat2020]]&gt;-1, TekirdagTablo[[#This Row],[Vefat2020]]-TekirdagTablo[[#This Row],[Referans]], 0)</f>
        <v>-1</v>
      </c>
      <c r="H29">
        <f t="shared" si="1"/>
        <v>4</v>
      </c>
      <c r="I29">
        <f t="shared" si="2"/>
        <v>6.8571428571428568</v>
      </c>
      <c r="J29">
        <f t="shared" si="3"/>
        <v>2.1428571428571428</v>
      </c>
      <c r="K29">
        <f t="shared" si="3"/>
        <v>0.42857142857142855</v>
      </c>
      <c r="L29">
        <f t="shared" si="4"/>
        <v>6.8571428571428568</v>
      </c>
    </row>
    <row r="30" spans="1:14" x14ac:dyDescent="0.35">
      <c r="A30" t="s">
        <v>227</v>
      </c>
      <c r="B30">
        <v>8</v>
      </c>
      <c r="C30">
        <v>6</v>
      </c>
      <c r="D30">
        <v>2</v>
      </c>
      <c r="E30">
        <v>1</v>
      </c>
      <c r="F30">
        <f>TekirdagTablo[[#This Row],[Vefat2019]]</f>
        <v>6</v>
      </c>
      <c r="G30">
        <f>IF(TekirdagTablo[[#This Row],[Vefat2020]]&gt;-1, TekirdagTablo[[#This Row],[Vefat2020]]-TekirdagTablo[[#This Row],[Referans]], 0)</f>
        <v>2</v>
      </c>
      <c r="H30">
        <f t="shared" si="1"/>
        <v>4.5714285714285712</v>
      </c>
      <c r="I30">
        <f t="shared" si="2"/>
        <v>6.2857142857142856</v>
      </c>
      <c r="J30">
        <f t="shared" si="3"/>
        <v>2.2857142857142856</v>
      </c>
      <c r="K30">
        <f t="shared" si="3"/>
        <v>0.2857142857142857</v>
      </c>
      <c r="L30">
        <f t="shared" si="4"/>
        <v>6.2857142857142856</v>
      </c>
    </row>
    <row r="31" spans="1:14" x14ac:dyDescent="0.35">
      <c r="A31" t="s">
        <v>226</v>
      </c>
      <c r="B31">
        <v>3</v>
      </c>
      <c r="C31">
        <v>7</v>
      </c>
      <c r="D31">
        <v>4</v>
      </c>
      <c r="E31">
        <v>1</v>
      </c>
      <c r="F31">
        <f>TekirdagTablo[[#This Row],[Vefat2019]]</f>
        <v>7</v>
      </c>
      <c r="G31">
        <f>IF(TekirdagTablo[[#This Row],[Vefat2020]]&gt;-1, TekirdagTablo[[#This Row],[Vefat2020]]-TekirdagTablo[[#This Row],[Referans]], 0)</f>
        <v>-4</v>
      </c>
      <c r="H31">
        <f t="shared" si="1"/>
        <v>4.4285714285714288</v>
      </c>
      <c r="I31">
        <f t="shared" si="2"/>
        <v>5.8571428571428568</v>
      </c>
      <c r="J31">
        <f t="shared" si="3"/>
        <v>2.7142857142857144</v>
      </c>
      <c r="K31">
        <f t="shared" si="3"/>
        <v>0.42857142857142855</v>
      </c>
      <c r="L31">
        <f t="shared" si="4"/>
        <v>5.8571428571428568</v>
      </c>
    </row>
    <row r="32" spans="1:14" x14ac:dyDescent="0.35">
      <c r="A32" t="s">
        <v>225</v>
      </c>
      <c r="B32">
        <v>3</v>
      </c>
      <c r="C32">
        <v>9</v>
      </c>
      <c r="D32">
        <v>1</v>
      </c>
      <c r="E32">
        <v>0</v>
      </c>
      <c r="F32">
        <f>TekirdagTablo[[#This Row],[Vefat2019]]</f>
        <v>9</v>
      </c>
      <c r="G32">
        <f>IF(TekirdagTablo[[#This Row],[Vefat2020]]&gt;-1, TekirdagTablo[[#This Row],[Vefat2020]]-TekirdagTablo[[#This Row],[Referans]], 0)</f>
        <v>-6</v>
      </c>
      <c r="H32">
        <f t="shared" si="1"/>
        <v>4.4285714285714288</v>
      </c>
      <c r="I32">
        <f t="shared" si="2"/>
        <v>6.4285714285714288</v>
      </c>
      <c r="J32">
        <f t="shared" si="3"/>
        <v>2.5714285714285716</v>
      </c>
      <c r="K32">
        <f t="shared" si="3"/>
        <v>0.42857142857142855</v>
      </c>
      <c r="L32">
        <f t="shared" si="4"/>
        <v>6.4285714285714288</v>
      </c>
    </row>
    <row r="33" spans="1:12" x14ac:dyDescent="0.35">
      <c r="A33" t="s">
        <v>224</v>
      </c>
      <c r="B33">
        <v>4</v>
      </c>
      <c r="C33">
        <v>3</v>
      </c>
      <c r="D33">
        <v>3</v>
      </c>
      <c r="E33">
        <v>1</v>
      </c>
      <c r="F33">
        <f>TekirdagTablo[[#This Row],[Vefat2019]]</f>
        <v>3</v>
      </c>
      <c r="G33">
        <f>IF(TekirdagTablo[[#This Row],[Vefat2020]]&gt;-1, TekirdagTablo[[#This Row],[Vefat2020]]-TekirdagTablo[[#This Row],[Referans]], 0)</f>
        <v>1</v>
      </c>
      <c r="H33">
        <f t="shared" si="1"/>
        <v>4.5714285714285712</v>
      </c>
      <c r="I33">
        <f t="shared" si="2"/>
        <v>6.4285714285714288</v>
      </c>
      <c r="J33">
        <f t="shared" si="3"/>
        <v>2.7142857142857144</v>
      </c>
      <c r="K33">
        <f t="shared" si="3"/>
        <v>0.5714285714285714</v>
      </c>
      <c r="L33">
        <f t="shared" si="4"/>
        <v>6.4285714285714288</v>
      </c>
    </row>
    <row r="34" spans="1:12" x14ac:dyDescent="0.35">
      <c r="A34" t="s">
        <v>223</v>
      </c>
      <c r="B34">
        <v>5</v>
      </c>
      <c r="C34">
        <v>3</v>
      </c>
      <c r="D34">
        <v>3</v>
      </c>
      <c r="E34">
        <v>1</v>
      </c>
      <c r="F34">
        <f>TekirdagTablo[[#This Row],[Vefat2019]]</f>
        <v>3</v>
      </c>
      <c r="G34">
        <f>IF(TekirdagTablo[[#This Row],[Vefat2020]]&gt;-1, TekirdagTablo[[#This Row],[Vefat2020]]-TekirdagTablo[[#This Row],[Referans]], 0)</f>
        <v>2</v>
      </c>
      <c r="H34">
        <f t="shared" si="1"/>
        <v>4.5714285714285712</v>
      </c>
      <c r="I34">
        <f t="shared" si="2"/>
        <v>6.1428571428571432</v>
      </c>
      <c r="J34">
        <f t="shared" si="3"/>
        <v>2.5714285714285716</v>
      </c>
      <c r="K34">
        <f t="shared" si="3"/>
        <v>0.5714285714285714</v>
      </c>
      <c r="L34">
        <f t="shared" si="4"/>
        <v>6.1428571428571432</v>
      </c>
    </row>
    <row r="35" spans="1:12" x14ac:dyDescent="0.35">
      <c r="A35" t="s">
        <v>222</v>
      </c>
      <c r="B35">
        <v>6</v>
      </c>
      <c r="C35">
        <v>6</v>
      </c>
      <c r="D35">
        <v>4</v>
      </c>
      <c r="E35">
        <v>1</v>
      </c>
      <c r="F35">
        <f>TekirdagTablo[[#This Row],[Vefat2019]]</f>
        <v>6</v>
      </c>
      <c r="G35">
        <f>IF(TekirdagTablo[[#This Row],[Vefat2020]]&gt;-1, TekirdagTablo[[#This Row],[Vefat2020]]-TekirdagTablo[[#This Row],[Referans]], 0)</f>
        <v>0</v>
      </c>
      <c r="H35">
        <f t="shared" si="1"/>
        <v>4.7142857142857144</v>
      </c>
      <c r="I35">
        <f t="shared" si="2"/>
        <v>5.5714285714285712</v>
      </c>
      <c r="J35">
        <f t="shared" si="3"/>
        <v>2.8571428571428572</v>
      </c>
      <c r="K35">
        <f t="shared" si="3"/>
        <v>0.7142857142857143</v>
      </c>
      <c r="L35">
        <f t="shared" si="4"/>
        <v>5.5714285714285712</v>
      </c>
    </row>
    <row r="36" spans="1:12" x14ac:dyDescent="0.35">
      <c r="A36" t="s">
        <v>221</v>
      </c>
      <c r="B36">
        <v>9</v>
      </c>
      <c r="C36">
        <v>5</v>
      </c>
      <c r="D36">
        <v>1</v>
      </c>
      <c r="E36">
        <v>2</v>
      </c>
      <c r="F36">
        <f>TekirdagTablo[[#This Row],[Vefat2019]]</f>
        <v>5</v>
      </c>
      <c r="G36">
        <f>IF(TekirdagTablo[[#This Row],[Vefat2020]]&gt;-1, TekirdagTablo[[#This Row],[Vefat2020]]-TekirdagTablo[[#This Row],[Referans]], 0)</f>
        <v>4</v>
      </c>
      <c r="H36">
        <f t="shared" si="1"/>
        <v>5.4285714285714288</v>
      </c>
      <c r="I36">
        <f t="shared" si="2"/>
        <v>5.5714285714285712</v>
      </c>
      <c r="J36">
        <f t="shared" si="3"/>
        <v>2.5714285714285716</v>
      </c>
      <c r="K36">
        <f t="shared" si="3"/>
        <v>1</v>
      </c>
      <c r="L36">
        <f t="shared" si="4"/>
        <v>5.5714285714285712</v>
      </c>
    </row>
    <row r="37" spans="1:12" x14ac:dyDescent="0.35">
      <c r="A37" t="s">
        <v>220</v>
      </c>
      <c r="B37">
        <v>5</v>
      </c>
      <c r="C37">
        <v>8</v>
      </c>
      <c r="D37">
        <v>4</v>
      </c>
      <c r="E37">
        <v>0</v>
      </c>
      <c r="F37">
        <f>TekirdagTablo[[#This Row],[Vefat2019]]</f>
        <v>8</v>
      </c>
      <c r="G37">
        <f>IF(TekirdagTablo[[#This Row],[Vefat2020]]&gt;-1, TekirdagTablo[[#This Row],[Vefat2020]]-TekirdagTablo[[#This Row],[Referans]], 0)</f>
        <v>-3</v>
      </c>
      <c r="H37">
        <f t="shared" si="1"/>
        <v>5</v>
      </c>
      <c r="I37">
        <f t="shared" si="2"/>
        <v>5.8571428571428568</v>
      </c>
      <c r="J37">
        <f t="shared" si="3"/>
        <v>2.8571428571428572</v>
      </c>
      <c r="K37">
        <f t="shared" si="3"/>
        <v>0.8571428571428571</v>
      </c>
      <c r="L37">
        <f t="shared" si="4"/>
        <v>5.8571428571428568</v>
      </c>
    </row>
    <row r="38" spans="1:12" x14ac:dyDescent="0.35">
      <c r="A38" t="s">
        <v>219</v>
      </c>
      <c r="B38">
        <v>6</v>
      </c>
      <c r="C38">
        <v>9</v>
      </c>
      <c r="D38">
        <v>1</v>
      </c>
      <c r="E38">
        <v>0</v>
      </c>
      <c r="F38">
        <f>TekirdagTablo[[#This Row],[Vefat2019]]</f>
        <v>9</v>
      </c>
      <c r="G38">
        <f>IF(TekirdagTablo[[#This Row],[Vefat2020]]&gt;-1, TekirdagTablo[[#This Row],[Vefat2020]]-TekirdagTablo[[#This Row],[Referans]], 0)</f>
        <v>-3</v>
      </c>
      <c r="H38">
        <f t="shared" si="1"/>
        <v>5.4285714285714288</v>
      </c>
      <c r="I38">
        <f t="shared" si="2"/>
        <v>6.1428571428571432</v>
      </c>
      <c r="J38">
        <f t="shared" si="3"/>
        <v>2.4285714285714284</v>
      </c>
      <c r="K38">
        <f t="shared" si="3"/>
        <v>0.7142857142857143</v>
      </c>
      <c r="L38">
        <f t="shared" si="4"/>
        <v>6.1428571428571432</v>
      </c>
    </row>
    <row r="39" spans="1:12" x14ac:dyDescent="0.35">
      <c r="A39" t="s">
        <v>218</v>
      </c>
      <c r="B39">
        <v>2</v>
      </c>
      <c r="C39">
        <v>5</v>
      </c>
      <c r="D39">
        <v>2</v>
      </c>
      <c r="E39">
        <v>0</v>
      </c>
      <c r="F39">
        <f>TekirdagTablo[[#This Row],[Vefat2019]]</f>
        <v>5</v>
      </c>
      <c r="G39">
        <f>IF(TekirdagTablo[[#This Row],[Vefat2020]]&gt;-1, TekirdagTablo[[#This Row],[Vefat2020]]-TekirdagTablo[[#This Row],[Referans]], 0)</f>
        <v>-3</v>
      </c>
      <c r="H39">
        <f t="shared" si="1"/>
        <v>5.2857142857142856</v>
      </c>
      <c r="I39">
        <f t="shared" si="2"/>
        <v>5.5714285714285712</v>
      </c>
      <c r="J39">
        <f t="shared" si="3"/>
        <v>2.5714285714285716</v>
      </c>
      <c r="K39">
        <f t="shared" si="3"/>
        <v>0.7142857142857143</v>
      </c>
      <c r="L39">
        <f t="shared" si="4"/>
        <v>5.5714285714285712</v>
      </c>
    </row>
    <row r="40" spans="1:12" x14ac:dyDescent="0.35">
      <c r="A40" t="s">
        <v>217</v>
      </c>
      <c r="B40">
        <v>6</v>
      </c>
      <c r="C40">
        <v>6</v>
      </c>
      <c r="D40">
        <v>3</v>
      </c>
      <c r="E40">
        <v>3</v>
      </c>
      <c r="F40">
        <f>TekirdagTablo[[#This Row],[Vefat2019]]</f>
        <v>6</v>
      </c>
      <c r="G40">
        <f>IF(TekirdagTablo[[#This Row],[Vefat2020]]&gt;-1, TekirdagTablo[[#This Row],[Vefat2020]]-TekirdagTablo[[#This Row],[Referans]], 0)</f>
        <v>0</v>
      </c>
      <c r="H40">
        <f t="shared" si="1"/>
        <v>5.5714285714285712</v>
      </c>
      <c r="I40">
        <f t="shared" si="2"/>
        <v>6</v>
      </c>
      <c r="J40">
        <f t="shared" si="3"/>
        <v>2.5714285714285716</v>
      </c>
      <c r="K40">
        <f t="shared" si="3"/>
        <v>1</v>
      </c>
      <c r="L40">
        <f t="shared" si="4"/>
        <v>6</v>
      </c>
    </row>
    <row r="41" spans="1:12" x14ac:dyDescent="0.35">
      <c r="A41" t="s">
        <v>216</v>
      </c>
      <c r="B41">
        <v>6</v>
      </c>
      <c r="C41">
        <v>3</v>
      </c>
      <c r="D41">
        <v>1</v>
      </c>
      <c r="E41">
        <v>0</v>
      </c>
      <c r="F41">
        <f>TekirdagTablo[[#This Row],[Vefat2019]]</f>
        <v>3</v>
      </c>
      <c r="G41">
        <f>IF(TekirdagTablo[[#This Row],[Vefat2020]]&gt;-1, TekirdagTablo[[#This Row],[Vefat2020]]-TekirdagTablo[[#This Row],[Referans]], 0)</f>
        <v>3</v>
      </c>
      <c r="H41">
        <f t="shared" si="1"/>
        <v>5.7142857142857144</v>
      </c>
      <c r="I41">
        <f t="shared" si="2"/>
        <v>6</v>
      </c>
      <c r="J41">
        <f t="shared" si="3"/>
        <v>2.2857142857142856</v>
      </c>
      <c r="K41">
        <f t="shared" si="3"/>
        <v>0.8571428571428571</v>
      </c>
      <c r="L41">
        <f t="shared" si="4"/>
        <v>6</v>
      </c>
    </row>
    <row r="42" spans="1:12" x14ac:dyDescent="0.35">
      <c r="A42" t="s">
        <v>215</v>
      </c>
      <c r="B42">
        <v>6</v>
      </c>
      <c r="C42">
        <v>7</v>
      </c>
      <c r="D42">
        <v>4</v>
      </c>
      <c r="E42">
        <v>0</v>
      </c>
      <c r="F42">
        <f>TekirdagTablo[[#This Row],[Vefat2019]]</f>
        <v>7</v>
      </c>
      <c r="G42">
        <f>IF(TekirdagTablo[[#This Row],[Vefat2020]]&gt;-1, TekirdagTablo[[#This Row],[Vefat2020]]-TekirdagTablo[[#This Row],[Referans]], 0)</f>
        <v>-1</v>
      </c>
      <c r="H42">
        <f t="shared" si="1"/>
        <v>5.7142857142857144</v>
      </c>
      <c r="I42">
        <f t="shared" si="2"/>
        <v>6.1428571428571432</v>
      </c>
      <c r="J42">
        <f t="shared" si="3"/>
        <v>2.2857142857142856</v>
      </c>
      <c r="K42">
        <f t="shared" si="3"/>
        <v>0.7142857142857143</v>
      </c>
      <c r="L42">
        <f t="shared" si="4"/>
        <v>6.1428571428571432</v>
      </c>
    </row>
    <row r="43" spans="1:12" x14ac:dyDescent="0.35">
      <c r="A43" t="s">
        <v>214</v>
      </c>
      <c r="B43">
        <v>3</v>
      </c>
      <c r="C43">
        <v>2</v>
      </c>
      <c r="D43">
        <v>1</v>
      </c>
      <c r="E43">
        <v>1</v>
      </c>
      <c r="F43">
        <f>TekirdagTablo[[#This Row],[Vefat2019]]</f>
        <v>2</v>
      </c>
      <c r="G43">
        <f>IF(TekirdagTablo[[#This Row],[Vefat2020]]&gt;-1, TekirdagTablo[[#This Row],[Vefat2020]]-TekirdagTablo[[#This Row],[Referans]], 0)</f>
        <v>1</v>
      </c>
      <c r="H43">
        <f t="shared" si="1"/>
        <v>4.8571428571428568</v>
      </c>
      <c r="I43">
        <f t="shared" si="2"/>
        <v>5.7142857142857144</v>
      </c>
      <c r="J43">
        <f t="shared" si="3"/>
        <v>2.2857142857142856</v>
      </c>
      <c r="K43">
        <f t="shared" si="3"/>
        <v>0.5714285714285714</v>
      </c>
      <c r="L43">
        <f t="shared" si="4"/>
        <v>5.7142857142857144</v>
      </c>
    </row>
    <row r="44" spans="1:12" x14ac:dyDescent="0.35">
      <c r="A44" t="s">
        <v>213</v>
      </c>
      <c r="B44">
        <v>7</v>
      </c>
      <c r="C44">
        <v>5</v>
      </c>
      <c r="D44">
        <v>1</v>
      </c>
      <c r="E44">
        <v>0</v>
      </c>
      <c r="F44">
        <f>TekirdagTablo[[#This Row],[Vefat2019]]</f>
        <v>5</v>
      </c>
      <c r="G44">
        <f>IF(TekirdagTablo[[#This Row],[Vefat2020]]&gt;-1, TekirdagTablo[[#This Row],[Vefat2020]]-TekirdagTablo[[#This Row],[Referans]], 0)</f>
        <v>2</v>
      </c>
      <c r="H44">
        <f t="shared" si="1"/>
        <v>5.1428571428571432</v>
      </c>
      <c r="I44">
        <f t="shared" si="2"/>
        <v>5.2857142857142856</v>
      </c>
      <c r="J44">
        <f t="shared" si="3"/>
        <v>1.8571428571428572</v>
      </c>
      <c r="K44">
        <f t="shared" si="3"/>
        <v>0.5714285714285714</v>
      </c>
      <c r="L44">
        <f t="shared" si="4"/>
        <v>5.2857142857142856</v>
      </c>
    </row>
    <row r="45" spans="1:12" x14ac:dyDescent="0.35">
      <c r="A45" t="s">
        <v>212</v>
      </c>
      <c r="B45">
        <v>7</v>
      </c>
      <c r="C45">
        <v>2</v>
      </c>
      <c r="D45">
        <v>3</v>
      </c>
      <c r="E45">
        <v>1</v>
      </c>
      <c r="F45">
        <f>TekirdagTablo[[#This Row],[Vefat2019]]</f>
        <v>2</v>
      </c>
      <c r="G45">
        <f>IF(TekirdagTablo[[#This Row],[Vefat2020]]&gt;-1, TekirdagTablo[[#This Row],[Vefat2020]]-TekirdagTablo[[#This Row],[Referans]], 0)</f>
        <v>5</v>
      </c>
      <c r="H45">
        <f t="shared" si="1"/>
        <v>5.2857142857142856</v>
      </c>
      <c r="I45">
        <f t="shared" si="2"/>
        <v>4.2857142857142856</v>
      </c>
      <c r="J45">
        <f t="shared" si="3"/>
        <v>2.1428571428571428</v>
      </c>
      <c r="K45">
        <f t="shared" si="3"/>
        <v>0.7142857142857143</v>
      </c>
      <c r="L45">
        <f t="shared" si="4"/>
        <v>4.2857142857142856</v>
      </c>
    </row>
    <row r="46" spans="1:12" x14ac:dyDescent="0.35">
      <c r="A46" t="s">
        <v>211</v>
      </c>
      <c r="B46">
        <v>3</v>
      </c>
      <c r="C46">
        <v>2</v>
      </c>
      <c r="D46">
        <v>3</v>
      </c>
      <c r="E46">
        <v>0</v>
      </c>
      <c r="F46">
        <f>TekirdagTablo[[#This Row],[Vefat2019]]</f>
        <v>2</v>
      </c>
      <c r="G46">
        <f>IF(TekirdagTablo[[#This Row],[Vefat2020]]&gt;-1, TekirdagTablo[[#This Row],[Vefat2020]]-TekirdagTablo[[#This Row],[Referans]], 0)</f>
        <v>1</v>
      </c>
      <c r="H46">
        <f t="shared" si="1"/>
        <v>5.4285714285714288</v>
      </c>
      <c r="I46">
        <f t="shared" si="2"/>
        <v>3.8571428571428572</v>
      </c>
      <c r="J46">
        <f t="shared" si="3"/>
        <v>2.2857142857142856</v>
      </c>
      <c r="K46">
        <f t="shared" si="3"/>
        <v>0.7142857142857143</v>
      </c>
      <c r="L46">
        <f t="shared" si="4"/>
        <v>3.8571428571428572</v>
      </c>
    </row>
    <row r="47" spans="1:12" x14ac:dyDescent="0.35">
      <c r="A47" t="s">
        <v>210</v>
      </c>
      <c r="B47">
        <v>8</v>
      </c>
      <c r="C47">
        <v>4</v>
      </c>
      <c r="D47">
        <v>1</v>
      </c>
      <c r="E47">
        <v>0</v>
      </c>
      <c r="F47">
        <f>TekirdagTablo[[#This Row],[Vefat2019]]</f>
        <v>4</v>
      </c>
      <c r="G47">
        <f>IF(TekirdagTablo[[#This Row],[Vefat2020]]&gt;-1, TekirdagTablo[[#This Row],[Vefat2020]]-TekirdagTablo[[#This Row],[Referans]], 0)</f>
        <v>4</v>
      </c>
      <c r="H47">
        <f t="shared" si="1"/>
        <v>5.7142857142857144</v>
      </c>
      <c r="I47">
        <f t="shared" si="2"/>
        <v>3.5714285714285716</v>
      </c>
      <c r="J47">
        <f t="shared" si="3"/>
        <v>2</v>
      </c>
      <c r="K47">
        <f t="shared" si="3"/>
        <v>0.2857142857142857</v>
      </c>
      <c r="L47">
        <f t="shared" si="4"/>
        <v>3.5714285714285716</v>
      </c>
    </row>
    <row r="48" spans="1:12" x14ac:dyDescent="0.35">
      <c r="A48" t="s">
        <v>209</v>
      </c>
      <c r="B48">
        <v>2</v>
      </c>
      <c r="C48">
        <v>10</v>
      </c>
      <c r="D48">
        <v>2</v>
      </c>
      <c r="E48">
        <v>1</v>
      </c>
      <c r="F48">
        <f>TekirdagTablo[[#This Row],[Vefat2019]]</f>
        <v>10</v>
      </c>
      <c r="G48">
        <f>IF(TekirdagTablo[[#This Row],[Vefat2020]]&gt;-1, TekirdagTablo[[#This Row],[Vefat2020]]-TekirdagTablo[[#This Row],[Referans]], 0)</f>
        <v>-8</v>
      </c>
      <c r="H48">
        <f t="shared" si="1"/>
        <v>5.1428571428571432</v>
      </c>
      <c r="I48">
        <f t="shared" si="2"/>
        <v>4.5714285714285712</v>
      </c>
      <c r="J48">
        <f t="shared" si="3"/>
        <v>2.1428571428571428</v>
      </c>
      <c r="K48">
        <f t="shared" si="3"/>
        <v>0.42857142857142855</v>
      </c>
      <c r="L48">
        <f t="shared" si="4"/>
        <v>4.5714285714285712</v>
      </c>
    </row>
    <row r="49" spans="1:12" x14ac:dyDescent="0.35">
      <c r="A49" t="s">
        <v>208</v>
      </c>
      <c r="B49">
        <v>6</v>
      </c>
      <c r="C49">
        <v>5</v>
      </c>
      <c r="D49">
        <v>4</v>
      </c>
      <c r="E49">
        <v>0</v>
      </c>
      <c r="F49">
        <f>TekirdagTablo[[#This Row],[Vefat2019]]</f>
        <v>5</v>
      </c>
      <c r="G49">
        <f>IF(TekirdagTablo[[#This Row],[Vefat2020]]&gt;-1, TekirdagTablo[[#This Row],[Vefat2020]]-TekirdagTablo[[#This Row],[Referans]], 0)</f>
        <v>1</v>
      </c>
      <c r="H49">
        <f t="shared" si="1"/>
        <v>5.1428571428571432</v>
      </c>
      <c r="I49">
        <f t="shared" si="2"/>
        <v>4.2857142857142856</v>
      </c>
      <c r="J49">
        <f t="shared" si="3"/>
        <v>2.1428571428571428</v>
      </c>
      <c r="K49">
        <f t="shared" si="3"/>
        <v>0.42857142857142855</v>
      </c>
      <c r="L49">
        <f t="shared" si="4"/>
        <v>4.2857142857142856</v>
      </c>
    </row>
    <row r="50" spans="1:12" x14ac:dyDescent="0.35">
      <c r="A50" t="s">
        <v>207</v>
      </c>
      <c r="B50">
        <v>2</v>
      </c>
      <c r="C50">
        <v>6</v>
      </c>
      <c r="D50">
        <v>1</v>
      </c>
      <c r="E50">
        <v>1</v>
      </c>
      <c r="F50">
        <f>TekirdagTablo[[#This Row],[Vefat2019]]</f>
        <v>6</v>
      </c>
      <c r="G50">
        <f>IF(TekirdagTablo[[#This Row],[Vefat2020]]&gt;-1, TekirdagTablo[[#This Row],[Vefat2020]]-TekirdagTablo[[#This Row],[Referans]], 0)</f>
        <v>-4</v>
      </c>
      <c r="H50">
        <f t="shared" si="1"/>
        <v>5</v>
      </c>
      <c r="I50">
        <f t="shared" si="2"/>
        <v>4.8571428571428568</v>
      </c>
      <c r="J50">
        <f t="shared" si="3"/>
        <v>2.1428571428571428</v>
      </c>
      <c r="K50">
        <f t="shared" si="3"/>
        <v>0.42857142857142855</v>
      </c>
      <c r="L50">
        <f t="shared" si="4"/>
        <v>4.8571428571428568</v>
      </c>
    </row>
    <row r="51" spans="1:12" x14ac:dyDescent="0.35">
      <c r="A51" t="s">
        <v>206</v>
      </c>
      <c r="B51">
        <v>2</v>
      </c>
      <c r="C51">
        <v>6</v>
      </c>
      <c r="D51">
        <v>1</v>
      </c>
      <c r="E51">
        <v>0</v>
      </c>
      <c r="F51">
        <f>TekirdagTablo[[#This Row],[Vefat2019]]</f>
        <v>6</v>
      </c>
      <c r="G51">
        <f>IF(TekirdagTablo[[#This Row],[Vefat2020]]&gt;-1, TekirdagTablo[[#This Row],[Vefat2020]]-TekirdagTablo[[#This Row],[Referans]], 0)</f>
        <v>-4</v>
      </c>
      <c r="H51">
        <f t="shared" si="1"/>
        <v>4.2857142857142856</v>
      </c>
      <c r="I51">
        <f t="shared" si="2"/>
        <v>5</v>
      </c>
      <c r="J51">
        <f t="shared" si="3"/>
        <v>2.1428571428571428</v>
      </c>
      <c r="K51">
        <f t="shared" si="3"/>
        <v>0.42857142857142855</v>
      </c>
      <c r="L51">
        <f t="shared" si="4"/>
        <v>5</v>
      </c>
    </row>
    <row r="52" spans="1:12" x14ac:dyDescent="0.35">
      <c r="A52" t="s">
        <v>205</v>
      </c>
      <c r="B52">
        <v>5</v>
      </c>
      <c r="C52">
        <v>2</v>
      </c>
      <c r="D52">
        <v>3</v>
      </c>
      <c r="E52">
        <v>1</v>
      </c>
      <c r="F52">
        <f>TekirdagTablo[[#This Row],[Vefat2019]]</f>
        <v>2</v>
      </c>
      <c r="G52">
        <f>IF(TekirdagTablo[[#This Row],[Vefat2020]]&gt;-1, TekirdagTablo[[#This Row],[Vefat2020]]-TekirdagTablo[[#This Row],[Referans]], 0)</f>
        <v>3</v>
      </c>
      <c r="H52">
        <f t="shared" si="1"/>
        <v>4</v>
      </c>
      <c r="I52">
        <f t="shared" si="2"/>
        <v>5</v>
      </c>
      <c r="J52">
        <f t="shared" si="3"/>
        <v>2.1428571428571428</v>
      </c>
      <c r="K52">
        <f t="shared" si="3"/>
        <v>0.42857142857142855</v>
      </c>
      <c r="L52">
        <f t="shared" si="4"/>
        <v>5</v>
      </c>
    </row>
    <row r="53" spans="1:12" x14ac:dyDescent="0.35">
      <c r="A53" t="s">
        <v>204</v>
      </c>
      <c r="B53">
        <v>4</v>
      </c>
      <c r="C53">
        <v>9</v>
      </c>
      <c r="D53">
        <v>5</v>
      </c>
      <c r="E53">
        <v>0</v>
      </c>
      <c r="F53">
        <f>TekirdagTablo[[#This Row],[Vefat2019]]</f>
        <v>9</v>
      </c>
      <c r="G53">
        <f>IF(TekirdagTablo[[#This Row],[Vefat2020]]&gt;-1, TekirdagTablo[[#This Row],[Vefat2020]]-TekirdagTablo[[#This Row],[Referans]], 0)</f>
        <v>-5</v>
      </c>
      <c r="H53">
        <f t="shared" si="1"/>
        <v>4.1428571428571432</v>
      </c>
      <c r="I53">
        <f t="shared" si="2"/>
        <v>6</v>
      </c>
      <c r="J53">
        <f t="shared" si="3"/>
        <v>2.4285714285714284</v>
      </c>
      <c r="K53">
        <f t="shared" si="3"/>
        <v>0.42857142857142855</v>
      </c>
      <c r="L53">
        <f t="shared" si="4"/>
        <v>6</v>
      </c>
    </row>
    <row r="54" spans="1:12" x14ac:dyDescent="0.35">
      <c r="A54" t="s">
        <v>203</v>
      </c>
      <c r="B54">
        <v>1</v>
      </c>
      <c r="C54">
        <v>2</v>
      </c>
      <c r="D54">
        <v>0</v>
      </c>
      <c r="E54">
        <v>0</v>
      </c>
      <c r="F54">
        <f>TekirdagTablo[[#This Row],[Vefat2019]]</f>
        <v>2</v>
      </c>
      <c r="G54">
        <f>IF(TekirdagTablo[[#This Row],[Vefat2020]]&gt;-1, TekirdagTablo[[#This Row],[Vefat2020]]-TekirdagTablo[[#This Row],[Referans]], 0)</f>
        <v>-1</v>
      </c>
      <c r="H54">
        <f t="shared" si="1"/>
        <v>3.1428571428571428</v>
      </c>
      <c r="I54">
        <f t="shared" si="2"/>
        <v>5.7142857142857144</v>
      </c>
      <c r="J54">
        <f t="shared" si="3"/>
        <v>2.2857142857142856</v>
      </c>
      <c r="K54">
        <f t="shared" si="3"/>
        <v>0.42857142857142855</v>
      </c>
      <c r="L54">
        <f t="shared" si="4"/>
        <v>5.7142857142857144</v>
      </c>
    </row>
    <row r="55" spans="1:12" x14ac:dyDescent="0.35">
      <c r="A55" t="s">
        <v>202</v>
      </c>
      <c r="B55">
        <v>3</v>
      </c>
      <c r="C55">
        <v>4</v>
      </c>
      <c r="D55">
        <v>5</v>
      </c>
      <c r="E55">
        <v>0</v>
      </c>
      <c r="F55">
        <f>TekirdagTablo[[#This Row],[Vefat2019]]</f>
        <v>4</v>
      </c>
      <c r="G55">
        <f>IF(TekirdagTablo[[#This Row],[Vefat2020]]&gt;-1, TekirdagTablo[[#This Row],[Vefat2020]]-TekirdagTablo[[#This Row],[Referans]], 0)</f>
        <v>-1</v>
      </c>
      <c r="H55">
        <f t="shared" si="1"/>
        <v>3.2857142857142856</v>
      </c>
      <c r="I55">
        <f t="shared" si="2"/>
        <v>4.8571428571428568</v>
      </c>
      <c r="J55">
        <f t="shared" si="3"/>
        <v>2.7142857142857144</v>
      </c>
      <c r="K55">
        <f t="shared" si="3"/>
        <v>0.2857142857142857</v>
      </c>
      <c r="L55">
        <f t="shared" si="4"/>
        <v>4.8571428571428568</v>
      </c>
    </row>
    <row r="56" spans="1:12" x14ac:dyDescent="0.35">
      <c r="A56" t="s">
        <v>201</v>
      </c>
      <c r="B56">
        <v>3</v>
      </c>
      <c r="C56">
        <v>2</v>
      </c>
      <c r="D56">
        <v>2</v>
      </c>
      <c r="E56">
        <v>0</v>
      </c>
      <c r="F56">
        <f>TekirdagTablo[[#This Row],[Vefat2019]]</f>
        <v>2</v>
      </c>
      <c r="G56">
        <f>IF(TekirdagTablo[[#This Row],[Vefat2020]]&gt;-1, TekirdagTablo[[#This Row],[Vefat2020]]-TekirdagTablo[[#This Row],[Referans]], 0)</f>
        <v>1</v>
      </c>
      <c r="H56">
        <f t="shared" si="1"/>
        <v>2.8571428571428572</v>
      </c>
      <c r="I56">
        <f t="shared" si="2"/>
        <v>4.4285714285714288</v>
      </c>
      <c r="J56">
        <f t="shared" si="3"/>
        <v>2.4285714285714284</v>
      </c>
      <c r="K56">
        <f t="shared" si="3"/>
        <v>0.2857142857142857</v>
      </c>
      <c r="L56">
        <f t="shared" si="4"/>
        <v>4.4285714285714288</v>
      </c>
    </row>
    <row r="57" spans="1:12" x14ac:dyDescent="0.35">
      <c r="A57" t="s">
        <v>200</v>
      </c>
      <c r="B57">
        <v>2</v>
      </c>
      <c r="C57">
        <v>2</v>
      </c>
      <c r="D57">
        <v>0</v>
      </c>
      <c r="E57">
        <v>0</v>
      </c>
      <c r="F57">
        <f>TekirdagTablo[[#This Row],[Vefat2019]]</f>
        <v>2</v>
      </c>
      <c r="G57">
        <f>IF(TekirdagTablo[[#This Row],[Vefat2020]]&gt;-1, TekirdagTablo[[#This Row],[Vefat2020]]-TekirdagTablo[[#This Row],[Referans]], 0)</f>
        <v>0</v>
      </c>
      <c r="H57">
        <f t="shared" si="1"/>
        <v>2.8571428571428572</v>
      </c>
      <c r="I57">
        <f t="shared" si="2"/>
        <v>3.8571428571428572</v>
      </c>
      <c r="J57">
        <f t="shared" si="3"/>
        <v>2.2857142857142856</v>
      </c>
      <c r="K57">
        <f t="shared" si="3"/>
        <v>0.14285714285714285</v>
      </c>
      <c r="L57">
        <f t="shared" si="4"/>
        <v>3.8571428571428572</v>
      </c>
    </row>
    <row r="58" spans="1:12" x14ac:dyDescent="0.35">
      <c r="A58" t="s">
        <v>199</v>
      </c>
      <c r="B58">
        <v>8</v>
      </c>
      <c r="C58">
        <v>1</v>
      </c>
      <c r="D58">
        <v>3</v>
      </c>
      <c r="E58">
        <v>0</v>
      </c>
      <c r="F58">
        <f>TekirdagTablo[[#This Row],[Vefat2019]]</f>
        <v>1</v>
      </c>
      <c r="G58">
        <f>IF(TekirdagTablo[[#This Row],[Vefat2020]]&gt;-1, TekirdagTablo[[#This Row],[Vefat2020]]-TekirdagTablo[[#This Row],[Referans]], 0)</f>
        <v>7</v>
      </c>
      <c r="H58">
        <f t="shared" si="1"/>
        <v>3.7142857142857144</v>
      </c>
      <c r="I58">
        <f t="shared" si="2"/>
        <v>3.1428571428571428</v>
      </c>
      <c r="J58">
        <f t="shared" si="3"/>
        <v>2.5714285714285716</v>
      </c>
      <c r="K58">
        <f t="shared" si="3"/>
        <v>0.14285714285714285</v>
      </c>
      <c r="L58">
        <f t="shared" si="4"/>
        <v>3.1428571428571428</v>
      </c>
    </row>
    <row r="59" spans="1:12" x14ac:dyDescent="0.35">
      <c r="A59" t="s">
        <v>198</v>
      </c>
      <c r="B59">
        <v>2</v>
      </c>
      <c r="C59">
        <v>6</v>
      </c>
      <c r="D59">
        <v>5</v>
      </c>
      <c r="E59">
        <v>1</v>
      </c>
      <c r="F59">
        <f>TekirdagTablo[[#This Row],[Vefat2019]]</f>
        <v>6</v>
      </c>
      <c r="G59">
        <f>IF(TekirdagTablo[[#This Row],[Vefat2020]]&gt;-1, TekirdagTablo[[#This Row],[Vefat2020]]-TekirdagTablo[[#This Row],[Referans]], 0)</f>
        <v>-4</v>
      </c>
      <c r="H59">
        <f t="shared" si="1"/>
        <v>3.2857142857142856</v>
      </c>
      <c r="I59">
        <f t="shared" si="2"/>
        <v>3.7142857142857144</v>
      </c>
      <c r="J59">
        <f t="shared" si="3"/>
        <v>2.8571428571428572</v>
      </c>
      <c r="K59">
        <f t="shared" si="3"/>
        <v>0.14285714285714285</v>
      </c>
      <c r="L59">
        <f t="shared" si="4"/>
        <v>3.7142857142857144</v>
      </c>
    </row>
    <row r="60" spans="1:12" x14ac:dyDescent="0.35">
      <c r="A60" t="s">
        <v>197</v>
      </c>
      <c r="B60">
        <v>5</v>
      </c>
      <c r="C60">
        <v>9</v>
      </c>
      <c r="D60">
        <v>1</v>
      </c>
      <c r="E60">
        <v>1</v>
      </c>
      <c r="F60">
        <f>TekirdagTablo[[#This Row],[Vefat2019]]</f>
        <v>9</v>
      </c>
      <c r="G60">
        <f>IF(TekirdagTablo[[#This Row],[Vefat2020]]&gt;-1, TekirdagTablo[[#This Row],[Vefat2020]]-TekirdagTablo[[#This Row],[Referans]], 0)</f>
        <v>-4</v>
      </c>
      <c r="H60">
        <f t="shared" si="1"/>
        <v>3.4285714285714284</v>
      </c>
      <c r="I60">
        <f t="shared" si="2"/>
        <v>3.7142857142857144</v>
      </c>
      <c r="J60">
        <f t="shared" si="3"/>
        <v>2.2857142857142856</v>
      </c>
      <c r="K60">
        <f t="shared" si="3"/>
        <v>0.2857142857142857</v>
      </c>
      <c r="L60">
        <f t="shared" si="4"/>
        <v>3.7142857142857144</v>
      </c>
    </row>
    <row r="61" spans="1:12" x14ac:dyDescent="0.35">
      <c r="A61" t="s">
        <v>196</v>
      </c>
      <c r="B61">
        <v>1</v>
      </c>
      <c r="C61">
        <v>5</v>
      </c>
      <c r="D61">
        <v>0</v>
      </c>
      <c r="E61">
        <v>1</v>
      </c>
      <c r="F61">
        <f>TekirdagTablo[[#This Row],[Vefat2019]]</f>
        <v>5</v>
      </c>
      <c r="G61">
        <f>IF(TekirdagTablo[[#This Row],[Vefat2020]]&gt;-1, TekirdagTablo[[#This Row],[Vefat2020]]-TekirdagTablo[[#This Row],[Referans]], 0)</f>
        <v>-4</v>
      </c>
      <c r="H61">
        <f t="shared" si="1"/>
        <v>3.4285714285714284</v>
      </c>
      <c r="I61">
        <f t="shared" si="2"/>
        <v>4.1428571428571432</v>
      </c>
      <c r="J61">
        <f t="shared" si="3"/>
        <v>2.2857142857142856</v>
      </c>
      <c r="K61">
        <f t="shared" si="3"/>
        <v>0.42857142857142855</v>
      </c>
      <c r="L61">
        <f t="shared" si="4"/>
        <v>4.1428571428571432</v>
      </c>
    </row>
    <row r="62" spans="1:12" x14ac:dyDescent="0.35">
      <c r="A62" t="s">
        <v>195</v>
      </c>
      <c r="B62">
        <v>7</v>
      </c>
      <c r="C62">
        <v>1</v>
      </c>
      <c r="D62">
        <v>4</v>
      </c>
      <c r="E62">
        <v>0</v>
      </c>
      <c r="F62">
        <f>TekirdagTablo[[#This Row],[Vefat2019]]</f>
        <v>1</v>
      </c>
      <c r="G62">
        <f>IF(TekirdagTablo[[#This Row],[Vefat2020]]&gt;-1, TekirdagTablo[[#This Row],[Vefat2020]]-TekirdagTablo[[#This Row],[Referans]], 0)</f>
        <v>6</v>
      </c>
      <c r="H62">
        <f t="shared" si="1"/>
        <v>4</v>
      </c>
      <c r="I62">
        <f t="shared" si="2"/>
        <v>3.7142857142857144</v>
      </c>
      <c r="J62">
        <f t="shared" si="3"/>
        <v>2.1428571428571428</v>
      </c>
      <c r="K62">
        <f t="shared" si="3"/>
        <v>0.42857142857142855</v>
      </c>
      <c r="L62">
        <f t="shared" si="4"/>
        <v>3.7142857142857144</v>
      </c>
    </row>
    <row r="63" spans="1:12" x14ac:dyDescent="0.35">
      <c r="A63" t="s">
        <v>194</v>
      </c>
      <c r="B63">
        <v>5</v>
      </c>
      <c r="C63">
        <v>4</v>
      </c>
      <c r="D63">
        <v>3</v>
      </c>
      <c r="E63">
        <v>0</v>
      </c>
      <c r="F63">
        <f>TekirdagTablo[[#This Row],[Vefat2019]]</f>
        <v>4</v>
      </c>
      <c r="G63">
        <f>IF(TekirdagTablo[[#This Row],[Vefat2020]]&gt;-1, TekirdagTablo[[#This Row],[Vefat2020]]-TekirdagTablo[[#This Row],[Referans]], 0)</f>
        <v>1</v>
      </c>
      <c r="H63">
        <f t="shared" si="1"/>
        <v>4.2857142857142856</v>
      </c>
      <c r="I63">
        <f t="shared" si="2"/>
        <v>4</v>
      </c>
      <c r="J63">
        <f t="shared" si="3"/>
        <v>2.2857142857142856</v>
      </c>
      <c r="K63">
        <f t="shared" si="3"/>
        <v>0.42857142857142855</v>
      </c>
      <c r="L63">
        <f t="shared" si="4"/>
        <v>4</v>
      </c>
    </row>
    <row r="64" spans="1:12" x14ac:dyDescent="0.35">
      <c r="A64" t="s">
        <v>193</v>
      </c>
      <c r="B64">
        <v>3</v>
      </c>
      <c r="C64">
        <v>4</v>
      </c>
      <c r="D64">
        <v>2</v>
      </c>
      <c r="E64">
        <v>0</v>
      </c>
      <c r="F64">
        <f>TekirdagTablo[[#This Row],[Vefat2019]]</f>
        <v>4</v>
      </c>
      <c r="G64">
        <f>IF(TekirdagTablo[[#This Row],[Vefat2020]]&gt;-1, TekirdagTablo[[#This Row],[Vefat2020]]-TekirdagTablo[[#This Row],[Referans]], 0)</f>
        <v>-1</v>
      </c>
      <c r="H64">
        <f t="shared" si="1"/>
        <v>4.4285714285714288</v>
      </c>
      <c r="I64">
        <f t="shared" si="2"/>
        <v>4.2857142857142856</v>
      </c>
      <c r="J64">
        <f t="shared" si="3"/>
        <v>2.5714285714285716</v>
      </c>
      <c r="K64">
        <f t="shared" si="3"/>
        <v>0.42857142857142855</v>
      </c>
      <c r="L64">
        <f t="shared" si="4"/>
        <v>4.2857142857142856</v>
      </c>
    </row>
    <row r="65" spans="1:12" x14ac:dyDescent="0.35">
      <c r="A65" t="s">
        <v>192</v>
      </c>
      <c r="B65">
        <v>2</v>
      </c>
      <c r="C65">
        <v>5</v>
      </c>
      <c r="D65">
        <v>0</v>
      </c>
      <c r="E65">
        <v>1</v>
      </c>
      <c r="F65">
        <f>TekirdagTablo[[#This Row],[Vefat2019]]</f>
        <v>5</v>
      </c>
      <c r="G65">
        <f>IF(TekirdagTablo[[#This Row],[Vefat2020]]&gt;-1, TekirdagTablo[[#This Row],[Vefat2020]]-TekirdagTablo[[#This Row],[Referans]], 0)</f>
        <v>-3</v>
      </c>
      <c r="H65">
        <f t="shared" si="1"/>
        <v>3.5714285714285716</v>
      </c>
      <c r="I65">
        <f t="shared" si="2"/>
        <v>4.8571428571428568</v>
      </c>
      <c r="J65">
        <f t="shared" si="3"/>
        <v>2.1428571428571428</v>
      </c>
      <c r="K65">
        <f t="shared" si="3"/>
        <v>0.5714285714285714</v>
      </c>
      <c r="L65">
        <f t="shared" si="4"/>
        <v>4.8571428571428568</v>
      </c>
    </row>
    <row r="66" spans="1:12" x14ac:dyDescent="0.35">
      <c r="A66" t="s">
        <v>191</v>
      </c>
      <c r="B66">
        <v>3</v>
      </c>
      <c r="C66">
        <v>8</v>
      </c>
      <c r="D66">
        <v>4</v>
      </c>
      <c r="E66">
        <v>0</v>
      </c>
      <c r="F66">
        <f>TekirdagTablo[[#This Row],[Vefat2019]]</f>
        <v>8</v>
      </c>
      <c r="G66">
        <f>IF(TekirdagTablo[[#This Row],[Vefat2020]]&gt;-1, TekirdagTablo[[#This Row],[Vefat2020]]-TekirdagTablo[[#This Row],[Referans]], 0)</f>
        <v>-5</v>
      </c>
      <c r="H66">
        <f t="shared" si="1"/>
        <v>3.7142857142857144</v>
      </c>
      <c r="I66">
        <f t="shared" si="2"/>
        <v>5.1428571428571432</v>
      </c>
      <c r="J66">
        <f t="shared" si="3"/>
        <v>2</v>
      </c>
      <c r="K66">
        <f t="shared" si="3"/>
        <v>0.42857142857142855</v>
      </c>
      <c r="L66">
        <f t="shared" si="4"/>
        <v>5.1428571428571432</v>
      </c>
    </row>
    <row r="67" spans="1:12" x14ac:dyDescent="0.35">
      <c r="A67" t="s">
        <v>190</v>
      </c>
      <c r="B67">
        <v>4</v>
      </c>
      <c r="C67">
        <v>2</v>
      </c>
      <c r="D67">
        <v>2</v>
      </c>
      <c r="E67">
        <v>0</v>
      </c>
      <c r="F67">
        <f>TekirdagTablo[[#This Row],[Vefat2019]]</f>
        <v>2</v>
      </c>
      <c r="G67">
        <f>IF(TekirdagTablo[[#This Row],[Vefat2020]]&gt;-1, TekirdagTablo[[#This Row],[Vefat2020]]-TekirdagTablo[[#This Row],[Referans]], 0)</f>
        <v>2</v>
      </c>
      <c r="H67">
        <f t="shared" si="1"/>
        <v>3.5714285714285716</v>
      </c>
      <c r="I67">
        <f t="shared" si="2"/>
        <v>4.1428571428571432</v>
      </c>
      <c r="J67">
        <f t="shared" si="3"/>
        <v>2.1428571428571428</v>
      </c>
      <c r="K67">
        <f t="shared" si="3"/>
        <v>0.2857142857142857</v>
      </c>
      <c r="L67">
        <f t="shared" si="4"/>
        <v>4.1428571428571432</v>
      </c>
    </row>
    <row r="68" spans="1:12" x14ac:dyDescent="0.35">
      <c r="A68" t="s">
        <v>189</v>
      </c>
      <c r="B68">
        <v>4</v>
      </c>
      <c r="C68">
        <v>2</v>
      </c>
      <c r="D68">
        <v>4</v>
      </c>
      <c r="E68">
        <v>1</v>
      </c>
      <c r="F68">
        <f>TekirdagTablo[[#This Row],[Vefat2019]]</f>
        <v>2</v>
      </c>
      <c r="G68">
        <f>IF(TekirdagTablo[[#This Row],[Vefat2020]]&gt;-1, TekirdagTablo[[#This Row],[Vefat2020]]-TekirdagTablo[[#This Row],[Referans]], 0)</f>
        <v>2</v>
      </c>
      <c r="H68">
        <f t="shared" si="1"/>
        <v>4</v>
      </c>
      <c r="I68">
        <f t="shared" si="2"/>
        <v>3.7142857142857144</v>
      </c>
      <c r="J68">
        <f t="shared" si="3"/>
        <v>2.7142857142857144</v>
      </c>
      <c r="K68">
        <f t="shared" si="3"/>
        <v>0.2857142857142857</v>
      </c>
      <c r="L68">
        <f t="shared" si="4"/>
        <v>3.7142857142857144</v>
      </c>
    </row>
    <row r="69" spans="1:12" x14ac:dyDescent="0.35">
      <c r="A69" t="s">
        <v>188</v>
      </c>
      <c r="B69">
        <v>5</v>
      </c>
      <c r="C69">
        <v>4</v>
      </c>
      <c r="D69">
        <v>2</v>
      </c>
      <c r="E69">
        <v>0</v>
      </c>
      <c r="F69">
        <f>TekirdagTablo[[#This Row],[Vefat2019]]</f>
        <v>4</v>
      </c>
      <c r="G69">
        <f>IF(TekirdagTablo[[#This Row],[Vefat2020]]&gt;-1, TekirdagTablo[[#This Row],[Vefat2020]]-TekirdagTablo[[#This Row],[Referans]], 0)</f>
        <v>1</v>
      </c>
      <c r="H69">
        <f t="shared" si="1"/>
        <v>3.7142857142857144</v>
      </c>
      <c r="I69">
        <f t="shared" si="2"/>
        <v>4.1428571428571432</v>
      </c>
      <c r="J69">
        <f t="shared" si="3"/>
        <v>2.4285714285714284</v>
      </c>
      <c r="K69">
        <f t="shared" si="3"/>
        <v>0.2857142857142857</v>
      </c>
      <c r="L69">
        <f t="shared" si="4"/>
        <v>4.1428571428571432</v>
      </c>
    </row>
    <row r="70" spans="1:12" x14ac:dyDescent="0.35">
      <c r="A70" t="s">
        <v>187</v>
      </c>
      <c r="B70">
        <v>3</v>
      </c>
      <c r="C70">
        <v>2</v>
      </c>
      <c r="D70">
        <v>0</v>
      </c>
      <c r="E70">
        <v>0</v>
      </c>
      <c r="F70">
        <f>TekirdagTablo[[#This Row],[Vefat2019]]</f>
        <v>2</v>
      </c>
      <c r="G70">
        <f>IF(TekirdagTablo[[#This Row],[Vefat2020]]&gt;-1, TekirdagTablo[[#This Row],[Vefat2020]]-TekirdagTablo[[#This Row],[Referans]], 0)</f>
        <v>1</v>
      </c>
      <c r="H70">
        <f t="shared" si="1"/>
        <v>3.4285714285714284</v>
      </c>
      <c r="I70">
        <f t="shared" si="2"/>
        <v>3.8571428571428572</v>
      </c>
      <c r="J70">
        <f t="shared" si="3"/>
        <v>2</v>
      </c>
      <c r="K70">
        <f t="shared" si="3"/>
        <v>0.2857142857142857</v>
      </c>
      <c r="L70">
        <f t="shared" si="4"/>
        <v>3.8571428571428572</v>
      </c>
    </row>
    <row r="71" spans="1:12" x14ac:dyDescent="0.35">
      <c r="A71" t="s">
        <v>186</v>
      </c>
      <c r="B71">
        <v>2</v>
      </c>
      <c r="C71">
        <v>5</v>
      </c>
      <c r="D71">
        <v>3</v>
      </c>
      <c r="E71">
        <v>0</v>
      </c>
      <c r="F71">
        <f>TekirdagTablo[[#This Row],[Vefat2019]]</f>
        <v>5</v>
      </c>
      <c r="G71">
        <f>IF(TekirdagTablo[[#This Row],[Vefat2020]]&gt;-1, TekirdagTablo[[#This Row],[Vefat2020]]-TekirdagTablo[[#This Row],[Referans]], 0)</f>
        <v>-3</v>
      </c>
      <c r="H71">
        <f t="shared" si="1"/>
        <v>3.2857142857142856</v>
      </c>
      <c r="I71">
        <f t="shared" si="2"/>
        <v>4</v>
      </c>
      <c r="J71">
        <f t="shared" si="3"/>
        <v>2.1428571428571428</v>
      </c>
      <c r="K71">
        <f t="shared" si="3"/>
        <v>0.2857142857142857</v>
      </c>
      <c r="L71">
        <f t="shared" si="4"/>
        <v>4</v>
      </c>
    </row>
    <row r="72" spans="1:12" x14ac:dyDescent="0.35">
      <c r="A72" t="s">
        <v>185</v>
      </c>
      <c r="B72">
        <v>1</v>
      </c>
      <c r="C72">
        <v>2</v>
      </c>
      <c r="D72">
        <v>2</v>
      </c>
      <c r="E72">
        <v>0</v>
      </c>
      <c r="F72">
        <f>TekirdagTablo[[#This Row],[Vefat2019]]</f>
        <v>2</v>
      </c>
      <c r="G72">
        <f>IF(TekirdagTablo[[#This Row],[Vefat2020]]&gt;-1, TekirdagTablo[[#This Row],[Vefat2020]]-TekirdagTablo[[#This Row],[Referans]], 0)</f>
        <v>-1</v>
      </c>
      <c r="H72">
        <f t="shared" si="1"/>
        <v>3.1428571428571428</v>
      </c>
      <c r="I72">
        <f t="shared" si="2"/>
        <v>3.5714285714285716</v>
      </c>
      <c r="J72">
        <f t="shared" si="3"/>
        <v>2.4285714285714284</v>
      </c>
      <c r="K72">
        <f t="shared" si="3"/>
        <v>0.14285714285714285</v>
      </c>
      <c r="L72">
        <f t="shared" si="4"/>
        <v>3.5714285714285716</v>
      </c>
    </row>
    <row r="73" spans="1:12" x14ac:dyDescent="0.35">
      <c r="A73" t="s">
        <v>184</v>
      </c>
      <c r="B73">
        <v>3</v>
      </c>
      <c r="C73">
        <v>5</v>
      </c>
      <c r="D73">
        <v>2</v>
      </c>
      <c r="E73">
        <v>0</v>
      </c>
      <c r="F73">
        <f>TekirdagTablo[[#This Row],[Vefat2019]]</f>
        <v>5</v>
      </c>
      <c r="G73">
        <f>IF(TekirdagTablo[[#This Row],[Vefat2020]]&gt;-1, TekirdagTablo[[#This Row],[Vefat2020]]-TekirdagTablo[[#This Row],[Referans]], 0)</f>
        <v>-2</v>
      </c>
      <c r="H73">
        <f t="shared" ref="H73:H136" si="5">AVERAGE(B67:B73)</f>
        <v>3.1428571428571428</v>
      </c>
      <c r="I73">
        <f t="shared" ref="I73:I136" si="6">AVERAGE(C67:C73)</f>
        <v>3.1428571428571428</v>
      </c>
      <c r="J73">
        <f t="shared" ref="J73:K136" si="7">AVERAGE(D67:D73)</f>
        <v>2.1428571428571428</v>
      </c>
      <c r="K73">
        <f t="shared" si="7"/>
        <v>0.14285714285714285</v>
      </c>
      <c r="L73">
        <f t="shared" ref="L73:L136" si="8">AVERAGE(F67:F73)</f>
        <v>3.1428571428571428</v>
      </c>
    </row>
    <row r="74" spans="1:12" x14ac:dyDescent="0.35">
      <c r="A74" t="s">
        <v>183</v>
      </c>
      <c r="B74">
        <v>3</v>
      </c>
      <c r="C74">
        <v>1</v>
      </c>
      <c r="D74">
        <v>2</v>
      </c>
      <c r="E74">
        <v>0</v>
      </c>
      <c r="F74">
        <f>TekirdagTablo[[#This Row],[Vefat2019]]</f>
        <v>1</v>
      </c>
      <c r="G74">
        <f>IF(TekirdagTablo[[#This Row],[Vefat2020]]&gt;-1, TekirdagTablo[[#This Row],[Vefat2020]]-TekirdagTablo[[#This Row],[Referans]], 0)</f>
        <v>2</v>
      </c>
      <c r="H74">
        <f t="shared" si="5"/>
        <v>3</v>
      </c>
      <c r="I74">
        <f t="shared" si="6"/>
        <v>3</v>
      </c>
      <c r="J74">
        <f t="shared" si="7"/>
        <v>2.1428571428571428</v>
      </c>
      <c r="K74">
        <f t="shared" si="7"/>
        <v>0.14285714285714285</v>
      </c>
      <c r="L74">
        <f t="shared" si="8"/>
        <v>3</v>
      </c>
    </row>
    <row r="75" spans="1:12" x14ac:dyDescent="0.35">
      <c r="A75" t="s">
        <v>182</v>
      </c>
      <c r="B75">
        <v>8</v>
      </c>
      <c r="C75">
        <v>5</v>
      </c>
      <c r="D75">
        <v>0</v>
      </c>
      <c r="E75">
        <v>0</v>
      </c>
      <c r="F75">
        <f>TekirdagTablo[[#This Row],[Vefat2019]]</f>
        <v>5</v>
      </c>
      <c r="G75">
        <f>IF(TekirdagTablo[[#This Row],[Vefat2020]]&gt;-1, TekirdagTablo[[#This Row],[Vefat2020]]-TekirdagTablo[[#This Row],[Referans]], 0)</f>
        <v>3</v>
      </c>
      <c r="H75">
        <f t="shared" si="5"/>
        <v>3.5714285714285716</v>
      </c>
      <c r="I75">
        <f t="shared" si="6"/>
        <v>3.4285714285714284</v>
      </c>
      <c r="J75">
        <f t="shared" si="7"/>
        <v>1.5714285714285714</v>
      </c>
      <c r="K75">
        <f t="shared" si="7"/>
        <v>0</v>
      </c>
      <c r="L75">
        <f t="shared" si="8"/>
        <v>3.4285714285714284</v>
      </c>
    </row>
    <row r="76" spans="1:12" x14ac:dyDescent="0.35">
      <c r="A76" t="s">
        <v>181</v>
      </c>
      <c r="B76">
        <v>6</v>
      </c>
      <c r="C76">
        <v>4</v>
      </c>
      <c r="D76">
        <v>2</v>
      </c>
      <c r="E76">
        <v>0</v>
      </c>
      <c r="F76">
        <f>TekirdagTablo[[#This Row],[Vefat2019]]</f>
        <v>4</v>
      </c>
      <c r="G76">
        <f>IF(TekirdagTablo[[#This Row],[Vefat2020]]&gt;-1, TekirdagTablo[[#This Row],[Vefat2020]]-TekirdagTablo[[#This Row],[Referans]], 0)</f>
        <v>2</v>
      </c>
      <c r="H76">
        <f t="shared" si="5"/>
        <v>3.7142857142857144</v>
      </c>
      <c r="I76">
        <f t="shared" si="6"/>
        <v>3.4285714285714284</v>
      </c>
      <c r="J76">
        <f t="shared" si="7"/>
        <v>1.5714285714285714</v>
      </c>
      <c r="K76">
        <f t="shared" si="7"/>
        <v>0</v>
      </c>
      <c r="L76">
        <f t="shared" si="8"/>
        <v>3.4285714285714284</v>
      </c>
    </row>
    <row r="77" spans="1:12" x14ac:dyDescent="0.35">
      <c r="A77" t="s">
        <v>180</v>
      </c>
      <c r="B77">
        <v>3</v>
      </c>
      <c r="C77">
        <v>3</v>
      </c>
      <c r="D77">
        <v>3</v>
      </c>
      <c r="E77">
        <v>1</v>
      </c>
      <c r="F77">
        <f>TekirdagTablo[[#This Row],[Vefat2019]]</f>
        <v>3</v>
      </c>
      <c r="G77">
        <f>IF(TekirdagTablo[[#This Row],[Vefat2020]]&gt;-1, TekirdagTablo[[#This Row],[Vefat2020]]-TekirdagTablo[[#This Row],[Referans]], 0)</f>
        <v>0</v>
      </c>
      <c r="H77">
        <f t="shared" si="5"/>
        <v>3.7142857142857144</v>
      </c>
      <c r="I77">
        <f t="shared" si="6"/>
        <v>3.5714285714285716</v>
      </c>
      <c r="J77">
        <f t="shared" si="7"/>
        <v>2</v>
      </c>
      <c r="K77">
        <f t="shared" si="7"/>
        <v>0.14285714285714285</v>
      </c>
      <c r="L77">
        <f t="shared" si="8"/>
        <v>3.5714285714285716</v>
      </c>
    </row>
    <row r="78" spans="1:12" x14ac:dyDescent="0.35">
      <c r="A78" t="s">
        <v>179</v>
      </c>
      <c r="B78">
        <v>3</v>
      </c>
      <c r="C78">
        <v>2</v>
      </c>
      <c r="D78">
        <v>1</v>
      </c>
      <c r="E78">
        <v>1</v>
      </c>
      <c r="F78">
        <f>TekirdagTablo[[#This Row],[Vefat2019]]</f>
        <v>2</v>
      </c>
      <c r="G78">
        <f>IF(TekirdagTablo[[#This Row],[Vefat2020]]&gt;-1, TekirdagTablo[[#This Row],[Vefat2020]]-TekirdagTablo[[#This Row],[Referans]], 0)</f>
        <v>1</v>
      </c>
      <c r="H78">
        <f t="shared" si="5"/>
        <v>3.8571428571428572</v>
      </c>
      <c r="I78">
        <f t="shared" si="6"/>
        <v>3.1428571428571428</v>
      </c>
      <c r="J78">
        <f t="shared" si="7"/>
        <v>1.7142857142857142</v>
      </c>
      <c r="K78">
        <f t="shared" si="7"/>
        <v>0.2857142857142857</v>
      </c>
      <c r="L78">
        <f t="shared" si="8"/>
        <v>3.1428571428571428</v>
      </c>
    </row>
    <row r="79" spans="1:12" x14ac:dyDescent="0.35">
      <c r="A79" t="s">
        <v>178</v>
      </c>
      <c r="B79">
        <v>5</v>
      </c>
      <c r="C79">
        <v>5</v>
      </c>
      <c r="D79">
        <v>1</v>
      </c>
      <c r="E79">
        <v>0</v>
      </c>
      <c r="F79">
        <f>TekirdagTablo[[#This Row],[Vefat2019]]</f>
        <v>5</v>
      </c>
      <c r="G79">
        <f>IF(TekirdagTablo[[#This Row],[Vefat2020]]&gt;-1, TekirdagTablo[[#This Row],[Vefat2020]]-TekirdagTablo[[#This Row],[Referans]], 0)</f>
        <v>0</v>
      </c>
      <c r="H79">
        <f t="shared" si="5"/>
        <v>4.4285714285714288</v>
      </c>
      <c r="I79">
        <f t="shared" si="6"/>
        <v>3.5714285714285716</v>
      </c>
      <c r="J79">
        <f t="shared" si="7"/>
        <v>1.5714285714285714</v>
      </c>
      <c r="K79">
        <f t="shared" si="7"/>
        <v>0.2857142857142857</v>
      </c>
      <c r="L79">
        <f t="shared" si="8"/>
        <v>3.5714285714285716</v>
      </c>
    </row>
    <row r="80" spans="1:12" x14ac:dyDescent="0.35">
      <c r="A80" t="s">
        <v>177</v>
      </c>
      <c r="B80">
        <v>3</v>
      </c>
      <c r="C80">
        <v>2</v>
      </c>
      <c r="D80">
        <v>1</v>
      </c>
      <c r="E80">
        <v>0</v>
      </c>
      <c r="F80">
        <f>TekirdagTablo[[#This Row],[Vefat2019]]</f>
        <v>2</v>
      </c>
      <c r="G80">
        <f>IF(TekirdagTablo[[#This Row],[Vefat2020]]&gt;-1, TekirdagTablo[[#This Row],[Vefat2020]]-TekirdagTablo[[#This Row],[Referans]], 0)</f>
        <v>1</v>
      </c>
      <c r="H80">
        <f t="shared" si="5"/>
        <v>4.4285714285714288</v>
      </c>
      <c r="I80">
        <f t="shared" si="6"/>
        <v>3.1428571428571428</v>
      </c>
      <c r="J80">
        <f t="shared" si="7"/>
        <v>1.4285714285714286</v>
      </c>
      <c r="K80">
        <f t="shared" si="7"/>
        <v>0.2857142857142857</v>
      </c>
      <c r="L80">
        <f t="shared" si="8"/>
        <v>3.1428571428571428</v>
      </c>
    </row>
    <row r="81" spans="1:12" x14ac:dyDescent="0.35">
      <c r="A81" t="s">
        <v>176</v>
      </c>
      <c r="B81">
        <v>6</v>
      </c>
      <c r="C81">
        <v>1</v>
      </c>
      <c r="D81">
        <v>2</v>
      </c>
      <c r="E81">
        <v>2</v>
      </c>
      <c r="F81">
        <f>TekirdagTablo[[#This Row],[Vefat2019]]</f>
        <v>1</v>
      </c>
      <c r="G81">
        <f>IF(TekirdagTablo[[#This Row],[Vefat2020]]&gt;-1, TekirdagTablo[[#This Row],[Vefat2020]]-TekirdagTablo[[#This Row],[Referans]], 0)</f>
        <v>5</v>
      </c>
      <c r="H81">
        <f t="shared" si="5"/>
        <v>4.8571428571428568</v>
      </c>
      <c r="I81">
        <f t="shared" si="6"/>
        <v>3.1428571428571428</v>
      </c>
      <c r="J81">
        <f t="shared" si="7"/>
        <v>1.4285714285714286</v>
      </c>
      <c r="K81">
        <f t="shared" si="7"/>
        <v>0.5714285714285714</v>
      </c>
      <c r="L81">
        <f t="shared" si="8"/>
        <v>3.1428571428571428</v>
      </c>
    </row>
    <row r="82" spans="1:12" x14ac:dyDescent="0.35">
      <c r="A82" t="s">
        <v>175</v>
      </c>
      <c r="B82">
        <v>8</v>
      </c>
      <c r="C82">
        <v>7</v>
      </c>
      <c r="D82">
        <v>2</v>
      </c>
      <c r="E82">
        <v>0</v>
      </c>
      <c r="F82">
        <f>TekirdagTablo[[#This Row],[Vefat2019]]</f>
        <v>7</v>
      </c>
      <c r="G82">
        <f>IF(TekirdagTablo[[#This Row],[Vefat2020]]&gt;-1, TekirdagTablo[[#This Row],[Vefat2020]]-TekirdagTablo[[#This Row],[Referans]], 0)</f>
        <v>1</v>
      </c>
      <c r="H82">
        <f t="shared" si="5"/>
        <v>4.8571428571428568</v>
      </c>
      <c r="I82">
        <f t="shared" si="6"/>
        <v>3.4285714285714284</v>
      </c>
      <c r="J82">
        <f t="shared" si="7"/>
        <v>1.7142857142857142</v>
      </c>
      <c r="K82">
        <f t="shared" si="7"/>
        <v>0.5714285714285714</v>
      </c>
      <c r="L82">
        <f t="shared" si="8"/>
        <v>3.4285714285714284</v>
      </c>
    </row>
    <row r="83" spans="1:12" x14ac:dyDescent="0.35">
      <c r="A83" t="s">
        <v>174</v>
      </c>
      <c r="B83">
        <v>6</v>
      </c>
      <c r="C83">
        <v>2</v>
      </c>
      <c r="D83">
        <v>3</v>
      </c>
      <c r="E83">
        <v>1</v>
      </c>
      <c r="F83">
        <f>TekirdagTablo[[#This Row],[Vefat2019]]</f>
        <v>2</v>
      </c>
      <c r="G83">
        <f>IF(TekirdagTablo[[#This Row],[Vefat2020]]&gt;-1, TekirdagTablo[[#This Row],[Vefat2020]]-TekirdagTablo[[#This Row],[Referans]], 0)</f>
        <v>4</v>
      </c>
      <c r="H83">
        <f t="shared" si="5"/>
        <v>4.8571428571428568</v>
      </c>
      <c r="I83">
        <f t="shared" si="6"/>
        <v>3.1428571428571428</v>
      </c>
      <c r="J83">
        <f t="shared" si="7"/>
        <v>1.8571428571428572</v>
      </c>
      <c r="K83">
        <f t="shared" si="7"/>
        <v>0.7142857142857143</v>
      </c>
      <c r="L83">
        <f t="shared" si="8"/>
        <v>3.1428571428571428</v>
      </c>
    </row>
    <row r="84" spans="1:12" x14ac:dyDescent="0.35">
      <c r="A84" t="s">
        <v>173</v>
      </c>
      <c r="B84">
        <v>4</v>
      </c>
      <c r="C84">
        <v>5</v>
      </c>
      <c r="D84">
        <v>2</v>
      </c>
      <c r="E84">
        <v>0</v>
      </c>
      <c r="F84">
        <f>TekirdagTablo[[#This Row],[Vefat2019]]</f>
        <v>5</v>
      </c>
      <c r="G84">
        <f>IF(TekirdagTablo[[#This Row],[Vefat2020]]&gt;-1, TekirdagTablo[[#This Row],[Vefat2020]]-TekirdagTablo[[#This Row],[Referans]], 0)</f>
        <v>-1</v>
      </c>
      <c r="H84">
        <f t="shared" si="5"/>
        <v>5</v>
      </c>
      <c r="I84">
        <f t="shared" si="6"/>
        <v>3.4285714285714284</v>
      </c>
      <c r="J84">
        <f t="shared" si="7"/>
        <v>1.7142857142857142</v>
      </c>
      <c r="K84">
        <f t="shared" si="7"/>
        <v>0.5714285714285714</v>
      </c>
      <c r="L84">
        <f t="shared" si="8"/>
        <v>3.4285714285714284</v>
      </c>
    </row>
    <row r="85" spans="1:12" x14ac:dyDescent="0.35">
      <c r="A85" t="s">
        <v>172</v>
      </c>
      <c r="B85">
        <v>11</v>
      </c>
      <c r="C85">
        <v>1</v>
      </c>
      <c r="D85">
        <v>1</v>
      </c>
      <c r="E85">
        <v>0</v>
      </c>
      <c r="F85">
        <f>TekirdagTablo[[#This Row],[Vefat2019]]</f>
        <v>1</v>
      </c>
      <c r="G85">
        <f>IF(TekirdagTablo[[#This Row],[Vefat2020]]&gt;-1, TekirdagTablo[[#This Row],[Vefat2020]]-TekirdagTablo[[#This Row],[Referans]], 0)</f>
        <v>10</v>
      </c>
      <c r="H85">
        <f t="shared" si="5"/>
        <v>6.1428571428571432</v>
      </c>
      <c r="I85">
        <f t="shared" si="6"/>
        <v>3.2857142857142856</v>
      </c>
      <c r="J85">
        <f t="shared" si="7"/>
        <v>1.7142857142857142</v>
      </c>
      <c r="K85">
        <f t="shared" si="7"/>
        <v>0.42857142857142855</v>
      </c>
      <c r="L85">
        <f t="shared" si="8"/>
        <v>3.2857142857142856</v>
      </c>
    </row>
    <row r="86" spans="1:12" x14ac:dyDescent="0.35">
      <c r="A86" t="s">
        <v>171</v>
      </c>
      <c r="B86">
        <v>6</v>
      </c>
      <c r="C86">
        <v>7</v>
      </c>
      <c r="D86">
        <v>8</v>
      </c>
      <c r="E86">
        <v>0</v>
      </c>
      <c r="F86">
        <f>TekirdagTablo[[#This Row],[Vefat2019]]</f>
        <v>7</v>
      </c>
      <c r="G86">
        <f>IF(TekirdagTablo[[#This Row],[Vefat2020]]&gt;-1, TekirdagTablo[[#This Row],[Vefat2020]]-TekirdagTablo[[#This Row],[Referans]], 0)</f>
        <v>-1</v>
      </c>
      <c r="H86">
        <f t="shared" si="5"/>
        <v>6.2857142857142856</v>
      </c>
      <c r="I86">
        <f t="shared" si="6"/>
        <v>3.5714285714285716</v>
      </c>
      <c r="J86">
        <f t="shared" si="7"/>
        <v>2.7142857142857144</v>
      </c>
      <c r="K86">
        <f t="shared" si="7"/>
        <v>0.42857142857142855</v>
      </c>
      <c r="L86">
        <f t="shared" si="8"/>
        <v>3.5714285714285716</v>
      </c>
    </row>
    <row r="87" spans="1:12" x14ac:dyDescent="0.35">
      <c r="A87" t="s">
        <v>170</v>
      </c>
      <c r="B87">
        <v>5</v>
      </c>
      <c r="C87">
        <v>5</v>
      </c>
      <c r="D87">
        <v>3</v>
      </c>
      <c r="E87">
        <v>0</v>
      </c>
      <c r="F87">
        <f>TekirdagTablo[[#This Row],[Vefat2019]]</f>
        <v>5</v>
      </c>
      <c r="G87">
        <f>IF(TekirdagTablo[[#This Row],[Vefat2020]]&gt;-1, TekirdagTablo[[#This Row],[Vefat2020]]-TekirdagTablo[[#This Row],[Referans]], 0)</f>
        <v>0</v>
      </c>
      <c r="H87">
        <f t="shared" si="5"/>
        <v>6.5714285714285712</v>
      </c>
      <c r="I87">
        <f t="shared" si="6"/>
        <v>4</v>
      </c>
      <c r="J87">
        <f t="shared" si="7"/>
        <v>3</v>
      </c>
      <c r="K87">
        <f t="shared" si="7"/>
        <v>0.42857142857142855</v>
      </c>
      <c r="L87">
        <f t="shared" si="8"/>
        <v>4</v>
      </c>
    </row>
    <row r="88" spans="1:12" x14ac:dyDescent="0.35">
      <c r="A88" t="s">
        <v>169</v>
      </c>
      <c r="B88">
        <v>8</v>
      </c>
      <c r="C88">
        <v>2</v>
      </c>
      <c r="D88">
        <v>1</v>
      </c>
      <c r="E88">
        <v>0</v>
      </c>
      <c r="F88">
        <f>TekirdagTablo[[#This Row],[Vefat2019]]</f>
        <v>2</v>
      </c>
      <c r="G88">
        <f>IF(TekirdagTablo[[#This Row],[Vefat2020]]&gt;-1, TekirdagTablo[[#This Row],[Vefat2020]]-TekirdagTablo[[#This Row],[Referans]], 0)</f>
        <v>6</v>
      </c>
      <c r="H88">
        <f t="shared" si="5"/>
        <v>6.8571428571428568</v>
      </c>
      <c r="I88">
        <f t="shared" si="6"/>
        <v>4.1428571428571432</v>
      </c>
      <c r="J88">
        <f t="shared" si="7"/>
        <v>2.8571428571428572</v>
      </c>
      <c r="K88">
        <f t="shared" si="7"/>
        <v>0.14285714285714285</v>
      </c>
      <c r="L88">
        <f t="shared" si="8"/>
        <v>4.1428571428571432</v>
      </c>
    </row>
    <row r="89" spans="1:12" x14ac:dyDescent="0.35">
      <c r="A89" t="s">
        <v>168</v>
      </c>
      <c r="B89">
        <v>4</v>
      </c>
      <c r="C89">
        <v>3</v>
      </c>
      <c r="D89">
        <v>3</v>
      </c>
      <c r="E89">
        <v>1</v>
      </c>
      <c r="F89">
        <f>TekirdagTablo[[#This Row],[Vefat2019]]</f>
        <v>3</v>
      </c>
      <c r="G89">
        <f>IF(TekirdagTablo[[#This Row],[Vefat2020]]&gt;-1, TekirdagTablo[[#This Row],[Vefat2020]]-TekirdagTablo[[#This Row],[Referans]], 0)</f>
        <v>1</v>
      </c>
      <c r="H89">
        <f t="shared" si="5"/>
        <v>6.2857142857142856</v>
      </c>
      <c r="I89">
        <f t="shared" si="6"/>
        <v>3.5714285714285716</v>
      </c>
      <c r="J89">
        <f t="shared" si="7"/>
        <v>3</v>
      </c>
      <c r="K89">
        <f t="shared" si="7"/>
        <v>0.2857142857142857</v>
      </c>
      <c r="L89">
        <f t="shared" si="8"/>
        <v>3.5714285714285716</v>
      </c>
    </row>
    <row r="90" spans="1:12" x14ac:dyDescent="0.35">
      <c r="A90" t="s">
        <v>167</v>
      </c>
      <c r="B90">
        <v>5</v>
      </c>
      <c r="C90">
        <v>1</v>
      </c>
      <c r="D90">
        <v>4</v>
      </c>
      <c r="E90">
        <v>0</v>
      </c>
      <c r="F90">
        <f>TekirdagTablo[[#This Row],[Vefat2019]]</f>
        <v>1</v>
      </c>
      <c r="G90">
        <f>IF(TekirdagTablo[[#This Row],[Vefat2020]]&gt;-1, TekirdagTablo[[#This Row],[Vefat2020]]-TekirdagTablo[[#This Row],[Referans]], 0)</f>
        <v>4</v>
      </c>
      <c r="H90">
        <f t="shared" si="5"/>
        <v>6.1428571428571432</v>
      </c>
      <c r="I90">
        <f t="shared" si="6"/>
        <v>3.4285714285714284</v>
      </c>
      <c r="J90">
        <f t="shared" si="7"/>
        <v>3.1428571428571428</v>
      </c>
      <c r="K90">
        <f t="shared" si="7"/>
        <v>0.14285714285714285</v>
      </c>
      <c r="L90">
        <f t="shared" si="8"/>
        <v>3.4285714285714284</v>
      </c>
    </row>
    <row r="91" spans="1:12" x14ac:dyDescent="0.35">
      <c r="A91" t="s">
        <v>166</v>
      </c>
      <c r="B91">
        <v>5</v>
      </c>
      <c r="C91">
        <v>5</v>
      </c>
      <c r="D91">
        <v>2</v>
      </c>
      <c r="E91">
        <v>0</v>
      </c>
      <c r="F91">
        <f>TekirdagTablo[[#This Row],[Vefat2019]]</f>
        <v>5</v>
      </c>
      <c r="G91">
        <f>IF(TekirdagTablo[[#This Row],[Vefat2020]]&gt;-1, TekirdagTablo[[#This Row],[Vefat2020]]-TekirdagTablo[[#This Row],[Referans]], 0)</f>
        <v>0</v>
      </c>
      <c r="H91">
        <f t="shared" si="5"/>
        <v>6.2857142857142856</v>
      </c>
      <c r="I91">
        <f t="shared" si="6"/>
        <v>3.4285714285714284</v>
      </c>
      <c r="J91">
        <f t="shared" si="7"/>
        <v>3.1428571428571428</v>
      </c>
      <c r="K91">
        <f t="shared" si="7"/>
        <v>0.14285714285714285</v>
      </c>
      <c r="L91">
        <f t="shared" si="8"/>
        <v>3.4285714285714284</v>
      </c>
    </row>
    <row r="92" spans="1:12" x14ac:dyDescent="0.35">
      <c r="A92" t="s">
        <v>165</v>
      </c>
      <c r="B92">
        <v>3</v>
      </c>
      <c r="C92">
        <v>3</v>
      </c>
      <c r="D92">
        <v>3</v>
      </c>
      <c r="E92">
        <v>0</v>
      </c>
      <c r="F92">
        <f>TekirdagTablo[[#This Row],[Vefat2019]]</f>
        <v>3</v>
      </c>
      <c r="G92">
        <f>IF(TekirdagTablo[[#This Row],[Vefat2020]]&gt;-1, TekirdagTablo[[#This Row],[Vefat2020]]-TekirdagTablo[[#This Row],[Referans]], 0)</f>
        <v>0</v>
      </c>
      <c r="H92">
        <f t="shared" si="5"/>
        <v>5.1428571428571432</v>
      </c>
      <c r="I92">
        <f t="shared" si="6"/>
        <v>3.7142857142857144</v>
      </c>
      <c r="J92">
        <f t="shared" si="7"/>
        <v>3.4285714285714284</v>
      </c>
      <c r="K92">
        <f t="shared" si="7"/>
        <v>0.14285714285714285</v>
      </c>
      <c r="L92">
        <f t="shared" si="8"/>
        <v>3.7142857142857144</v>
      </c>
    </row>
    <row r="93" spans="1:12" x14ac:dyDescent="0.35">
      <c r="A93" t="s">
        <v>164</v>
      </c>
      <c r="B93">
        <v>7</v>
      </c>
      <c r="C93">
        <v>7</v>
      </c>
      <c r="D93">
        <v>2</v>
      </c>
      <c r="E93">
        <v>0</v>
      </c>
      <c r="F93">
        <f>TekirdagTablo[[#This Row],[Vefat2019]]</f>
        <v>7</v>
      </c>
      <c r="G93">
        <f>IF(TekirdagTablo[[#This Row],[Vefat2020]]&gt;-1, TekirdagTablo[[#This Row],[Vefat2020]]-TekirdagTablo[[#This Row],[Referans]], 0)</f>
        <v>0</v>
      </c>
      <c r="H93">
        <f t="shared" si="5"/>
        <v>5.2857142857142856</v>
      </c>
      <c r="I93">
        <f t="shared" si="6"/>
        <v>3.7142857142857144</v>
      </c>
      <c r="J93">
        <f t="shared" si="7"/>
        <v>2.5714285714285716</v>
      </c>
      <c r="K93">
        <f t="shared" si="7"/>
        <v>0.14285714285714285</v>
      </c>
      <c r="L93">
        <f t="shared" si="8"/>
        <v>3.7142857142857144</v>
      </c>
    </row>
    <row r="94" spans="1:12" x14ac:dyDescent="0.35">
      <c r="A94" t="s">
        <v>163</v>
      </c>
      <c r="B94">
        <v>9</v>
      </c>
      <c r="C94">
        <v>2</v>
      </c>
      <c r="D94">
        <v>4</v>
      </c>
      <c r="E94">
        <v>1</v>
      </c>
      <c r="F94">
        <f>TekirdagTablo[[#This Row],[Vefat2019]]</f>
        <v>2</v>
      </c>
      <c r="G94">
        <f>IF(TekirdagTablo[[#This Row],[Vefat2020]]&gt;-1, TekirdagTablo[[#This Row],[Vefat2020]]-TekirdagTablo[[#This Row],[Referans]], 0)</f>
        <v>7</v>
      </c>
      <c r="H94">
        <f t="shared" si="5"/>
        <v>5.8571428571428568</v>
      </c>
      <c r="I94">
        <f t="shared" si="6"/>
        <v>3.2857142857142856</v>
      </c>
      <c r="J94">
        <f t="shared" si="7"/>
        <v>2.7142857142857144</v>
      </c>
      <c r="K94">
        <f t="shared" si="7"/>
        <v>0.2857142857142857</v>
      </c>
      <c r="L94">
        <f t="shared" si="8"/>
        <v>3.2857142857142856</v>
      </c>
    </row>
    <row r="95" spans="1:12" x14ac:dyDescent="0.35">
      <c r="A95" t="s">
        <v>162</v>
      </c>
      <c r="B95">
        <v>8</v>
      </c>
      <c r="C95">
        <v>1</v>
      </c>
      <c r="D95">
        <v>2</v>
      </c>
      <c r="E95">
        <v>0</v>
      </c>
      <c r="F95">
        <f>TekirdagTablo[[#This Row],[Vefat2019]]</f>
        <v>1</v>
      </c>
      <c r="G95">
        <f>IF(TekirdagTablo[[#This Row],[Vefat2020]]&gt;-1, TekirdagTablo[[#This Row],[Vefat2020]]-TekirdagTablo[[#This Row],[Referans]], 0)</f>
        <v>7</v>
      </c>
      <c r="H95">
        <f t="shared" si="5"/>
        <v>5.8571428571428568</v>
      </c>
      <c r="I95">
        <f t="shared" si="6"/>
        <v>3.1428571428571428</v>
      </c>
      <c r="J95">
        <f t="shared" si="7"/>
        <v>2.8571428571428572</v>
      </c>
      <c r="K95">
        <f t="shared" si="7"/>
        <v>0.2857142857142857</v>
      </c>
      <c r="L95">
        <f t="shared" si="8"/>
        <v>3.1428571428571428</v>
      </c>
    </row>
    <row r="96" spans="1:12" x14ac:dyDescent="0.35">
      <c r="A96" t="s">
        <v>161</v>
      </c>
      <c r="B96">
        <v>6</v>
      </c>
      <c r="C96">
        <v>3</v>
      </c>
      <c r="D96">
        <v>1</v>
      </c>
      <c r="E96">
        <v>2</v>
      </c>
      <c r="F96">
        <f>TekirdagTablo[[#This Row],[Vefat2019]]</f>
        <v>3</v>
      </c>
      <c r="G96">
        <f>IF(TekirdagTablo[[#This Row],[Vefat2020]]&gt;-1, TekirdagTablo[[#This Row],[Vefat2020]]-TekirdagTablo[[#This Row],[Referans]], 0)</f>
        <v>3</v>
      </c>
      <c r="H96">
        <f t="shared" si="5"/>
        <v>6.1428571428571432</v>
      </c>
      <c r="I96">
        <f t="shared" si="6"/>
        <v>3.1428571428571428</v>
      </c>
      <c r="J96">
        <f t="shared" si="7"/>
        <v>2.5714285714285716</v>
      </c>
      <c r="K96">
        <f t="shared" si="7"/>
        <v>0.42857142857142855</v>
      </c>
      <c r="L96">
        <f t="shared" si="8"/>
        <v>3.1428571428571428</v>
      </c>
    </row>
    <row r="97" spans="1:12" x14ac:dyDescent="0.35">
      <c r="A97" t="s">
        <v>160</v>
      </c>
      <c r="B97">
        <v>2</v>
      </c>
      <c r="C97">
        <v>6</v>
      </c>
      <c r="D97">
        <v>2</v>
      </c>
      <c r="E97">
        <v>0</v>
      </c>
      <c r="F97">
        <f>TekirdagTablo[[#This Row],[Vefat2019]]</f>
        <v>6</v>
      </c>
      <c r="G97">
        <f>IF(TekirdagTablo[[#This Row],[Vefat2020]]&gt;-1, TekirdagTablo[[#This Row],[Vefat2020]]-TekirdagTablo[[#This Row],[Referans]], 0)</f>
        <v>-4</v>
      </c>
      <c r="H97">
        <f t="shared" si="5"/>
        <v>5.7142857142857144</v>
      </c>
      <c r="I97">
        <f t="shared" si="6"/>
        <v>3.8571428571428572</v>
      </c>
      <c r="J97">
        <f t="shared" si="7"/>
        <v>2.2857142857142856</v>
      </c>
      <c r="K97">
        <f t="shared" si="7"/>
        <v>0.42857142857142855</v>
      </c>
      <c r="L97">
        <f t="shared" si="8"/>
        <v>3.8571428571428572</v>
      </c>
    </row>
    <row r="98" spans="1:12" x14ac:dyDescent="0.35">
      <c r="A98" t="s">
        <v>159</v>
      </c>
      <c r="B98">
        <v>4</v>
      </c>
      <c r="C98">
        <v>3</v>
      </c>
      <c r="D98">
        <v>0</v>
      </c>
      <c r="E98">
        <v>0</v>
      </c>
      <c r="F98">
        <f>TekirdagTablo[[#This Row],[Vefat2019]]</f>
        <v>3</v>
      </c>
      <c r="G98">
        <f>IF(TekirdagTablo[[#This Row],[Vefat2020]]&gt;-1, TekirdagTablo[[#This Row],[Vefat2020]]-TekirdagTablo[[#This Row],[Referans]], 0)</f>
        <v>1</v>
      </c>
      <c r="H98">
        <f t="shared" si="5"/>
        <v>5.5714285714285712</v>
      </c>
      <c r="I98">
        <f t="shared" si="6"/>
        <v>3.5714285714285716</v>
      </c>
      <c r="J98">
        <f t="shared" si="7"/>
        <v>2</v>
      </c>
      <c r="K98">
        <f t="shared" si="7"/>
        <v>0.42857142857142855</v>
      </c>
      <c r="L98">
        <f t="shared" si="8"/>
        <v>3.5714285714285716</v>
      </c>
    </row>
    <row r="99" spans="1:12" x14ac:dyDescent="0.35">
      <c r="A99" t="s">
        <v>158</v>
      </c>
      <c r="B99">
        <v>3</v>
      </c>
      <c r="C99">
        <v>6</v>
      </c>
      <c r="D99">
        <v>4</v>
      </c>
      <c r="E99">
        <v>1</v>
      </c>
      <c r="F99">
        <f>TekirdagTablo[[#This Row],[Vefat2019]]</f>
        <v>6</v>
      </c>
      <c r="G99">
        <f>IF(TekirdagTablo[[#This Row],[Vefat2020]]&gt;-1, TekirdagTablo[[#This Row],[Vefat2020]]-TekirdagTablo[[#This Row],[Referans]], 0)</f>
        <v>-3</v>
      </c>
      <c r="H99">
        <f t="shared" si="5"/>
        <v>5.5714285714285712</v>
      </c>
      <c r="I99">
        <f t="shared" si="6"/>
        <v>4</v>
      </c>
      <c r="J99">
        <f t="shared" si="7"/>
        <v>2.1428571428571428</v>
      </c>
      <c r="K99">
        <f t="shared" si="7"/>
        <v>0.5714285714285714</v>
      </c>
      <c r="L99">
        <f t="shared" si="8"/>
        <v>4</v>
      </c>
    </row>
    <row r="100" spans="1:12" x14ac:dyDescent="0.35">
      <c r="A100" t="s">
        <v>157</v>
      </c>
      <c r="B100">
        <v>8</v>
      </c>
      <c r="C100">
        <v>4</v>
      </c>
      <c r="D100">
        <v>2</v>
      </c>
      <c r="E100">
        <v>1</v>
      </c>
      <c r="F100">
        <f>TekirdagTablo[[#This Row],[Vefat2019]]</f>
        <v>4</v>
      </c>
      <c r="G100">
        <f>IF(TekirdagTablo[[#This Row],[Vefat2020]]&gt;-1, TekirdagTablo[[#This Row],[Vefat2020]]-TekirdagTablo[[#This Row],[Referans]], 0)</f>
        <v>4</v>
      </c>
      <c r="H100">
        <f t="shared" si="5"/>
        <v>5.7142857142857144</v>
      </c>
      <c r="I100">
        <f t="shared" si="6"/>
        <v>3.5714285714285716</v>
      </c>
      <c r="J100">
        <f t="shared" si="7"/>
        <v>2.1428571428571428</v>
      </c>
      <c r="K100">
        <f t="shared" si="7"/>
        <v>0.7142857142857143</v>
      </c>
      <c r="L100">
        <f t="shared" si="8"/>
        <v>3.5714285714285716</v>
      </c>
    </row>
    <row r="101" spans="1:12" x14ac:dyDescent="0.35">
      <c r="A101" t="s">
        <v>156</v>
      </c>
      <c r="B101">
        <v>8</v>
      </c>
      <c r="C101">
        <v>5</v>
      </c>
      <c r="D101">
        <v>2</v>
      </c>
      <c r="E101">
        <v>1</v>
      </c>
      <c r="F101">
        <f>TekirdagTablo[[#This Row],[Vefat2019]]</f>
        <v>5</v>
      </c>
      <c r="G101">
        <f>IF(TekirdagTablo[[#This Row],[Vefat2020]]&gt;-1, TekirdagTablo[[#This Row],[Vefat2020]]-TekirdagTablo[[#This Row],[Referans]], 0)</f>
        <v>3</v>
      </c>
      <c r="H101">
        <f t="shared" si="5"/>
        <v>5.5714285714285712</v>
      </c>
      <c r="I101">
        <f t="shared" si="6"/>
        <v>4</v>
      </c>
      <c r="J101">
        <f t="shared" si="7"/>
        <v>1.8571428571428572</v>
      </c>
      <c r="K101">
        <f t="shared" si="7"/>
        <v>0.7142857142857143</v>
      </c>
      <c r="L101">
        <f t="shared" si="8"/>
        <v>4</v>
      </c>
    </row>
    <row r="102" spans="1:12" x14ac:dyDescent="0.35">
      <c r="A102" t="s">
        <v>155</v>
      </c>
      <c r="B102">
        <v>8</v>
      </c>
      <c r="C102">
        <v>6</v>
      </c>
      <c r="D102">
        <v>1</v>
      </c>
      <c r="E102">
        <v>0</v>
      </c>
      <c r="F102">
        <f>TekirdagTablo[[#This Row],[Vefat2019]]</f>
        <v>6</v>
      </c>
      <c r="G102">
        <f>IF(TekirdagTablo[[#This Row],[Vefat2020]]&gt;-1, TekirdagTablo[[#This Row],[Vefat2020]]-TekirdagTablo[[#This Row],[Referans]], 0)</f>
        <v>2</v>
      </c>
      <c r="H102">
        <f t="shared" si="5"/>
        <v>5.5714285714285712</v>
      </c>
      <c r="I102">
        <f t="shared" si="6"/>
        <v>4.7142857142857144</v>
      </c>
      <c r="J102">
        <f t="shared" si="7"/>
        <v>1.7142857142857142</v>
      </c>
      <c r="K102">
        <f t="shared" si="7"/>
        <v>0.7142857142857143</v>
      </c>
      <c r="L102">
        <f t="shared" si="8"/>
        <v>4.7142857142857144</v>
      </c>
    </row>
    <row r="103" spans="1:12" x14ac:dyDescent="0.35">
      <c r="A103" t="s">
        <v>154</v>
      </c>
      <c r="B103">
        <v>2</v>
      </c>
      <c r="C103">
        <v>8</v>
      </c>
      <c r="D103">
        <v>1</v>
      </c>
      <c r="E103">
        <v>0</v>
      </c>
      <c r="F103">
        <f>TekirdagTablo[[#This Row],[Vefat2019]]</f>
        <v>8</v>
      </c>
      <c r="G103">
        <f>IF(TekirdagTablo[[#This Row],[Vefat2020]]&gt;-1, TekirdagTablo[[#This Row],[Vefat2020]]-TekirdagTablo[[#This Row],[Referans]], 0)</f>
        <v>-6</v>
      </c>
      <c r="H103">
        <f t="shared" si="5"/>
        <v>5</v>
      </c>
      <c r="I103">
        <f t="shared" si="6"/>
        <v>5.4285714285714288</v>
      </c>
      <c r="J103">
        <f t="shared" si="7"/>
        <v>1.7142857142857142</v>
      </c>
      <c r="K103">
        <f t="shared" si="7"/>
        <v>0.42857142857142855</v>
      </c>
      <c r="L103">
        <f t="shared" si="8"/>
        <v>5.4285714285714288</v>
      </c>
    </row>
    <row r="104" spans="1:12" x14ac:dyDescent="0.35">
      <c r="A104" t="s">
        <v>153</v>
      </c>
      <c r="B104">
        <v>5</v>
      </c>
      <c r="C104">
        <v>3</v>
      </c>
      <c r="D104">
        <v>1</v>
      </c>
      <c r="E104">
        <v>1</v>
      </c>
      <c r="F104">
        <f>TekirdagTablo[[#This Row],[Vefat2019]]</f>
        <v>3</v>
      </c>
      <c r="G104">
        <f>IF(TekirdagTablo[[#This Row],[Vefat2020]]&gt;-1, TekirdagTablo[[#This Row],[Vefat2020]]-TekirdagTablo[[#This Row],[Referans]], 0)</f>
        <v>2</v>
      </c>
      <c r="H104">
        <f t="shared" si="5"/>
        <v>5.4285714285714288</v>
      </c>
      <c r="I104">
        <f t="shared" si="6"/>
        <v>5</v>
      </c>
      <c r="J104">
        <f t="shared" si="7"/>
        <v>1.5714285714285714</v>
      </c>
      <c r="K104">
        <f t="shared" si="7"/>
        <v>0.5714285714285714</v>
      </c>
      <c r="L104">
        <f t="shared" si="8"/>
        <v>5</v>
      </c>
    </row>
    <row r="105" spans="1:12" x14ac:dyDescent="0.35">
      <c r="A105" t="s">
        <v>152</v>
      </c>
      <c r="B105">
        <v>4</v>
      </c>
      <c r="C105">
        <v>1</v>
      </c>
      <c r="D105">
        <v>2</v>
      </c>
      <c r="E105">
        <v>1</v>
      </c>
      <c r="F105">
        <f>TekirdagTablo[[#This Row],[Vefat2019]]</f>
        <v>1</v>
      </c>
      <c r="G105">
        <f>IF(TekirdagTablo[[#This Row],[Vefat2020]]&gt;-1, TekirdagTablo[[#This Row],[Vefat2020]]-TekirdagTablo[[#This Row],[Referans]], 0)</f>
        <v>3</v>
      </c>
      <c r="H105">
        <f t="shared" si="5"/>
        <v>5.4285714285714288</v>
      </c>
      <c r="I105">
        <f t="shared" si="6"/>
        <v>4.7142857142857144</v>
      </c>
      <c r="J105">
        <f t="shared" si="7"/>
        <v>1.8571428571428572</v>
      </c>
      <c r="K105">
        <f t="shared" si="7"/>
        <v>0.7142857142857143</v>
      </c>
      <c r="L105">
        <f t="shared" si="8"/>
        <v>4.7142857142857144</v>
      </c>
    </row>
    <row r="106" spans="1:12" x14ac:dyDescent="0.35">
      <c r="A106" t="s">
        <v>151</v>
      </c>
      <c r="B106">
        <v>4</v>
      </c>
      <c r="C106">
        <v>1</v>
      </c>
      <c r="D106">
        <v>2</v>
      </c>
      <c r="E106">
        <v>1</v>
      </c>
      <c r="F106">
        <f>TekirdagTablo[[#This Row],[Vefat2019]]</f>
        <v>1</v>
      </c>
      <c r="G106">
        <f>IF(TekirdagTablo[[#This Row],[Vefat2020]]&gt;-1, TekirdagTablo[[#This Row],[Vefat2020]]-TekirdagTablo[[#This Row],[Referans]], 0)</f>
        <v>3</v>
      </c>
      <c r="H106">
        <f t="shared" si="5"/>
        <v>5.5714285714285712</v>
      </c>
      <c r="I106">
        <f t="shared" si="6"/>
        <v>4</v>
      </c>
      <c r="J106">
        <f t="shared" si="7"/>
        <v>1.5714285714285714</v>
      </c>
      <c r="K106">
        <f t="shared" si="7"/>
        <v>0.7142857142857143</v>
      </c>
      <c r="L106">
        <f t="shared" si="8"/>
        <v>4</v>
      </c>
    </row>
    <row r="107" spans="1:12" x14ac:dyDescent="0.35">
      <c r="A107" t="s">
        <v>150</v>
      </c>
      <c r="B107">
        <v>3</v>
      </c>
      <c r="C107">
        <v>5</v>
      </c>
      <c r="D107">
        <v>3</v>
      </c>
      <c r="E107">
        <v>1</v>
      </c>
      <c r="F107">
        <f>TekirdagTablo[[#This Row],[Vefat2019]]</f>
        <v>5</v>
      </c>
      <c r="G107">
        <f>IF(TekirdagTablo[[#This Row],[Vefat2020]]&gt;-1, TekirdagTablo[[#This Row],[Vefat2020]]-TekirdagTablo[[#This Row],[Referans]], 0)</f>
        <v>-2</v>
      </c>
      <c r="H107">
        <f t="shared" si="5"/>
        <v>4.8571428571428568</v>
      </c>
      <c r="I107">
        <f t="shared" si="6"/>
        <v>4.1428571428571432</v>
      </c>
      <c r="J107">
        <f t="shared" si="7"/>
        <v>1.7142857142857142</v>
      </c>
      <c r="K107">
        <f t="shared" si="7"/>
        <v>0.7142857142857143</v>
      </c>
      <c r="L107">
        <f t="shared" si="8"/>
        <v>4.1428571428571432</v>
      </c>
    </row>
    <row r="108" spans="1:12" x14ac:dyDescent="0.35">
      <c r="A108" t="s">
        <v>149</v>
      </c>
      <c r="B108">
        <v>8</v>
      </c>
      <c r="C108">
        <v>3</v>
      </c>
      <c r="D108">
        <v>3</v>
      </c>
      <c r="E108">
        <v>0</v>
      </c>
      <c r="F108">
        <f>TekirdagTablo[[#This Row],[Vefat2019]]</f>
        <v>3</v>
      </c>
      <c r="G108">
        <f>IF(TekirdagTablo[[#This Row],[Vefat2020]]&gt;-1, TekirdagTablo[[#This Row],[Vefat2020]]-TekirdagTablo[[#This Row],[Referans]], 0)</f>
        <v>5</v>
      </c>
      <c r="H108">
        <f t="shared" si="5"/>
        <v>4.8571428571428568</v>
      </c>
      <c r="I108">
        <f t="shared" si="6"/>
        <v>3.8571428571428572</v>
      </c>
      <c r="J108">
        <f t="shared" si="7"/>
        <v>1.8571428571428572</v>
      </c>
      <c r="K108">
        <f t="shared" si="7"/>
        <v>0.5714285714285714</v>
      </c>
      <c r="L108">
        <f t="shared" si="8"/>
        <v>3.8571428571428572</v>
      </c>
    </row>
    <row r="109" spans="1:12" x14ac:dyDescent="0.35">
      <c r="A109" t="s">
        <v>148</v>
      </c>
      <c r="B109">
        <v>5</v>
      </c>
      <c r="C109">
        <v>10</v>
      </c>
      <c r="D109">
        <v>3</v>
      </c>
      <c r="E109">
        <v>0</v>
      </c>
      <c r="F109">
        <f>TekirdagTablo[[#This Row],[Vefat2019]]</f>
        <v>10</v>
      </c>
      <c r="G109">
        <f>IF(TekirdagTablo[[#This Row],[Vefat2020]]&gt;-1, TekirdagTablo[[#This Row],[Vefat2020]]-TekirdagTablo[[#This Row],[Referans]], 0)</f>
        <v>-5</v>
      </c>
      <c r="H109">
        <f t="shared" si="5"/>
        <v>4.4285714285714288</v>
      </c>
      <c r="I109">
        <f t="shared" si="6"/>
        <v>4.4285714285714288</v>
      </c>
      <c r="J109">
        <f t="shared" si="7"/>
        <v>2.1428571428571428</v>
      </c>
      <c r="K109">
        <f t="shared" si="7"/>
        <v>0.5714285714285714</v>
      </c>
      <c r="L109">
        <f t="shared" si="8"/>
        <v>4.4285714285714288</v>
      </c>
    </row>
    <row r="110" spans="1:12" x14ac:dyDescent="0.35">
      <c r="A110" t="s">
        <v>147</v>
      </c>
      <c r="B110">
        <v>5</v>
      </c>
      <c r="C110">
        <v>5</v>
      </c>
      <c r="D110">
        <v>4</v>
      </c>
      <c r="E110">
        <v>0</v>
      </c>
      <c r="F110">
        <f>TekirdagTablo[[#This Row],[Vefat2019]]</f>
        <v>5</v>
      </c>
      <c r="G110">
        <f>IF(TekirdagTablo[[#This Row],[Vefat2020]]&gt;-1, TekirdagTablo[[#This Row],[Vefat2020]]-TekirdagTablo[[#This Row],[Referans]], 0)</f>
        <v>0</v>
      </c>
      <c r="H110">
        <f t="shared" si="5"/>
        <v>4.8571428571428568</v>
      </c>
      <c r="I110">
        <f t="shared" si="6"/>
        <v>4</v>
      </c>
      <c r="J110">
        <f t="shared" si="7"/>
        <v>2.5714285714285716</v>
      </c>
      <c r="K110">
        <f t="shared" si="7"/>
        <v>0.5714285714285714</v>
      </c>
      <c r="L110">
        <f t="shared" si="8"/>
        <v>4</v>
      </c>
    </row>
    <row r="111" spans="1:12" x14ac:dyDescent="0.35">
      <c r="A111" t="s">
        <v>146</v>
      </c>
      <c r="B111">
        <v>5</v>
      </c>
      <c r="C111">
        <v>9</v>
      </c>
      <c r="D111">
        <v>2</v>
      </c>
      <c r="E111">
        <v>0</v>
      </c>
      <c r="F111">
        <f>TekirdagTablo[[#This Row],[Vefat2019]]</f>
        <v>9</v>
      </c>
      <c r="G111">
        <f>IF(TekirdagTablo[[#This Row],[Vefat2020]]&gt;-1, TekirdagTablo[[#This Row],[Vefat2020]]-TekirdagTablo[[#This Row],[Referans]], 0)</f>
        <v>-4</v>
      </c>
      <c r="H111">
        <f t="shared" si="5"/>
        <v>4.8571428571428568</v>
      </c>
      <c r="I111">
        <f t="shared" si="6"/>
        <v>4.8571428571428568</v>
      </c>
      <c r="J111">
        <f t="shared" si="7"/>
        <v>2.7142857142857144</v>
      </c>
      <c r="K111">
        <f t="shared" si="7"/>
        <v>0.42857142857142855</v>
      </c>
      <c r="L111">
        <f t="shared" si="8"/>
        <v>4.8571428571428568</v>
      </c>
    </row>
    <row r="112" spans="1:12" x14ac:dyDescent="0.35">
      <c r="A112" t="s">
        <v>145</v>
      </c>
      <c r="B112">
        <v>6</v>
      </c>
      <c r="C112">
        <v>4</v>
      </c>
      <c r="D112">
        <v>4</v>
      </c>
      <c r="E112">
        <v>0</v>
      </c>
      <c r="F112">
        <f>TekirdagTablo[[#This Row],[Vefat2019]]</f>
        <v>4</v>
      </c>
      <c r="G112">
        <f>IF(TekirdagTablo[[#This Row],[Vefat2020]]&gt;-1, TekirdagTablo[[#This Row],[Vefat2020]]-TekirdagTablo[[#This Row],[Referans]], 0)</f>
        <v>2</v>
      </c>
      <c r="H112">
        <f t="shared" si="5"/>
        <v>5.1428571428571432</v>
      </c>
      <c r="I112">
        <f t="shared" si="6"/>
        <v>5.2857142857142856</v>
      </c>
      <c r="J112">
        <f t="shared" si="7"/>
        <v>3</v>
      </c>
      <c r="K112">
        <f t="shared" si="7"/>
        <v>0.2857142857142857</v>
      </c>
      <c r="L112">
        <f t="shared" si="8"/>
        <v>5.2857142857142856</v>
      </c>
    </row>
    <row r="113" spans="1:12" x14ac:dyDescent="0.35">
      <c r="A113" t="s">
        <v>144</v>
      </c>
      <c r="B113">
        <v>3</v>
      </c>
      <c r="C113">
        <v>2</v>
      </c>
      <c r="D113">
        <v>0</v>
      </c>
      <c r="E113">
        <v>0</v>
      </c>
      <c r="F113">
        <f>TekirdagTablo[[#This Row],[Vefat2019]]</f>
        <v>2</v>
      </c>
      <c r="G113">
        <f>IF(TekirdagTablo[[#This Row],[Vefat2020]]&gt;-1, TekirdagTablo[[#This Row],[Vefat2020]]-TekirdagTablo[[#This Row],[Referans]], 0)</f>
        <v>1</v>
      </c>
      <c r="H113">
        <f t="shared" si="5"/>
        <v>5</v>
      </c>
      <c r="I113">
        <f t="shared" si="6"/>
        <v>5.4285714285714288</v>
      </c>
      <c r="J113">
        <f t="shared" si="7"/>
        <v>2.7142857142857144</v>
      </c>
      <c r="K113">
        <f t="shared" si="7"/>
        <v>0.14285714285714285</v>
      </c>
      <c r="L113">
        <f t="shared" si="8"/>
        <v>5.4285714285714288</v>
      </c>
    </row>
    <row r="114" spans="1:12" x14ac:dyDescent="0.35">
      <c r="A114" t="s">
        <v>143</v>
      </c>
      <c r="B114">
        <v>5</v>
      </c>
      <c r="C114">
        <v>2</v>
      </c>
      <c r="D114">
        <v>1</v>
      </c>
      <c r="E114">
        <v>3</v>
      </c>
      <c r="F114">
        <f>TekirdagTablo[[#This Row],[Vefat2019]]</f>
        <v>2</v>
      </c>
      <c r="G114">
        <f>IF(TekirdagTablo[[#This Row],[Vefat2020]]&gt;-1, TekirdagTablo[[#This Row],[Vefat2020]]-TekirdagTablo[[#This Row],[Referans]], 0)</f>
        <v>3</v>
      </c>
      <c r="H114">
        <f t="shared" si="5"/>
        <v>5.2857142857142856</v>
      </c>
      <c r="I114">
        <f t="shared" si="6"/>
        <v>5</v>
      </c>
      <c r="J114">
        <f t="shared" si="7"/>
        <v>2.4285714285714284</v>
      </c>
      <c r="K114">
        <f t="shared" si="7"/>
        <v>0.42857142857142855</v>
      </c>
      <c r="L114">
        <f t="shared" si="8"/>
        <v>5</v>
      </c>
    </row>
    <row r="115" spans="1:12" x14ac:dyDescent="0.35">
      <c r="A115" t="s">
        <v>142</v>
      </c>
      <c r="B115">
        <v>3</v>
      </c>
      <c r="C115">
        <v>5</v>
      </c>
      <c r="D115">
        <v>3</v>
      </c>
      <c r="E115">
        <v>0</v>
      </c>
      <c r="F115">
        <f>TekirdagTablo[[#This Row],[Vefat2019]]</f>
        <v>5</v>
      </c>
      <c r="G115">
        <f>IF(TekirdagTablo[[#This Row],[Vefat2020]]&gt;-1, TekirdagTablo[[#This Row],[Vefat2020]]-TekirdagTablo[[#This Row],[Referans]], 0)</f>
        <v>-2</v>
      </c>
      <c r="H115">
        <f t="shared" si="5"/>
        <v>4.5714285714285712</v>
      </c>
      <c r="I115">
        <f t="shared" si="6"/>
        <v>5.2857142857142856</v>
      </c>
      <c r="J115">
        <f t="shared" si="7"/>
        <v>2.4285714285714284</v>
      </c>
      <c r="K115">
        <f t="shared" si="7"/>
        <v>0.42857142857142855</v>
      </c>
      <c r="L115">
        <f t="shared" si="8"/>
        <v>5.2857142857142856</v>
      </c>
    </row>
    <row r="116" spans="1:12" x14ac:dyDescent="0.35">
      <c r="A116" t="s">
        <v>141</v>
      </c>
      <c r="B116">
        <v>4</v>
      </c>
      <c r="C116">
        <v>9</v>
      </c>
      <c r="D116">
        <v>0</v>
      </c>
      <c r="E116">
        <v>0</v>
      </c>
      <c r="F116">
        <f>TekirdagTablo[[#This Row],[Vefat2019]]</f>
        <v>9</v>
      </c>
      <c r="G116">
        <f>IF(TekirdagTablo[[#This Row],[Vefat2020]]&gt;-1, TekirdagTablo[[#This Row],[Vefat2020]]-TekirdagTablo[[#This Row],[Referans]], 0)</f>
        <v>-5</v>
      </c>
      <c r="H116">
        <f t="shared" si="5"/>
        <v>4.4285714285714288</v>
      </c>
      <c r="I116">
        <f t="shared" si="6"/>
        <v>5.1428571428571432</v>
      </c>
      <c r="J116">
        <f t="shared" si="7"/>
        <v>2</v>
      </c>
      <c r="K116">
        <f t="shared" si="7"/>
        <v>0.42857142857142855</v>
      </c>
      <c r="L116">
        <f t="shared" si="8"/>
        <v>5.1428571428571432</v>
      </c>
    </row>
    <row r="117" spans="1:12" x14ac:dyDescent="0.35">
      <c r="A117" t="s">
        <v>140</v>
      </c>
      <c r="B117">
        <v>3</v>
      </c>
      <c r="C117">
        <v>5</v>
      </c>
      <c r="D117">
        <v>3</v>
      </c>
      <c r="E117">
        <v>0</v>
      </c>
      <c r="F117">
        <f>TekirdagTablo[[#This Row],[Vefat2019]]</f>
        <v>5</v>
      </c>
      <c r="G117">
        <f>IF(TekirdagTablo[[#This Row],[Vefat2020]]&gt;-1, TekirdagTablo[[#This Row],[Vefat2020]]-TekirdagTablo[[#This Row],[Referans]], 0)</f>
        <v>-2</v>
      </c>
      <c r="H117">
        <f t="shared" si="5"/>
        <v>4.1428571428571432</v>
      </c>
      <c r="I117">
        <f t="shared" si="6"/>
        <v>5.1428571428571432</v>
      </c>
      <c r="J117">
        <f t="shared" si="7"/>
        <v>1.8571428571428572</v>
      </c>
      <c r="K117">
        <f t="shared" si="7"/>
        <v>0.42857142857142855</v>
      </c>
      <c r="L117">
        <f t="shared" si="8"/>
        <v>5.1428571428571432</v>
      </c>
    </row>
    <row r="118" spans="1:12" x14ac:dyDescent="0.35">
      <c r="A118" t="s">
        <v>139</v>
      </c>
      <c r="B118">
        <v>4</v>
      </c>
      <c r="C118">
        <v>3</v>
      </c>
      <c r="D118">
        <v>2</v>
      </c>
      <c r="E118">
        <v>0</v>
      </c>
      <c r="F118">
        <f>TekirdagTablo[[#This Row],[Vefat2019]]</f>
        <v>3</v>
      </c>
      <c r="G118">
        <f>IF(TekirdagTablo[[#This Row],[Vefat2020]]&gt;-1, TekirdagTablo[[#This Row],[Vefat2020]]-TekirdagTablo[[#This Row],[Referans]], 0)</f>
        <v>1</v>
      </c>
      <c r="H118">
        <f t="shared" si="5"/>
        <v>4</v>
      </c>
      <c r="I118">
        <f t="shared" si="6"/>
        <v>4.2857142857142856</v>
      </c>
      <c r="J118">
        <f t="shared" si="7"/>
        <v>1.8571428571428572</v>
      </c>
      <c r="K118">
        <f t="shared" si="7"/>
        <v>0.42857142857142855</v>
      </c>
      <c r="L118">
        <f t="shared" si="8"/>
        <v>4.2857142857142856</v>
      </c>
    </row>
    <row r="119" spans="1:12" x14ac:dyDescent="0.35">
      <c r="A119" t="s">
        <v>138</v>
      </c>
      <c r="B119">
        <v>3</v>
      </c>
      <c r="C119">
        <v>3</v>
      </c>
      <c r="D119">
        <v>2</v>
      </c>
      <c r="E119">
        <v>1</v>
      </c>
      <c r="F119">
        <f>TekirdagTablo[[#This Row],[Vefat2019]]</f>
        <v>3</v>
      </c>
      <c r="G119">
        <f>IF(TekirdagTablo[[#This Row],[Vefat2020]]&gt;-1, TekirdagTablo[[#This Row],[Vefat2020]]-TekirdagTablo[[#This Row],[Referans]], 0)</f>
        <v>0</v>
      </c>
      <c r="H119">
        <f t="shared" si="5"/>
        <v>3.5714285714285716</v>
      </c>
      <c r="I119">
        <f t="shared" si="6"/>
        <v>4.1428571428571432</v>
      </c>
      <c r="J119">
        <f t="shared" si="7"/>
        <v>1.5714285714285714</v>
      </c>
      <c r="K119">
        <f t="shared" si="7"/>
        <v>0.5714285714285714</v>
      </c>
      <c r="L119">
        <f t="shared" si="8"/>
        <v>4.1428571428571432</v>
      </c>
    </row>
    <row r="120" spans="1:12" x14ac:dyDescent="0.35">
      <c r="A120" t="s">
        <v>137</v>
      </c>
      <c r="B120">
        <v>6</v>
      </c>
      <c r="C120">
        <v>3</v>
      </c>
      <c r="D120">
        <v>1</v>
      </c>
      <c r="E120">
        <v>0</v>
      </c>
      <c r="F120">
        <f>TekirdagTablo[[#This Row],[Vefat2019]]</f>
        <v>3</v>
      </c>
      <c r="G120">
        <f>IF(TekirdagTablo[[#This Row],[Vefat2020]]&gt;-1, TekirdagTablo[[#This Row],[Vefat2020]]-TekirdagTablo[[#This Row],[Referans]], 0)</f>
        <v>3</v>
      </c>
      <c r="H120">
        <f t="shared" si="5"/>
        <v>4</v>
      </c>
      <c r="I120">
        <f t="shared" si="6"/>
        <v>4.2857142857142856</v>
      </c>
      <c r="J120">
        <f t="shared" si="7"/>
        <v>1.7142857142857142</v>
      </c>
      <c r="K120">
        <f t="shared" si="7"/>
        <v>0.5714285714285714</v>
      </c>
      <c r="L120">
        <f t="shared" si="8"/>
        <v>4.2857142857142856</v>
      </c>
    </row>
    <row r="121" spans="1:12" x14ac:dyDescent="0.35">
      <c r="A121" t="s">
        <v>136</v>
      </c>
      <c r="B121">
        <v>3</v>
      </c>
      <c r="C121">
        <v>5</v>
      </c>
      <c r="D121">
        <v>4</v>
      </c>
      <c r="E121">
        <v>1</v>
      </c>
      <c r="F121">
        <f>TekirdagTablo[[#This Row],[Vefat2019]]</f>
        <v>5</v>
      </c>
      <c r="G121">
        <f>IF(TekirdagTablo[[#This Row],[Vefat2020]]&gt;-1, TekirdagTablo[[#This Row],[Vefat2020]]-TekirdagTablo[[#This Row],[Referans]], 0)</f>
        <v>-2</v>
      </c>
      <c r="H121">
        <f t="shared" si="5"/>
        <v>3.7142857142857144</v>
      </c>
      <c r="I121">
        <f t="shared" si="6"/>
        <v>4.7142857142857144</v>
      </c>
      <c r="J121">
        <f t="shared" si="7"/>
        <v>2.1428571428571428</v>
      </c>
      <c r="K121">
        <f t="shared" si="7"/>
        <v>0.2857142857142857</v>
      </c>
      <c r="L121">
        <f t="shared" si="8"/>
        <v>4.7142857142857144</v>
      </c>
    </row>
    <row r="122" spans="1:12" x14ac:dyDescent="0.35">
      <c r="A122" t="s">
        <v>135</v>
      </c>
      <c r="B122">
        <v>2</v>
      </c>
      <c r="C122">
        <v>0</v>
      </c>
      <c r="D122">
        <v>1</v>
      </c>
      <c r="E122">
        <v>0</v>
      </c>
      <c r="F122">
        <f>TekirdagTablo[[#This Row],[Vefat2019]]</f>
        <v>0</v>
      </c>
      <c r="G122">
        <f>IF(TekirdagTablo[[#This Row],[Vefat2020]]&gt;-1, TekirdagTablo[[#This Row],[Vefat2020]]-TekirdagTablo[[#This Row],[Referans]], 0)</f>
        <v>2</v>
      </c>
      <c r="H122">
        <f t="shared" si="5"/>
        <v>3.5714285714285716</v>
      </c>
      <c r="I122">
        <f t="shared" si="6"/>
        <v>4</v>
      </c>
      <c r="J122">
        <f t="shared" si="7"/>
        <v>1.8571428571428572</v>
      </c>
      <c r="K122">
        <f t="shared" si="7"/>
        <v>0.2857142857142857</v>
      </c>
      <c r="L122">
        <f t="shared" si="8"/>
        <v>4</v>
      </c>
    </row>
    <row r="123" spans="1:12" x14ac:dyDescent="0.35">
      <c r="A123" t="s">
        <v>134</v>
      </c>
      <c r="B123">
        <v>9</v>
      </c>
      <c r="C123">
        <v>5</v>
      </c>
      <c r="D123">
        <v>4</v>
      </c>
      <c r="E123">
        <v>0</v>
      </c>
      <c r="F123">
        <f>TekirdagTablo[[#This Row],[Vefat2019]]</f>
        <v>5</v>
      </c>
      <c r="G123">
        <f>IF(TekirdagTablo[[#This Row],[Vefat2020]]&gt;-1, TekirdagTablo[[#This Row],[Vefat2020]]-TekirdagTablo[[#This Row],[Referans]], 0)</f>
        <v>4</v>
      </c>
      <c r="H123">
        <f t="shared" si="5"/>
        <v>4.2857142857142856</v>
      </c>
      <c r="I123">
        <f t="shared" si="6"/>
        <v>3.4285714285714284</v>
      </c>
      <c r="J123">
        <f t="shared" si="7"/>
        <v>2.4285714285714284</v>
      </c>
      <c r="K123">
        <f t="shared" si="7"/>
        <v>0.2857142857142857</v>
      </c>
      <c r="L123">
        <f t="shared" si="8"/>
        <v>3.4285714285714284</v>
      </c>
    </row>
    <row r="124" spans="1:12" x14ac:dyDescent="0.35">
      <c r="A124" t="s">
        <v>133</v>
      </c>
      <c r="B124">
        <v>5</v>
      </c>
      <c r="C124">
        <v>5</v>
      </c>
      <c r="D124">
        <v>2</v>
      </c>
      <c r="E124">
        <v>0</v>
      </c>
      <c r="F124">
        <f>TekirdagTablo[[#This Row],[Vefat2019]]</f>
        <v>5</v>
      </c>
      <c r="G124">
        <f>IF(TekirdagTablo[[#This Row],[Vefat2020]]&gt;-1, TekirdagTablo[[#This Row],[Vefat2020]]-TekirdagTablo[[#This Row],[Referans]], 0)</f>
        <v>0</v>
      </c>
      <c r="H124">
        <f t="shared" si="5"/>
        <v>4.5714285714285712</v>
      </c>
      <c r="I124">
        <f t="shared" si="6"/>
        <v>3.4285714285714284</v>
      </c>
      <c r="J124">
        <f t="shared" si="7"/>
        <v>2.2857142857142856</v>
      </c>
      <c r="K124">
        <f t="shared" si="7"/>
        <v>0.2857142857142857</v>
      </c>
      <c r="L124">
        <f t="shared" si="8"/>
        <v>3.4285714285714284</v>
      </c>
    </row>
    <row r="125" spans="1:12" x14ac:dyDescent="0.35">
      <c r="A125" t="s">
        <v>132</v>
      </c>
      <c r="B125">
        <v>6</v>
      </c>
      <c r="C125">
        <v>4</v>
      </c>
      <c r="D125">
        <v>3</v>
      </c>
      <c r="E125">
        <v>1</v>
      </c>
      <c r="F125">
        <f>TekirdagTablo[[#This Row],[Vefat2019]]</f>
        <v>4</v>
      </c>
      <c r="G125">
        <f>IF(TekirdagTablo[[#This Row],[Vefat2020]]&gt;-1, TekirdagTablo[[#This Row],[Vefat2020]]-TekirdagTablo[[#This Row],[Referans]], 0)</f>
        <v>2</v>
      </c>
      <c r="H125">
        <f t="shared" si="5"/>
        <v>4.8571428571428568</v>
      </c>
      <c r="I125">
        <f t="shared" si="6"/>
        <v>3.5714285714285716</v>
      </c>
      <c r="J125">
        <f t="shared" si="7"/>
        <v>2.4285714285714284</v>
      </c>
      <c r="K125">
        <f t="shared" si="7"/>
        <v>0.42857142857142855</v>
      </c>
      <c r="L125">
        <f t="shared" si="8"/>
        <v>3.5714285714285716</v>
      </c>
    </row>
    <row r="126" spans="1:12" x14ac:dyDescent="0.35">
      <c r="A126" t="s">
        <v>131</v>
      </c>
      <c r="B126">
        <v>7</v>
      </c>
      <c r="C126">
        <v>6</v>
      </c>
      <c r="D126">
        <v>1</v>
      </c>
      <c r="E126">
        <v>0</v>
      </c>
      <c r="F126">
        <f>TekirdagTablo[[#This Row],[Vefat2019]]</f>
        <v>6</v>
      </c>
      <c r="G126">
        <f>IF(TekirdagTablo[[#This Row],[Vefat2020]]&gt;-1, TekirdagTablo[[#This Row],[Vefat2020]]-TekirdagTablo[[#This Row],[Referans]], 0)</f>
        <v>1</v>
      </c>
      <c r="H126">
        <f t="shared" si="5"/>
        <v>5.4285714285714288</v>
      </c>
      <c r="I126">
        <f t="shared" si="6"/>
        <v>4</v>
      </c>
      <c r="J126">
        <f t="shared" si="7"/>
        <v>2.2857142857142856</v>
      </c>
      <c r="K126">
        <f t="shared" si="7"/>
        <v>0.2857142857142857</v>
      </c>
      <c r="L126">
        <f t="shared" si="8"/>
        <v>4</v>
      </c>
    </row>
    <row r="127" spans="1:12" x14ac:dyDescent="0.35">
      <c r="A127" t="s">
        <v>130</v>
      </c>
      <c r="B127">
        <v>3</v>
      </c>
      <c r="C127">
        <v>4</v>
      </c>
      <c r="D127">
        <v>1</v>
      </c>
      <c r="E127">
        <v>0</v>
      </c>
      <c r="F127">
        <f>TekirdagTablo[[#This Row],[Vefat2019]]</f>
        <v>4</v>
      </c>
      <c r="G127">
        <f>IF(TekirdagTablo[[#This Row],[Vefat2020]]&gt;-1, TekirdagTablo[[#This Row],[Vefat2020]]-TekirdagTablo[[#This Row],[Referans]], 0)</f>
        <v>-1</v>
      </c>
      <c r="H127">
        <f t="shared" si="5"/>
        <v>5</v>
      </c>
      <c r="I127">
        <f t="shared" si="6"/>
        <v>4.1428571428571432</v>
      </c>
      <c r="J127">
        <f t="shared" si="7"/>
        <v>2.2857142857142856</v>
      </c>
      <c r="K127">
        <f t="shared" si="7"/>
        <v>0.2857142857142857</v>
      </c>
      <c r="L127">
        <f t="shared" si="8"/>
        <v>4.1428571428571432</v>
      </c>
    </row>
    <row r="128" spans="1:12" x14ac:dyDescent="0.35">
      <c r="A128" t="s">
        <v>129</v>
      </c>
      <c r="B128">
        <v>4</v>
      </c>
      <c r="C128">
        <v>3</v>
      </c>
      <c r="D128">
        <v>1</v>
      </c>
      <c r="E128">
        <v>0</v>
      </c>
      <c r="F128">
        <f>TekirdagTablo[[#This Row],[Vefat2019]]</f>
        <v>3</v>
      </c>
      <c r="G128">
        <f>IF(TekirdagTablo[[#This Row],[Vefat2020]]&gt;-1, TekirdagTablo[[#This Row],[Vefat2020]]-TekirdagTablo[[#This Row],[Referans]], 0)</f>
        <v>1</v>
      </c>
      <c r="H128">
        <f t="shared" si="5"/>
        <v>5.1428571428571432</v>
      </c>
      <c r="I128">
        <f t="shared" si="6"/>
        <v>3.8571428571428572</v>
      </c>
      <c r="J128">
        <f t="shared" si="7"/>
        <v>1.8571428571428572</v>
      </c>
      <c r="K128">
        <f t="shared" si="7"/>
        <v>0.14285714285714285</v>
      </c>
      <c r="L128">
        <f t="shared" si="8"/>
        <v>3.8571428571428572</v>
      </c>
    </row>
    <row r="129" spans="1:12" x14ac:dyDescent="0.35">
      <c r="A129" t="s">
        <v>128</v>
      </c>
      <c r="B129">
        <v>4</v>
      </c>
      <c r="C129">
        <v>3</v>
      </c>
      <c r="D129">
        <v>0</v>
      </c>
      <c r="E129">
        <v>1</v>
      </c>
      <c r="F129">
        <f>TekirdagTablo[[#This Row],[Vefat2019]]</f>
        <v>3</v>
      </c>
      <c r="G129">
        <f>IF(TekirdagTablo[[#This Row],[Vefat2020]]&gt;-1, TekirdagTablo[[#This Row],[Vefat2020]]-TekirdagTablo[[#This Row],[Referans]], 0)</f>
        <v>1</v>
      </c>
      <c r="H129">
        <f t="shared" si="5"/>
        <v>5.4285714285714288</v>
      </c>
      <c r="I129">
        <f t="shared" si="6"/>
        <v>4.2857142857142856</v>
      </c>
      <c r="J129">
        <f t="shared" si="7"/>
        <v>1.7142857142857142</v>
      </c>
      <c r="K129">
        <f t="shared" si="7"/>
        <v>0.2857142857142857</v>
      </c>
      <c r="L129">
        <f t="shared" si="8"/>
        <v>4.2857142857142856</v>
      </c>
    </row>
    <row r="130" spans="1:12" x14ac:dyDescent="0.35">
      <c r="A130" t="s">
        <v>127</v>
      </c>
      <c r="B130">
        <v>8</v>
      </c>
      <c r="C130">
        <v>3</v>
      </c>
      <c r="D130">
        <v>2</v>
      </c>
      <c r="E130">
        <v>1</v>
      </c>
      <c r="F130">
        <f>TekirdagTablo[[#This Row],[Vefat2019]]</f>
        <v>3</v>
      </c>
      <c r="G130">
        <f>IF(TekirdagTablo[[#This Row],[Vefat2020]]&gt;-1, TekirdagTablo[[#This Row],[Vefat2020]]-TekirdagTablo[[#This Row],[Referans]], 0)</f>
        <v>5</v>
      </c>
      <c r="H130">
        <f t="shared" si="5"/>
        <v>5.2857142857142856</v>
      </c>
      <c r="I130">
        <f t="shared" si="6"/>
        <v>4</v>
      </c>
      <c r="J130">
        <f t="shared" si="7"/>
        <v>1.4285714285714286</v>
      </c>
      <c r="K130">
        <f t="shared" si="7"/>
        <v>0.42857142857142855</v>
      </c>
      <c r="L130">
        <f t="shared" si="8"/>
        <v>4</v>
      </c>
    </row>
    <row r="131" spans="1:12" x14ac:dyDescent="0.35">
      <c r="A131" t="s">
        <v>126</v>
      </c>
      <c r="B131">
        <v>1</v>
      </c>
      <c r="C131">
        <v>4</v>
      </c>
      <c r="D131">
        <v>1</v>
      </c>
      <c r="E131">
        <v>1</v>
      </c>
      <c r="F131">
        <f>TekirdagTablo[[#This Row],[Vefat2019]]</f>
        <v>4</v>
      </c>
      <c r="G131">
        <f>IF(TekirdagTablo[[#This Row],[Vefat2020]]&gt;-1, TekirdagTablo[[#This Row],[Vefat2020]]-TekirdagTablo[[#This Row],[Referans]], 0)</f>
        <v>-3</v>
      </c>
      <c r="H131">
        <f t="shared" si="5"/>
        <v>4.7142857142857144</v>
      </c>
      <c r="I131">
        <f t="shared" si="6"/>
        <v>3.8571428571428572</v>
      </c>
      <c r="J131">
        <f t="shared" si="7"/>
        <v>1.2857142857142858</v>
      </c>
      <c r="K131">
        <f t="shared" si="7"/>
        <v>0.5714285714285714</v>
      </c>
      <c r="L131">
        <f t="shared" si="8"/>
        <v>3.8571428571428572</v>
      </c>
    </row>
    <row r="132" spans="1:12" x14ac:dyDescent="0.35">
      <c r="A132" t="s">
        <v>125</v>
      </c>
      <c r="B132">
        <v>1</v>
      </c>
      <c r="C132">
        <v>3</v>
      </c>
      <c r="D132">
        <v>2</v>
      </c>
      <c r="E132">
        <v>0</v>
      </c>
      <c r="F132">
        <f>TekirdagTablo[[#This Row],[Vefat2019]]</f>
        <v>3</v>
      </c>
      <c r="G132">
        <f>IF(TekirdagTablo[[#This Row],[Vefat2020]]&gt;-1, TekirdagTablo[[#This Row],[Vefat2020]]-TekirdagTablo[[#This Row],[Referans]], 0)</f>
        <v>-2</v>
      </c>
      <c r="H132">
        <f t="shared" si="5"/>
        <v>4</v>
      </c>
      <c r="I132">
        <f t="shared" si="6"/>
        <v>3.7142857142857144</v>
      </c>
      <c r="J132">
        <f t="shared" si="7"/>
        <v>1.1428571428571428</v>
      </c>
      <c r="K132">
        <f t="shared" si="7"/>
        <v>0.42857142857142855</v>
      </c>
      <c r="L132">
        <f t="shared" si="8"/>
        <v>3.7142857142857144</v>
      </c>
    </row>
    <row r="133" spans="1:12" x14ac:dyDescent="0.35">
      <c r="A133" t="s">
        <v>124</v>
      </c>
      <c r="B133">
        <v>9</v>
      </c>
      <c r="C133">
        <v>3</v>
      </c>
      <c r="D133">
        <v>3</v>
      </c>
      <c r="E133">
        <v>0</v>
      </c>
      <c r="F133">
        <f>TekirdagTablo[[#This Row],[Vefat2019]]</f>
        <v>3</v>
      </c>
      <c r="G133">
        <f>IF(TekirdagTablo[[#This Row],[Vefat2020]]&gt;-1, TekirdagTablo[[#This Row],[Vefat2020]]-TekirdagTablo[[#This Row],[Referans]], 0)</f>
        <v>6</v>
      </c>
      <c r="H133">
        <f t="shared" si="5"/>
        <v>4.2857142857142856</v>
      </c>
      <c r="I133">
        <f t="shared" si="6"/>
        <v>3.2857142857142856</v>
      </c>
      <c r="J133">
        <f t="shared" si="7"/>
        <v>1.4285714285714286</v>
      </c>
      <c r="K133">
        <f t="shared" si="7"/>
        <v>0.42857142857142855</v>
      </c>
      <c r="L133">
        <f t="shared" si="8"/>
        <v>3.2857142857142856</v>
      </c>
    </row>
    <row r="134" spans="1:12" x14ac:dyDescent="0.35">
      <c r="A134" t="s">
        <v>123</v>
      </c>
      <c r="B134">
        <v>5</v>
      </c>
      <c r="C134">
        <v>3</v>
      </c>
      <c r="D134">
        <v>2</v>
      </c>
      <c r="E134">
        <v>1</v>
      </c>
      <c r="F134">
        <f>TekirdagTablo[[#This Row],[Vefat2019]]</f>
        <v>3</v>
      </c>
      <c r="G134">
        <f>IF(TekirdagTablo[[#This Row],[Vefat2020]]&gt;-1, TekirdagTablo[[#This Row],[Vefat2020]]-TekirdagTablo[[#This Row],[Referans]], 0)</f>
        <v>2</v>
      </c>
      <c r="H134">
        <f t="shared" si="5"/>
        <v>4.5714285714285712</v>
      </c>
      <c r="I134">
        <f t="shared" si="6"/>
        <v>3.1428571428571428</v>
      </c>
      <c r="J134">
        <f t="shared" si="7"/>
        <v>1.5714285714285714</v>
      </c>
      <c r="K134">
        <f t="shared" si="7"/>
        <v>0.5714285714285714</v>
      </c>
      <c r="L134">
        <f t="shared" si="8"/>
        <v>3.1428571428571428</v>
      </c>
    </row>
    <row r="135" spans="1:12" x14ac:dyDescent="0.35">
      <c r="A135" t="s">
        <v>122</v>
      </c>
      <c r="B135">
        <v>5</v>
      </c>
      <c r="C135">
        <v>2</v>
      </c>
      <c r="D135">
        <v>0</v>
      </c>
      <c r="E135">
        <v>0</v>
      </c>
      <c r="F135">
        <f>TekirdagTablo[[#This Row],[Vefat2019]]</f>
        <v>2</v>
      </c>
      <c r="G135">
        <f>IF(TekirdagTablo[[#This Row],[Vefat2020]]&gt;-1, TekirdagTablo[[#This Row],[Vefat2020]]-TekirdagTablo[[#This Row],[Referans]], 0)</f>
        <v>3</v>
      </c>
      <c r="H135">
        <f t="shared" si="5"/>
        <v>4.7142857142857144</v>
      </c>
      <c r="I135">
        <f t="shared" si="6"/>
        <v>3</v>
      </c>
      <c r="J135">
        <f t="shared" si="7"/>
        <v>1.4285714285714286</v>
      </c>
      <c r="K135">
        <f t="shared" si="7"/>
        <v>0.5714285714285714</v>
      </c>
      <c r="L135">
        <f t="shared" si="8"/>
        <v>3</v>
      </c>
    </row>
    <row r="136" spans="1:12" x14ac:dyDescent="0.35">
      <c r="A136" t="s">
        <v>121</v>
      </c>
      <c r="B136">
        <v>3</v>
      </c>
      <c r="C136">
        <v>7</v>
      </c>
      <c r="D136">
        <v>1</v>
      </c>
      <c r="E136">
        <v>1</v>
      </c>
      <c r="F136">
        <f>TekirdagTablo[[#This Row],[Vefat2019]]</f>
        <v>7</v>
      </c>
      <c r="G136">
        <f>IF(TekirdagTablo[[#This Row],[Vefat2020]]&gt;-1, TekirdagTablo[[#This Row],[Vefat2020]]-TekirdagTablo[[#This Row],[Referans]], 0)</f>
        <v>-4</v>
      </c>
      <c r="H136">
        <f t="shared" si="5"/>
        <v>4.5714285714285712</v>
      </c>
      <c r="I136">
        <f t="shared" si="6"/>
        <v>3.5714285714285716</v>
      </c>
      <c r="J136">
        <f t="shared" si="7"/>
        <v>1.5714285714285714</v>
      </c>
      <c r="K136">
        <f t="shared" si="7"/>
        <v>0.5714285714285714</v>
      </c>
      <c r="L136">
        <f t="shared" si="8"/>
        <v>3.5714285714285716</v>
      </c>
    </row>
    <row r="137" spans="1:12" x14ac:dyDescent="0.35">
      <c r="A137" t="s">
        <v>120</v>
      </c>
      <c r="B137">
        <v>4</v>
      </c>
      <c r="C137">
        <v>4</v>
      </c>
      <c r="D137">
        <v>0</v>
      </c>
      <c r="E137">
        <v>0</v>
      </c>
      <c r="F137">
        <f>TekirdagTablo[[#This Row],[Vefat2019]]</f>
        <v>4</v>
      </c>
      <c r="G137">
        <f>IF(TekirdagTablo[[#This Row],[Vefat2020]]&gt;-1, TekirdagTablo[[#This Row],[Vefat2020]]-TekirdagTablo[[#This Row],[Referans]], 0)</f>
        <v>0</v>
      </c>
      <c r="H137">
        <f t="shared" ref="H137:H200" si="9">AVERAGE(B131:B137)</f>
        <v>4</v>
      </c>
      <c r="I137">
        <f t="shared" ref="I137:I200" si="10">AVERAGE(C131:C137)</f>
        <v>3.7142857142857144</v>
      </c>
      <c r="J137">
        <f t="shared" ref="J137:K200" si="11">AVERAGE(D131:D137)</f>
        <v>1.2857142857142858</v>
      </c>
      <c r="K137">
        <f t="shared" si="11"/>
        <v>0.42857142857142855</v>
      </c>
      <c r="L137">
        <f t="shared" ref="L137:L200" si="12">AVERAGE(F131:F137)</f>
        <v>3.7142857142857144</v>
      </c>
    </row>
    <row r="138" spans="1:12" x14ac:dyDescent="0.35">
      <c r="A138" t="s">
        <v>119</v>
      </c>
      <c r="B138">
        <v>4</v>
      </c>
      <c r="C138">
        <v>9</v>
      </c>
      <c r="D138">
        <v>3</v>
      </c>
      <c r="E138">
        <v>0</v>
      </c>
      <c r="F138">
        <f>TekirdagTablo[[#This Row],[Vefat2019]]</f>
        <v>9</v>
      </c>
      <c r="G138">
        <f>IF(TekirdagTablo[[#This Row],[Vefat2020]]&gt;-1, TekirdagTablo[[#This Row],[Vefat2020]]-TekirdagTablo[[#This Row],[Referans]], 0)</f>
        <v>-5</v>
      </c>
      <c r="H138">
        <f t="shared" si="9"/>
        <v>4.4285714285714288</v>
      </c>
      <c r="I138">
        <f t="shared" si="10"/>
        <v>4.4285714285714288</v>
      </c>
      <c r="J138">
        <f t="shared" si="11"/>
        <v>1.5714285714285714</v>
      </c>
      <c r="K138">
        <f t="shared" si="11"/>
        <v>0.2857142857142857</v>
      </c>
      <c r="L138">
        <f t="shared" si="12"/>
        <v>4.4285714285714288</v>
      </c>
    </row>
    <row r="139" spans="1:12" x14ac:dyDescent="0.35">
      <c r="A139" t="s">
        <v>118</v>
      </c>
      <c r="B139">
        <v>7</v>
      </c>
      <c r="C139">
        <v>6</v>
      </c>
      <c r="D139">
        <v>7</v>
      </c>
      <c r="E139">
        <v>0</v>
      </c>
      <c r="F139">
        <f>TekirdagTablo[[#This Row],[Vefat2019]]</f>
        <v>6</v>
      </c>
      <c r="G139">
        <f>IF(TekirdagTablo[[#This Row],[Vefat2020]]&gt;-1, TekirdagTablo[[#This Row],[Vefat2020]]-TekirdagTablo[[#This Row],[Referans]], 0)</f>
        <v>1</v>
      </c>
      <c r="H139">
        <f t="shared" si="9"/>
        <v>5.2857142857142856</v>
      </c>
      <c r="I139">
        <f t="shared" si="10"/>
        <v>4.8571428571428568</v>
      </c>
      <c r="J139">
        <f t="shared" si="11"/>
        <v>2.2857142857142856</v>
      </c>
      <c r="K139">
        <f t="shared" si="11"/>
        <v>0.2857142857142857</v>
      </c>
      <c r="L139">
        <f t="shared" si="12"/>
        <v>4.8571428571428568</v>
      </c>
    </row>
    <row r="140" spans="1:12" x14ac:dyDescent="0.35">
      <c r="A140" t="s">
        <v>117</v>
      </c>
      <c r="B140">
        <v>4</v>
      </c>
      <c r="C140">
        <v>5</v>
      </c>
      <c r="D140">
        <v>3</v>
      </c>
      <c r="E140">
        <v>0</v>
      </c>
      <c r="F140">
        <f>TekirdagTablo[[#This Row],[Vefat2019]]</f>
        <v>5</v>
      </c>
      <c r="G140">
        <f>IF(TekirdagTablo[[#This Row],[Vefat2020]]&gt;-1, TekirdagTablo[[#This Row],[Vefat2020]]-TekirdagTablo[[#This Row],[Referans]], 0)</f>
        <v>-1</v>
      </c>
      <c r="H140">
        <f t="shared" si="9"/>
        <v>4.5714285714285712</v>
      </c>
      <c r="I140">
        <f t="shared" si="10"/>
        <v>5.1428571428571432</v>
      </c>
      <c r="J140">
        <f t="shared" si="11"/>
        <v>2.2857142857142856</v>
      </c>
      <c r="K140">
        <f t="shared" si="11"/>
        <v>0.2857142857142857</v>
      </c>
      <c r="L140">
        <f t="shared" si="12"/>
        <v>5.1428571428571432</v>
      </c>
    </row>
    <row r="141" spans="1:12" x14ac:dyDescent="0.35">
      <c r="A141" t="s">
        <v>116</v>
      </c>
      <c r="B141">
        <v>2</v>
      </c>
      <c r="C141">
        <v>6</v>
      </c>
      <c r="D141">
        <v>2</v>
      </c>
      <c r="E141">
        <v>0</v>
      </c>
      <c r="F141">
        <f>TekirdagTablo[[#This Row],[Vefat2019]]</f>
        <v>6</v>
      </c>
      <c r="G141">
        <f>IF(TekirdagTablo[[#This Row],[Vefat2020]]&gt;-1, TekirdagTablo[[#This Row],[Vefat2020]]-TekirdagTablo[[#This Row],[Referans]], 0)</f>
        <v>-4</v>
      </c>
      <c r="H141">
        <f t="shared" si="9"/>
        <v>4.1428571428571432</v>
      </c>
      <c r="I141">
        <f t="shared" si="10"/>
        <v>5.5714285714285712</v>
      </c>
      <c r="J141">
        <f t="shared" si="11"/>
        <v>2.2857142857142856</v>
      </c>
      <c r="K141">
        <f t="shared" si="11"/>
        <v>0.14285714285714285</v>
      </c>
      <c r="L141">
        <f t="shared" si="12"/>
        <v>5.5714285714285712</v>
      </c>
    </row>
    <row r="142" spans="1:12" x14ac:dyDescent="0.35">
      <c r="A142" t="s">
        <v>115</v>
      </c>
      <c r="B142">
        <v>3</v>
      </c>
      <c r="C142">
        <v>3</v>
      </c>
      <c r="D142">
        <v>3</v>
      </c>
      <c r="E142">
        <v>0</v>
      </c>
      <c r="F142">
        <f>TekirdagTablo[[#This Row],[Vefat2019]]</f>
        <v>3</v>
      </c>
      <c r="G142">
        <f>IF(TekirdagTablo[[#This Row],[Vefat2020]]&gt;-1, TekirdagTablo[[#This Row],[Vefat2020]]-TekirdagTablo[[#This Row],[Referans]], 0)</f>
        <v>0</v>
      </c>
      <c r="H142">
        <f t="shared" si="9"/>
        <v>3.8571428571428572</v>
      </c>
      <c r="I142">
        <f t="shared" si="10"/>
        <v>5.7142857142857144</v>
      </c>
      <c r="J142">
        <f t="shared" si="11"/>
        <v>2.7142857142857144</v>
      </c>
      <c r="K142">
        <f t="shared" si="11"/>
        <v>0.14285714285714285</v>
      </c>
      <c r="L142">
        <f t="shared" si="12"/>
        <v>5.7142857142857144</v>
      </c>
    </row>
    <row r="143" spans="1:12" x14ac:dyDescent="0.35">
      <c r="A143" t="s">
        <v>114</v>
      </c>
      <c r="B143">
        <v>5</v>
      </c>
      <c r="C143">
        <v>4</v>
      </c>
      <c r="D143">
        <v>4</v>
      </c>
      <c r="E143">
        <v>0</v>
      </c>
      <c r="F143">
        <f>TekirdagTablo[[#This Row],[Vefat2019]]</f>
        <v>4</v>
      </c>
      <c r="G143">
        <f>IF(TekirdagTablo[[#This Row],[Vefat2020]]&gt;-1, TekirdagTablo[[#This Row],[Vefat2020]]-TekirdagTablo[[#This Row],[Referans]], 0)</f>
        <v>1</v>
      </c>
      <c r="H143">
        <f t="shared" si="9"/>
        <v>4.1428571428571432</v>
      </c>
      <c r="I143">
        <f t="shared" si="10"/>
        <v>5.2857142857142856</v>
      </c>
      <c r="J143">
        <f t="shared" si="11"/>
        <v>3.1428571428571428</v>
      </c>
      <c r="K143">
        <f t="shared" si="11"/>
        <v>0</v>
      </c>
      <c r="L143">
        <f t="shared" si="12"/>
        <v>5.2857142857142856</v>
      </c>
    </row>
    <row r="144" spans="1:12" x14ac:dyDescent="0.35">
      <c r="A144" t="s">
        <v>113</v>
      </c>
      <c r="B144">
        <v>2</v>
      </c>
      <c r="C144">
        <v>2</v>
      </c>
      <c r="D144">
        <v>2</v>
      </c>
      <c r="E144">
        <v>0</v>
      </c>
      <c r="F144">
        <f>TekirdagTablo[[#This Row],[Vefat2019]]</f>
        <v>2</v>
      </c>
      <c r="G144">
        <f>IF(TekirdagTablo[[#This Row],[Vefat2020]]&gt;-1, TekirdagTablo[[#This Row],[Vefat2020]]-TekirdagTablo[[#This Row],[Referans]], 0)</f>
        <v>0</v>
      </c>
      <c r="H144">
        <f t="shared" si="9"/>
        <v>3.8571428571428572</v>
      </c>
      <c r="I144">
        <f t="shared" si="10"/>
        <v>5</v>
      </c>
      <c r="J144">
        <f t="shared" si="11"/>
        <v>3.4285714285714284</v>
      </c>
      <c r="K144">
        <f t="shared" si="11"/>
        <v>0</v>
      </c>
      <c r="L144">
        <f t="shared" si="12"/>
        <v>5</v>
      </c>
    </row>
    <row r="145" spans="1:12" x14ac:dyDescent="0.35">
      <c r="A145" t="s">
        <v>112</v>
      </c>
      <c r="B145">
        <v>4</v>
      </c>
      <c r="C145">
        <v>7</v>
      </c>
      <c r="D145">
        <v>0</v>
      </c>
      <c r="E145">
        <v>2</v>
      </c>
      <c r="F145">
        <f>TekirdagTablo[[#This Row],[Vefat2019]]</f>
        <v>7</v>
      </c>
      <c r="G145">
        <f>IF(TekirdagTablo[[#This Row],[Vefat2020]]&gt;-1, TekirdagTablo[[#This Row],[Vefat2020]]-TekirdagTablo[[#This Row],[Referans]], 0)</f>
        <v>-3</v>
      </c>
      <c r="H145">
        <f t="shared" si="9"/>
        <v>3.8571428571428572</v>
      </c>
      <c r="I145">
        <f t="shared" si="10"/>
        <v>4.7142857142857144</v>
      </c>
      <c r="J145">
        <f t="shared" si="11"/>
        <v>3</v>
      </c>
      <c r="K145">
        <f t="shared" si="11"/>
        <v>0.2857142857142857</v>
      </c>
      <c r="L145">
        <f t="shared" si="12"/>
        <v>4.7142857142857144</v>
      </c>
    </row>
    <row r="146" spans="1:12" x14ac:dyDescent="0.35">
      <c r="A146" t="s">
        <v>111</v>
      </c>
      <c r="B146">
        <v>5</v>
      </c>
      <c r="C146">
        <v>3</v>
      </c>
      <c r="D146">
        <v>1</v>
      </c>
      <c r="E146">
        <v>0</v>
      </c>
      <c r="F146">
        <f>TekirdagTablo[[#This Row],[Vefat2019]]</f>
        <v>3</v>
      </c>
      <c r="G146">
        <f>IF(TekirdagTablo[[#This Row],[Vefat2020]]&gt;-1, TekirdagTablo[[#This Row],[Vefat2020]]-TekirdagTablo[[#This Row],[Referans]], 0)</f>
        <v>2</v>
      </c>
      <c r="H146">
        <f t="shared" si="9"/>
        <v>3.5714285714285716</v>
      </c>
      <c r="I146">
        <f t="shared" si="10"/>
        <v>4.2857142857142856</v>
      </c>
      <c r="J146">
        <f t="shared" si="11"/>
        <v>2.1428571428571428</v>
      </c>
      <c r="K146">
        <f t="shared" si="11"/>
        <v>0.2857142857142857</v>
      </c>
      <c r="L146">
        <f t="shared" si="12"/>
        <v>4.2857142857142856</v>
      </c>
    </row>
    <row r="147" spans="1:12" x14ac:dyDescent="0.35">
      <c r="A147" t="s">
        <v>110</v>
      </c>
      <c r="B147">
        <v>5</v>
      </c>
      <c r="C147">
        <v>5</v>
      </c>
      <c r="D147">
        <v>3</v>
      </c>
      <c r="E147">
        <v>0</v>
      </c>
      <c r="F147">
        <f>TekirdagTablo[[#This Row],[Vefat2019]]</f>
        <v>5</v>
      </c>
      <c r="G147">
        <f>IF(TekirdagTablo[[#This Row],[Vefat2020]]&gt;-1, TekirdagTablo[[#This Row],[Vefat2020]]-TekirdagTablo[[#This Row],[Referans]], 0)</f>
        <v>0</v>
      </c>
      <c r="H147">
        <f t="shared" si="9"/>
        <v>3.7142857142857144</v>
      </c>
      <c r="I147">
        <f t="shared" si="10"/>
        <v>4.2857142857142856</v>
      </c>
      <c r="J147">
        <f t="shared" si="11"/>
        <v>2.1428571428571428</v>
      </c>
      <c r="K147">
        <f t="shared" si="11"/>
        <v>0.2857142857142857</v>
      </c>
      <c r="L147">
        <f t="shared" si="12"/>
        <v>4.2857142857142856</v>
      </c>
    </row>
    <row r="148" spans="1:12" x14ac:dyDescent="0.35">
      <c r="A148" t="s">
        <v>109</v>
      </c>
      <c r="B148">
        <v>8</v>
      </c>
      <c r="C148">
        <v>3</v>
      </c>
      <c r="D148">
        <v>2</v>
      </c>
      <c r="E148">
        <v>0</v>
      </c>
      <c r="F148">
        <f>TekirdagTablo[[#This Row],[Vefat2019]]</f>
        <v>3</v>
      </c>
      <c r="G148">
        <f>IF(TekirdagTablo[[#This Row],[Vefat2020]]&gt;-1, TekirdagTablo[[#This Row],[Vefat2020]]-TekirdagTablo[[#This Row],[Referans]], 0)</f>
        <v>5</v>
      </c>
      <c r="H148">
        <f t="shared" si="9"/>
        <v>4.5714285714285712</v>
      </c>
      <c r="I148">
        <f t="shared" si="10"/>
        <v>3.8571428571428572</v>
      </c>
      <c r="J148">
        <f t="shared" si="11"/>
        <v>2.1428571428571428</v>
      </c>
      <c r="K148">
        <f t="shared" si="11"/>
        <v>0.2857142857142857</v>
      </c>
      <c r="L148">
        <f t="shared" si="12"/>
        <v>3.8571428571428572</v>
      </c>
    </row>
    <row r="149" spans="1:12" x14ac:dyDescent="0.35">
      <c r="A149" t="s">
        <v>108</v>
      </c>
      <c r="B149">
        <v>2</v>
      </c>
      <c r="C149">
        <v>2</v>
      </c>
      <c r="D149">
        <v>3</v>
      </c>
      <c r="E149">
        <v>0</v>
      </c>
      <c r="F149">
        <f>TekirdagTablo[[#This Row],[Vefat2019]]</f>
        <v>2</v>
      </c>
      <c r="G149">
        <f>IF(TekirdagTablo[[#This Row],[Vefat2020]]&gt;-1, TekirdagTablo[[#This Row],[Vefat2020]]-TekirdagTablo[[#This Row],[Referans]], 0)</f>
        <v>0</v>
      </c>
      <c r="H149">
        <f t="shared" si="9"/>
        <v>4.4285714285714288</v>
      </c>
      <c r="I149">
        <f t="shared" si="10"/>
        <v>3.7142857142857144</v>
      </c>
      <c r="J149">
        <f t="shared" si="11"/>
        <v>2.1428571428571428</v>
      </c>
      <c r="K149">
        <f t="shared" si="11"/>
        <v>0.2857142857142857</v>
      </c>
      <c r="L149">
        <f t="shared" si="12"/>
        <v>3.7142857142857144</v>
      </c>
    </row>
    <row r="150" spans="1:12" x14ac:dyDescent="0.35">
      <c r="A150" t="s">
        <v>107</v>
      </c>
      <c r="B150">
        <v>3</v>
      </c>
      <c r="C150">
        <v>1</v>
      </c>
      <c r="D150">
        <v>3</v>
      </c>
      <c r="E150">
        <v>2</v>
      </c>
      <c r="F150">
        <f>TekirdagTablo[[#This Row],[Vefat2019]]</f>
        <v>1</v>
      </c>
      <c r="G150">
        <f>IF(TekirdagTablo[[#This Row],[Vefat2020]]&gt;-1, TekirdagTablo[[#This Row],[Vefat2020]]-TekirdagTablo[[#This Row],[Referans]], 0)</f>
        <v>2</v>
      </c>
      <c r="H150">
        <f t="shared" si="9"/>
        <v>4.1428571428571432</v>
      </c>
      <c r="I150">
        <f t="shared" si="10"/>
        <v>3.2857142857142856</v>
      </c>
      <c r="J150">
        <f t="shared" si="11"/>
        <v>2</v>
      </c>
      <c r="K150">
        <f t="shared" si="11"/>
        <v>0.5714285714285714</v>
      </c>
      <c r="L150">
        <f t="shared" si="12"/>
        <v>3.2857142857142856</v>
      </c>
    </row>
    <row r="151" spans="1:12" x14ac:dyDescent="0.35">
      <c r="A151" t="s">
        <v>106</v>
      </c>
      <c r="B151">
        <v>5</v>
      </c>
      <c r="C151">
        <v>3</v>
      </c>
      <c r="D151">
        <v>4</v>
      </c>
      <c r="E151">
        <v>1</v>
      </c>
      <c r="F151">
        <f>TekirdagTablo[[#This Row],[Vefat2019]]</f>
        <v>3</v>
      </c>
      <c r="G151">
        <f>IF(TekirdagTablo[[#This Row],[Vefat2020]]&gt;-1, TekirdagTablo[[#This Row],[Vefat2020]]-TekirdagTablo[[#This Row],[Referans]], 0)</f>
        <v>2</v>
      </c>
      <c r="H151">
        <f t="shared" si="9"/>
        <v>4.5714285714285712</v>
      </c>
      <c r="I151">
        <f t="shared" si="10"/>
        <v>3.4285714285714284</v>
      </c>
      <c r="J151">
        <f t="shared" si="11"/>
        <v>2.2857142857142856</v>
      </c>
      <c r="K151">
        <f t="shared" si="11"/>
        <v>0.7142857142857143</v>
      </c>
      <c r="L151">
        <f t="shared" si="12"/>
        <v>3.4285714285714284</v>
      </c>
    </row>
    <row r="152" spans="1:12" x14ac:dyDescent="0.35">
      <c r="A152" t="s">
        <v>105</v>
      </c>
      <c r="B152">
        <v>4</v>
      </c>
      <c r="C152">
        <v>3</v>
      </c>
      <c r="D152">
        <v>0</v>
      </c>
      <c r="E152">
        <v>1</v>
      </c>
      <c r="F152">
        <f>TekirdagTablo[[#This Row],[Vefat2019]]</f>
        <v>3</v>
      </c>
      <c r="G152">
        <f>IF(TekirdagTablo[[#This Row],[Vefat2020]]&gt;-1, TekirdagTablo[[#This Row],[Vefat2020]]-TekirdagTablo[[#This Row],[Referans]], 0)</f>
        <v>1</v>
      </c>
      <c r="H152">
        <f t="shared" si="9"/>
        <v>4.5714285714285712</v>
      </c>
      <c r="I152">
        <f t="shared" si="10"/>
        <v>2.8571428571428572</v>
      </c>
      <c r="J152">
        <f t="shared" si="11"/>
        <v>2.2857142857142856</v>
      </c>
      <c r="K152">
        <f t="shared" si="11"/>
        <v>0.5714285714285714</v>
      </c>
      <c r="L152">
        <f t="shared" si="12"/>
        <v>2.8571428571428572</v>
      </c>
    </row>
    <row r="153" spans="1:12" x14ac:dyDescent="0.35">
      <c r="A153" t="s">
        <v>104</v>
      </c>
      <c r="B153">
        <v>3</v>
      </c>
      <c r="C153">
        <v>2</v>
      </c>
      <c r="D153">
        <v>6</v>
      </c>
      <c r="E153">
        <v>1</v>
      </c>
      <c r="F153">
        <f>TekirdagTablo[[#This Row],[Vefat2019]]</f>
        <v>2</v>
      </c>
      <c r="G153">
        <f>IF(TekirdagTablo[[#This Row],[Vefat2020]]&gt;-1, TekirdagTablo[[#This Row],[Vefat2020]]-TekirdagTablo[[#This Row],[Referans]], 0)</f>
        <v>1</v>
      </c>
      <c r="H153">
        <f t="shared" si="9"/>
        <v>4.2857142857142856</v>
      </c>
      <c r="I153">
        <f t="shared" si="10"/>
        <v>2.7142857142857144</v>
      </c>
      <c r="J153">
        <f t="shared" si="11"/>
        <v>3</v>
      </c>
      <c r="K153">
        <f t="shared" si="11"/>
        <v>0.7142857142857143</v>
      </c>
      <c r="L153">
        <f t="shared" si="12"/>
        <v>2.7142857142857144</v>
      </c>
    </row>
    <row r="154" spans="1:12" x14ac:dyDescent="0.35">
      <c r="A154" t="s">
        <v>103</v>
      </c>
      <c r="B154">
        <v>3</v>
      </c>
      <c r="C154">
        <v>2</v>
      </c>
      <c r="D154">
        <v>2</v>
      </c>
      <c r="E154">
        <v>0</v>
      </c>
      <c r="F154">
        <f>TekirdagTablo[[#This Row],[Vefat2019]]</f>
        <v>2</v>
      </c>
      <c r="G154">
        <f>IF(TekirdagTablo[[#This Row],[Vefat2020]]&gt;-1, TekirdagTablo[[#This Row],[Vefat2020]]-TekirdagTablo[[#This Row],[Referans]], 0)</f>
        <v>1</v>
      </c>
      <c r="H154">
        <f t="shared" si="9"/>
        <v>4</v>
      </c>
      <c r="I154">
        <f t="shared" si="10"/>
        <v>2.2857142857142856</v>
      </c>
      <c r="J154">
        <f t="shared" si="11"/>
        <v>2.8571428571428572</v>
      </c>
      <c r="K154">
        <f t="shared" si="11"/>
        <v>0.7142857142857143</v>
      </c>
      <c r="L154">
        <f t="shared" si="12"/>
        <v>2.2857142857142856</v>
      </c>
    </row>
    <row r="155" spans="1:12" x14ac:dyDescent="0.35">
      <c r="A155" t="s">
        <v>102</v>
      </c>
      <c r="B155">
        <v>3</v>
      </c>
      <c r="C155">
        <v>3</v>
      </c>
      <c r="D155">
        <v>4</v>
      </c>
      <c r="E155">
        <v>0</v>
      </c>
      <c r="F155">
        <f>TekirdagTablo[[#This Row],[Vefat2019]]</f>
        <v>3</v>
      </c>
      <c r="G155">
        <f>IF(TekirdagTablo[[#This Row],[Vefat2020]]&gt;-1, TekirdagTablo[[#This Row],[Vefat2020]]-TekirdagTablo[[#This Row],[Referans]], 0)</f>
        <v>0</v>
      </c>
      <c r="H155">
        <f t="shared" si="9"/>
        <v>3.2857142857142856</v>
      </c>
      <c r="I155">
        <f t="shared" si="10"/>
        <v>2.2857142857142856</v>
      </c>
      <c r="J155">
        <f t="shared" si="11"/>
        <v>3.1428571428571428</v>
      </c>
      <c r="K155">
        <f t="shared" si="11"/>
        <v>0.7142857142857143</v>
      </c>
      <c r="L155">
        <f t="shared" si="12"/>
        <v>2.2857142857142856</v>
      </c>
    </row>
    <row r="156" spans="1:12" x14ac:dyDescent="0.35">
      <c r="A156" t="s">
        <v>101</v>
      </c>
      <c r="B156">
        <v>3</v>
      </c>
      <c r="C156">
        <v>3</v>
      </c>
      <c r="D156">
        <v>2</v>
      </c>
      <c r="E156">
        <v>0</v>
      </c>
      <c r="F156">
        <f>TekirdagTablo[[#This Row],[Vefat2019]]</f>
        <v>3</v>
      </c>
      <c r="G156">
        <f>IF(TekirdagTablo[[#This Row],[Vefat2020]]&gt;-1, TekirdagTablo[[#This Row],[Vefat2020]]-TekirdagTablo[[#This Row],[Referans]], 0)</f>
        <v>0</v>
      </c>
      <c r="H156">
        <f t="shared" si="9"/>
        <v>3.4285714285714284</v>
      </c>
      <c r="I156">
        <f t="shared" si="10"/>
        <v>2.4285714285714284</v>
      </c>
      <c r="J156">
        <f t="shared" si="11"/>
        <v>3</v>
      </c>
      <c r="K156">
        <f t="shared" si="11"/>
        <v>0.7142857142857143</v>
      </c>
      <c r="L156">
        <f t="shared" si="12"/>
        <v>2.4285714285714284</v>
      </c>
    </row>
    <row r="157" spans="1:12" x14ac:dyDescent="0.35">
      <c r="A157" t="s">
        <v>100</v>
      </c>
      <c r="B157">
        <v>2</v>
      </c>
      <c r="C157">
        <v>3</v>
      </c>
      <c r="D157">
        <v>2</v>
      </c>
      <c r="E157">
        <v>1</v>
      </c>
      <c r="F157">
        <f>TekirdagTablo[[#This Row],[Vefat2019]]</f>
        <v>3</v>
      </c>
      <c r="G157">
        <f>IF(TekirdagTablo[[#This Row],[Vefat2020]]&gt;-1, TekirdagTablo[[#This Row],[Vefat2020]]-TekirdagTablo[[#This Row],[Referans]], 0)</f>
        <v>-1</v>
      </c>
      <c r="H157">
        <f t="shared" si="9"/>
        <v>3.2857142857142856</v>
      </c>
      <c r="I157">
        <f t="shared" si="10"/>
        <v>2.7142857142857144</v>
      </c>
      <c r="J157">
        <f t="shared" si="11"/>
        <v>2.8571428571428572</v>
      </c>
      <c r="K157">
        <f t="shared" si="11"/>
        <v>0.5714285714285714</v>
      </c>
      <c r="L157">
        <f t="shared" si="12"/>
        <v>2.7142857142857144</v>
      </c>
    </row>
    <row r="158" spans="1:12" x14ac:dyDescent="0.35">
      <c r="A158" t="s">
        <v>99</v>
      </c>
      <c r="B158">
        <v>3</v>
      </c>
      <c r="C158">
        <v>5</v>
      </c>
      <c r="D158">
        <v>0</v>
      </c>
      <c r="E158">
        <v>0</v>
      </c>
      <c r="F158">
        <f>TekirdagTablo[[#This Row],[Vefat2019]]</f>
        <v>5</v>
      </c>
      <c r="G158">
        <f>IF(TekirdagTablo[[#This Row],[Vefat2020]]&gt;-1, TekirdagTablo[[#This Row],[Vefat2020]]-TekirdagTablo[[#This Row],[Referans]], 0)</f>
        <v>-2</v>
      </c>
      <c r="H158">
        <f t="shared" si="9"/>
        <v>3</v>
      </c>
      <c r="I158">
        <f t="shared" si="10"/>
        <v>3</v>
      </c>
      <c r="J158">
        <f t="shared" si="11"/>
        <v>2.2857142857142856</v>
      </c>
      <c r="K158">
        <f t="shared" si="11"/>
        <v>0.42857142857142855</v>
      </c>
      <c r="L158">
        <f t="shared" si="12"/>
        <v>3</v>
      </c>
    </row>
    <row r="159" spans="1:12" x14ac:dyDescent="0.35">
      <c r="A159" t="s">
        <v>98</v>
      </c>
      <c r="B159">
        <v>6</v>
      </c>
      <c r="C159">
        <v>3</v>
      </c>
      <c r="D159">
        <v>3</v>
      </c>
      <c r="E159">
        <v>1</v>
      </c>
      <c r="F159">
        <f>TekirdagTablo[[#This Row],[Vefat2019]]</f>
        <v>3</v>
      </c>
      <c r="G159">
        <f>IF(TekirdagTablo[[#This Row],[Vefat2020]]&gt;-1, TekirdagTablo[[#This Row],[Vefat2020]]-TekirdagTablo[[#This Row],[Referans]], 0)</f>
        <v>3</v>
      </c>
      <c r="H159">
        <f t="shared" si="9"/>
        <v>3.2857142857142856</v>
      </c>
      <c r="I159">
        <f t="shared" si="10"/>
        <v>3</v>
      </c>
      <c r="J159">
        <f t="shared" si="11"/>
        <v>2.7142857142857144</v>
      </c>
      <c r="K159">
        <f t="shared" si="11"/>
        <v>0.42857142857142855</v>
      </c>
      <c r="L159">
        <f t="shared" si="12"/>
        <v>3</v>
      </c>
    </row>
    <row r="160" spans="1:12" x14ac:dyDescent="0.35">
      <c r="A160" t="s">
        <v>97</v>
      </c>
      <c r="B160">
        <v>8</v>
      </c>
      <c r="C160">
        <v>5</v>
      </c>
      <c r="D160">
        <v>0</v>
      </c>
      <c r="E160">
        <v>0</v>
      </c>
      <c r="F160">
        <f>TekirdagTablo[[#This Row],[Vefat2019]]</f>
        <v>5</v>
      </c>
      <c r="G160">
        <f>IF(TekirdagTablo[[#This Row],[Vefat2020]]&gt;-1, TekirdagTablo[[#This Row],[Vefat2020]]-TekirdagTablo[[#This Row],[Referans]], 0)</f>
        <v>3</v>
      </c>
      <c r="H160">
        <f t="shared" si="9"/>
        <v>4</v>
      </c>
      <c r="I160">
        <f t="shared" si="10"/>
        <v>3.4285714285714284</v>
      </c>
      <c r="J160">
        <f t="shared" si="11"/>
        <v>1.8571428571428572</v>
      </c>
      <c r="K160">
        <f t="shared" si="11"/>
        <v>0.2857142857142857</v>
      </c>
      <c r="L160">
        <f t="shared" si="12"/>
        <v>3.4285714285714284</v>
      </c>
    </row>
    <row r="161" spans="1:12" x14ac:dyDescent="0.35">
      <c r="A161" t="s">
        <v>96</v>
      </c>
      <c r="B161">
        <v>4</v>
      </c>
      <c r="C161">
        <v>7</v>
      </c>
      <c r="D161">
        <v>1</v>
      </c>
      <c r="E161">
        <v>0</v>
      </c>
      <c r="F161">
        <f>TekirdagTablo[[#This Row],[Vefat2019]]</f>
        <v>7</v>
      </c>
      <c r="G161">
        <f>IF(TekirdagTablo[[#This Row],[Vefat2020]]&gt;-1, TekirdagTablo[[#This Row],[Vefat2020]]-TekirdagTablo[[#This Row],[Referans]], 0)</f>
        <v>-3</v>
      </c>
      <c r="H161">
        <f t="shared" si="9"/>
        <v>4.1428571428571432</v>
      </c>
      <c r="I161">
        <f t="shared" si="10"/>
        <v>4.1428571428571432</v>
      </c>
      <c r="J161">
        <f t="shared" si="11"/>
        <v>1.7142857142857142</v>
      </c>
      <c r="K161">
        <f t="shared" si="11"/>
        <v>0.2857142857142857</v>
      </c>
      <c r="L161">
        <f t="shared" si="12"/>
        <v>4.1428571428571432</v>
      </c>
    </row>
    <row r="162" spans="1:12" x14ac:dyDescent="0.35">
      <c r="A162" t="s">
        <v>95</v>
      </c>
      <c r="B162">
        <v>5</v>
      </c>
      <c r="C162">
        <v>6</v>
      </c>
      <c r="D162">
        <v>3</v>
      </c>
      <c r="E162">
        <v>1</v>
      </c>
      <c r="F162">
        <f>TekirdagTablo[[#This Row],[Vefat2019]]</f>
        <v>6</v>
      </c>
      <c r="G162">
        <f>IF(TekirdagTablo[[#This Row],[Vefat2020]]&gt;-1, TekirdagTablo[[#This Row],[Vefat2020]]-TekirdagTablo[[#This Row],[Referans]], 0)</f>
        <v>-1</v>
      </c>
      <c r="H162">
        <f t="shared" si="9"/>
        <v>4.4285714285714288</v>
      </c>
      <c r="I162">
        <f t="shared" si="10"/>
        <v>4.5714285714285712</v>
      </c>
      <c r="J162">
        <f t="shared" si="11"/>
        <v>1.5714285714285714</v>
      </c>
      <c r="K162">
        <f t="shared" si="11"/>
        <v>0.42857142857142855</v>
      </c>
      <c r="L162">
        <f t="shared" si="12"/>
        <v>4.5714285714285712</v>
      </c>
    </row>
    <row r="163" spans="1:12" x14ac:dyDescent="0.35">
      <c r="A163" t="s">
        <v>94</v>
      </c>
      <c r="B163">
        <v>10</v>
      </c>
      <c r="C163">
        <v>7</v>
      </c>
      <c r="D163">
        <v>1</v>
      </c>
      <c r="E163">
        <v>1</v>
      </c>
      <c r="F163">
        <f>TekirdagTablo[[#This Row],[Vefat2019]]</f>
        <v>7</v>
      </c>
      <c r="G163">
        <f>IF(TekirdagTablo[[#This Row],[Vefat2020]]&gt;-1, TekirdagTablo[[#This Row],[Vefat2020]]-TekirdagTablo[[#This Row],[Referans]], 0)</f>
        <v>3</v>
      </c>
      <c r="H163">
        <f t="shared" si="9"/>
        <v>5.4285714285714288</v>
      </c>
      <c r="I163">
        <f t="shared" si="10"/>
        <v>5.1428571428571432</v>
      </c>
      <c r="J163">
        <f t="shared" si="11"/>
        <v>1.4285714285714286</v>
      </c>
      <c r="K163">
        <f t="shared" si="11"/>
        <v>0.5714285714285714</v>
      </c>
      <c r="L163">
        <f t="shared" si="12"/>
        <v>5.1428571428571432</v>
      </c>
    </row>
    <row r="164" spans="1:12" x14ac:dyDescent="0.35">
      <c r="A164" t="s">
        <v>93</v>
      </c>
      <c r="B164">
        <v>3</v>
      </c>
      <c r="C164">
        <v>3</v>
      </c>
      <c r="D164">
        <v>3</v>
      </c>
      <c r="E164">
        <v>3</v>
      </c>
      <c r="F164">
        <f>TekirdagTablo[[#This Row],[Vefat2019]]</f>
        <v>3</v>
      </c>
      <c r="G164">
        <f>IF(TekirdagTablo[[#This Row],[Vefat2020]]&gt;-1, TekirdagTablo[[#This Row],[Vefat2020]]-TekirdagTablo[[#This Row],[Referans]], 0)</f>
        <v>0</v>
      </c>
      <c r="H164">
        <f t="shared" si="9"/>
        <v>5.5714285714285712</v>
      </c>
      <c r="I164">
        <f t="shared" si="10"/>
        <v>5.1428571428571432</v>
      </c>
      <c r="J164">
        <f t="shared" si="11"/>
        <v>1.5714285714285714</v>
      </c>
      <c r="K164">
        <f t="shared" si="11"/>
        <v>0.8571428571428571</v>
      </c>
      <c r="L164">
        <f t="shared" si="12"/>
        <v>5.1428571428571432</v>
      </c>
    </row>
    <row r="165" spans="1:12" x14ac:dyDescent="0.35">
      <c r="A165" t="s">
        <v>92</v>
      </c>
      <c r="B165">
        <v>3</v>
      </c>
      <c r="C165">
        <v>1</v>
      </c>
      <c r="D165">
        <v>4</v>
      </c>
      <c r="E165">
        <v>0</v>
      </c>
      <c r="F165">
        <f>TekirdagTablo[[#This Row],[Vefat2019]]</f>
        <v>1</v>
      </c>
      <c r="G165">
        <f>IF(TekirdagTablo[[#This Row],[Vefat2020]]&gt;-1, TekirdagTablo[[#This Row],[Vefat2020]]-TekirdagTablo[[#This Row],[Referans]], 0)</f>
        <v>2</v>
      </c>
      <c r="H165">
        <f t="shared" si="9"/>
        <v>5.5714285714285712</v>
      </c>
      <c r="I165">
        <f t="shared" si="10"/>
        <v>4.5714285714285712</v>
      </c>
      <c r="J165">
        <f t="shared" si="11"/>
        <v>2.1428571428571428</v>
      </c>
      <c r="K165">
        <f t="shared" si="11"/>
        <v>0.8571428571428571</v>
      </c>
      <c r="L165">
        <f t="shared" si="12"/>
        <v>4.5714285714285712</v>
      </c>
    </row>
    <row r="166" spans="1:12" x14ac:dyDescent="0.35">
      <c r="A166" t="s">
        <v>91</v>
      </c>
      <c r="B166">
        <v>3</v>
      </c>
      <c r="C166">
        <v>3</v>
      </c>
      <c r="D166">
        <v>4</v>
      </c>
      <c r="E166">
        <v>0</v>
      </c>
      <c r="F166">
        <f>TekirdagTablo[[#This Row],[Vefat2019]]</f>
        <v>3</v>
      </c>
      <c r="G166">
        <f>IF(TekirdagTablo[[#This Row],[Vefat2020]]&gt;-1, TekirdagTablo[[#This Row],[Vefat2020]]-TekirdagTablo[[#This Row],[Referans]], 0)</f>
        <v>0</v>
      </c>
      <c r="H166">
        <f t="shared" si="9"/>
        <v>5.1428571428571432</v>
      </c>
      <c r="I166">
        <f t="shared" si="10"/>
        <v>4.5714285714285712</v>
      </c>
      <c r="J166">
        <f t="shared" si="11"/>
        <v>2.2857142857142856</v>
      </c>
      <c r="K166">
        <f t="shared" si="11"/>
        <v>0.7142857142857143</v>
      </c>
      <c r="L166">
        <f t="shared" si="12"/>
        <v>4.5714285714285712</v>
      </c>
    </row>
    <row r="167" spans="1:12" x14ac:dyDescent="0.35">
      <c r="A167" t="s">
        <v>90</v>
      </c>
      <c r="B167">
        <v>3</v>
      </c>
      <c r="C167">
        <v>5</v>
      </c>
      <c r="D167">
        <v>2</v>
      </c>
      <c r="E167">
        <v>1</v>
      </c>
      <c r="F167">
        <f>TekirdagTablo[[#This Row],[Vefat2019]]</f>
        <v>5</v>
      </c>
      <c r="G167">
        <f>IF(TekirdagTablo[[#This Row],[Vefat2020]]&gt;-1, TekirdagTablo[[#This Row],[Vefat2020]]-TekirdagTablo[[#This Row],[Referans]], 0)</f>
        <v>-2</v>
      </c>
      <c r="H167">
        <f t="shared" si="9"/>
        <v>4.4285714285714288</v>
      </c>
      <c r="I167">
        <f t="shared" si="10"/>
        <v>4.5714285714285712</v>
      </c>
      <c r="J167">
        <f t="shared" si="11"/>
        <v>2.5714285714285716</v>
      </c>
      <c r="K167">
        <f t="shared" si="11"/>
        <v>0.8571428571428571</v>
      </c>
      <c r="L167">
        <f t="shared" si="12"/>
        <v>4.5714285714285712</v>
      </c>
    </row>
    <row r="168" spans="1:12" x14ac:dyDescent="0.35">
      <c r="A168" t="s">
        <v>89</v>
      </c>
      <c r="B168">
        <v>1</v>
      </c>
      <c r="C168">
        <v>5</v>
      </c>
      <c r="D168">
        <v>2</v>
      </c>
      <c r="E168">
        <v>1</v>
      </c>
      <c r="F168">
        <f>TekirdagTablo[[#This Row],[Vefat2019]]</f>
        <v>5</v>
      </c>
      <c r="G168">
        <f>IF(TekirdagTablo[[#This Row],[Vefat2020]]&gt;-1, TekirdagTablo[[#This Row],[Vefat2020]]-TekirdagTablo[[#This Row],[Referans]], 0)</f>
        <v>-4</v>
      </c>
      <c r="H168">
        <f t="shared" si="9"/>
        <v>4</v>
      </c>
      <c r="I168">
        <f t="shared" si="10"/>
        <v>4.2857142857142856</v>
      </c>
      <c r="J168">
        <f t="shared" si="11"/>
        <v>2.7142857142857144</v>
      </c>
      <c r="K168">
        <f t="shared" si="11"/>
        <v>1</v>
      </c>
      <c r="L168">
        <f t="shared" si="12"/>
        <v>4.2857142857142856</v>
      </c>
    </row>
    <row r="169" spans="1:12" x14ac:dyDescent="0.35">
      <c r="A169" t="s">
        <v>88</v>
      </c>
      <c r="B169">
        <v>5</v>
      </c>
      <c r="C169">
        <v>6</v>
      </c>
      <c r="D169">
        <v>2</v>
      </c>
      <c r="E169">
        <v>1</v>
      </c>
      <c r="F169">
        <f>TekirdagTablo[[#This Row],[Vefat2019]]</f>
        <v>6</v>
      </c>
      <c r="G169">
        <f>IF(TekirdagTablo[[#This Row],[Vefat2020]]&gt;-1, TekirdagTablo[[#This Row],[Vefat2020]]-TekirdagTablo[[#This Row],[Referans]], 0)</f>
        <v>-1</v>
      </c>
      <c r="H169">
        <f t="shared" si="9"/>
        <v>4</v>
      </c>
      <c r="I169">
        <f t="shared" si="10"/>
        <v>4.2857142857142856</v>
      </c>
      <c r="J169">
        <f t="shared" si="11"/>
        <v>2.5714285714285716</v>
      </c>
      <c r="K169">
        <f t="shared" si="11"/>
        <v>1</v>
      </c>
      <c r="L169">
        <f t="shared" si="12"/>
        <v>4.2857142857142856</v>
      </c>
    </row>
    <row r="170" spans="1:12" x14ac:dyDescent="0.35">
      <c r="A170" t="s">
        <v>87</v>
      </c>
      <c r="B170">
        <v>4</v>
      </c>
      <c r="C170">
        <v>2</v>
      </c>
      <c r="D170">
        <v>2</v>
      </c>
      <c r="E170">
        <v>2</v>
      </c>
      <c r="F170">
        <f>TekirdagTablo[[#This Row],[Vefat2019]]</f>
        <v>2</v>
      </c>
      <c r="G170">
        <f>IF(TekirdagTablo[[#This Row],[Vefat2020]]&gt;-1, TekirdagTablo[[#This Row],[Vefat2020]]-TekirdagTablo[[#This Row],[Referans]], 0)</f>
        <v>2</v>
      </c>
      <c r="H170">
        <f t="shared" si="9"/>
        <v>3.1428571428571428</v>
      </c>
      <c r="I170">
        <f t="shared" si="10"/>
        <v>3.5714285714285716</v>
      </c>
      <c r="J170">
        <f t="shared" si="11"/>
        <v>2.7142857142857144</v>
      </c>
      <c r="K170">
        <f t="shared" si="11"/>
        <v>1.1428571428571428</v>
      </c>
      <c r="L170">
        <f t="shared" si="12"/>
        <v>3.5714285714285716</v>
      </c>
    </row>
    <row r="171" spans="1:12" x14ac:dyDescent="0.35">
      <c r="A171" t="s">
        <v>86</v>
      </c>
      <c r="B171">
        <v>6</v>
      </c>
      <c r="C171">
        <v>3</v>
      </c>
      <c r="D171">
        <v>0</v>
      </c>
      <c r="E171">
        <v>1</v>
      </c>
      <c r="F171">
        <f>TekirdagTablo[[#This Row],[Vefat2019]]</f>
        <v>3</v>
      </c>
      <c r="G171">
        <f>IF(TekirdagTablo[[#This Row],[Vefat2020]]&gt;-1, TekirdagTablo[[#This Row],[Vefat2020]]-TekirdagTablo[[#This Row],[Referans]], 0)</f>
        <v>3</v>
      </c>
      <c r="H171">
        <f t="shared" si="9"/>
        <v>3.5714285714285716</v>
      </c>
      <c r="I171">
        <f t="shared" si="10"/>
        <v>3.5714285714285716</v>
      </c>
      <c r="J171">
        <f t="shared" si="11"/>
        <v>2.2857142857142856</v>
      </c>
      <c r="K171">
        <f t="shared" si="11"/>
        <v>0.8571428571428571</v>
      </c>
      <c r="L171">
        <f t="shared" si="12"/>
        <v>3.5714285714285716</v>
      </c>
    </row>
    <row r="172" spans="1:12" x14ac:dyDescent="0.35">
      <c r="A172" t="s">
        <v>85</v>
      </c>
      <c r="B172">
        <v>3</v>
      </c>
      <c r="C172">
        <v>4</v>
      </c>
      <c r="D172">
        <v>1</v>
      </c>
      <c r="E172">
        <v>3</v>
      </c>
      <c r="F172">
        <f>TekirdagTablo[[#This Row],[Vefat2019]]</f>
        <v>4</v>
      </c>
      <c r="G172">
        <f>IF(TekirdagTablo[[#This Row],[Vefat2020]]&gt;-1, TekirdagTablo[[#This Row],[Vefat2020]]-TekirdagTablo[[#This Row],[Referans]], 0)</f>
        <v>-1</v>
      </c>
      <c r="H172">
        <f t="shared" si="9"/>
        <v>3.5714285714285716</v>
      </c>
      <c r="I172">
        <f t="shared" si="10"/>
        <v>4</v>
      </c>
      <c r="J172">
        <f t="shared" si="11"/>
        <v>1.8571428571428572</v>
      </c>
      <c r="K172">
        <f t="shared" si="11"/>
        <v>1.2857142857142858</v>
      </c>
      <c r="L172">
        <f t="shared" si="12"/>
        <v>4</v>
      </c>
    </row>
    <row r="173" spans="1:12" x14ac:dyDescent="0.35">
      <c r="A173" t="s">
        <v>84</v>
      </c>
      <c r="B173">
        <v>2</v>
      </c>
      <c r="C173">
        <v>3</v>
      </c>
      <c r="D173">
        <v>4</v>
      </c>
      <c r="E173">
        <v>2</v>
      </c>
      <c r="F173">
        <f>TekirdagTablo[[#This Row],[Vefat2019]]</f>
        <v>3</v>
      </c>
      <c r="G173">
        <f>IF(TekirdagTablo[[#This Row],[Vefat2020]]&gt;-1, TekirdagTablo[[#This Row],[Vefat2020]]-TekirdagTablo[[#This Row],[Referans]], 0)</f>
        <v>-1</v>
      </c>
      <c r="H173">
        <f t="shared" si="9"/>
        <v>3.4285714285714284</v>
      </c>
      <c r="I173">
        <f t="shared" si="10"/>
        <v>4</v>
      </c>
      <c r="J173">
        <f t="shared" si="11"/>
        <v>1.8571428571428572</v>
      </c>
      <c r="K173">
        <f t="shared" si="11"/>
        <v>1.5714285714285714</v>
      </c>
      <c r="L173">
        <f t="shared" si="12"/>
        <v>4</v>
      </c>
    </row>
    <row r="174" spans="1:12" x14ac:dyDescent="0.35">
      <c r="A174" t="s">
        <v>83</v>
      </c>
      <c r="B174">
        <v>13</v>
      </c>
      <c r="C174">
        <v>3</v>
      </c>
      <c r="D174">
        <v>3</v>
      </c>
      <c r="E174">
        <v>2</v>
      </c>
      <c r="F174">
        <f>TekirdagTablo[[#This Row],[Vefat2019]]</f>
        <v>3</v>
      </c>
      <c r="G174">
        <f>IF(TekirdagTablo[[#This Row],[Vefat2020]]&gt;-1, TekirdagTablo[[#This Row],[Vefat2020]]-TekirdagTablo[[#This Row],[Referans]], 0)</f>
        <v>10</v>
      </c>
      <c r="H174">
        <f t="shared" si="9"/>
        <v>4.8571428571428568</v>
      </c>
      <c r="I174">
        <f t="shared" si="10"/>
        <v>3.7142857142857144</v>
      </c>
      <c r="J174">
        <f t="shared" si="11"/>
        <v>2</v>
      </c>
      <c r="K174">
        <f t="shared" si="11"/>
        <v>1.7142857142857142</v>
      </c>
      <c r="L174">
        <f t="shared" si="12"/>
        <v>3.7142857142857144</v>
      </c>
    </row>
    <row r="175" spans="1:12" x14ac:dyDescent="0.35">
      <c r="A175" t="s">
        <v>82</v>
      </c>
      <c r="B175">
        <v>6</v>
      </c>
      <c r="C175">
        <v>3</v>
      </c>
      <c r="D175">
        <v>3</v>
      </c>
      <c r="E175">
        <v>4</v>
      </c>
      <c r="F175">
        <f>TekirdagTablo[[#This Row],[Vefat2019]]</f>
        <v>3</v>
      </c>
      <c r="G175">
        <f>IF(TekirdagTablo[[#This Row],[Vefat2020]]&gt;-1, TekirdagTablo[[#This Row],[Vefat2020]]-TekirdagTablo[[#This Row],[Referans]], 0)</f>
        <v>3</v>
      </c>
      <c r="H175">
        <f t="shared" si="9"/>
        <v>5.5714285714285712</v>
      </c>
      <c r="I175">
        <f t="shared" si="10"/>
        <v>3.4285714285714284</v>
      </c>
      <c r="J175">
        <f t="shared" si="11"/>
        <v>2.1428571428571428</v>
      </c>
      <c r="K175">
        <f t="shared" si="11"/>
        <v>2.1428571428571428</v>
      </c>
      <c r="L175">
        <f t="shared" si="12"/>
        <v>3.4285714285714284</v>
      </c>
    </row>
    <row r="176" spans="1:12" x14ac:dyDescent="0.35">
      <c r="A176" t="s">
        <v>81</v>
      </c>
      <c r="B176">
        <v>2</v>
      </c>
      <c r="C176">
        <v>0</v>
      </c>
      <c r="D176">
        <v>1</v>
      </c>
      <c r="E176">
        <v>4</v>
      </c>
      <c r="F176">
        <f>TekirdagTablo[[#This Row],[Vefat2019]]</f>
        <v>0</v>
      </c>
      <c r="G176">
        <f>IF(TekirdagTablo[[#This Row],[Vefat2020]]&gt;-1, TekirdagTablo[[#This Row],[Vefat2020]]-TekirdagTablo[[#This Row],[Referans]], 0)</f>
        <v>2</v>
      </c>
      <c r="H176">
        <f t="shared" si="9"/>
        <v>5.1428571428571432</v>
      </c>
      <c r="I176">
        <f t="shared" si="10"/>
        <v>2.5714285714285716</v>
      </c>
      <c r="J176">
        <f t="shared" si="11"/>
        <v>2</v>
      </c>
      <c r="K176">
        <f t="shared" si="11"/>
        <v>2.5714285714285716</v>
      </c>
      <c r="L176">
        <f t="shared" si="12"/>
        <v>2.5714285714285716</v>
      </c>
    </row>
    <row r="177" spans="1:12" x14ac:dyDescent="0.35">
      <c r="A177" t="s">
        <v>80</v>
      </c>
      <c r="B177">
        <v>4</v>
      </c>
      <c r="C177">
        <v>6</v>
      </c>
      <c r="D177">
        <v>2</v>
      </c>
      <c r="E177">
        <v>0</v>
      </c>
      <c r="F177">
        <f>TekirdagTablo[[#This Row],[Vefat2019]]</f>
        <v>6</v>
      </c>
      <c r="G177">
        <f>IF(TekirdagTablo[[#This Row],[Vefat2020]]&gt;-1, TekirdagTablo[[#This Row],[Vefat2020]]-TekirdagTablo[[#This Row],[Referans]], 0)</f>
        <v>-2</v>
      </c>
      <c r="H177">
        <f t="shared" si="9"/>
        <v>5.1428571428571432</v>
      </c>
      <c r="I177">
        <f t="shared" si="10"/>
        <v>3.1428571428571428</v>
      </c>
      <c r="J177">
        <f t="shared" si="11"/>
        <v>2</v>
      </c>
      <c r="K177">
        <f t="shared" si="11"/>
        <v>2.2857142857142856</v>
      </c>
      <c r="L177">
        <f t="shared" si="12"/>
        <v>3.1428571428571428</v>
      </c>
    </row>
    <row r="178" spans="1:12" x14ac:dyDescent="0.35">
      <c r="A178" t="s">
        <v>79</v>
      </c>
      <c r="B178">
        <v>3</v>
      </c>
      <c r="C178">
        <v>3</v>
      </c>
      <c r="D178">
        <v>5</v>
      </c>
      <c r="E178">
        <v>1</v>
      </c>
      <c r="F178">
        <f>TekirdagTablo[[#This Row],[Vefat2019]]</f>
        <v>3</v>
      </c>
      <c r="G178">
        <f>IF(TekirdagTablo[[#This Row],[Vefat2020]]&gt;-1, TekirdagTablo[[#This Row],[Vefat2020]]-TekirdagTablo[[#This Row],[Referans]], 0)</f>
        <v>0</v>
      </c>
      <c r="H178">
        <f t="shared" si="9"/>
        <v>4.7142857142857144</v>
      </c>
      <c r="I178">
        <f t="shared" si="10"/>
        <v>3.1428571428571428</v>
      </c>
      <c r="J178">
        <f t="shared" si="11"/>
        <v>2.7142857142857144</v>
      </c>
      <c r="K178">
        <f t="shared" si="11"/>
        <v>2.2857142857142856</v>
      </c>
      <c r="L178">
        <f t="shared" si="12"/>
        <v>3.1428571428571428</v>
      </c>
    </row>
    <row r="179" spans="1:12" x14ac:dyDescent="0.35">
      <c r="A179" t="s">
        <v>78</v>
      </c>
      <c r="B179">
        <v>2</v>
      </c>
      <c r="C179">
        <v>3</v>
      </c>
      <c r="D179">
        <v>3</v>
      </c>
      <c r="E179">
        <v>1</v>
      </c>
      <c r="F179">
        <f>TekirdagTablo[[#This Row],[Vefat2019]]</f>
        <v>3</v>
      </c>
      <c r="G179">
        <f>IF(TekirdagTablo[[#This Row],[Vefat2020]]&gt;-1, TekirdagTablo[[#This Row],[Vefat2020]]-TekirdagTablo[[#This Row],[Referans]], 0)</f>
        <v>-1</v>
      </c>
      <c r="H179">
        <f t="shared" si="9"/>
        <v>4.5714285714285712</v>
      </c>
      <c r="I179">
        <f t="shared" si="10"/>
        <v>3</v>
      </c>
      <c r="J179">
        <f t="shared" si="11"/>
        <v>3</v>
      </c>
      <c r="K179">
        <f t="shared" si="11"/>
        <v>2</v>
      </c>
      <c r="L179">
        <f t="shared" si="12"/>
        <v>3</v>
      </c>
    </row>
    <row r="180" spans="1:12" x14ac:dyDescent="0.35">
      <c r="A180" t="s">
        <v>77</v>
      </c>
      <c r="B180">
        <v>6</v>
      </c>
      <c r="C180">
        <v>5</v>
      </c>
      <c r="D180">
        <v>0</v>
      </c>
      <c r="E180">
        <v>1</v>
      </c>
      <c r="F180">
        <f>TekirdagTablo[[#This Row],[Vefat2019]]</f>
        <v>5</v>
      </c>
      <c r="G180">
        <f>IF(TekirdagTablo[[#This Row],[Vefat2020]]&gt;-1, TekirdagTablo[[#This Row],[Vefat2020]]-TekirdagTablo[[#This Row],[Referans]], 0)</f>
        <v>1</v>
      </c>
      <c r="H180">
        <f t="shared" si="9"/>
        <v>5.1428571428571432</v>
      </c>
      <c r="I180">
        <f t="shared" si="10"/>
        <v>3.2857142857142856</v>
      </c>
      <c r="J180">
        <f t="shared" si="11"/>
        <v>2.4285714285714284</v>
      </c>
      <c r="K180">
        <f t="shared" si="11"/>
        <v>1.8571428571428572</v>
      </c>
      <c r="L180">
        <f t="shared" si="12"/>
        <v>3.2857142857142856</v>
      </c>
    </row>
    <row r="181" spans="1:12" x14ac:dyDescent="0.35">
      <c r="A181" t="s">
        <v>76</v>
      </c>
      <c r="B181">
        <v>0</v>
      </c>
      <c r="C181">
        <v>7</v>
      </c>
      <c r="D181">
        <v>0</v>
      </c>
      <c r="E181">
        <v>2</v>
      </c>
      <c r="F181">
        <f>TekirdagTablo[[#This Row],[Vefat2019]]</f>
        <v>7</v>
      </c>
      <c r="G181">
        <f>IF(TekirdagTablo[[#This Row],[Vefat2020]]&gt;-1, TekirdagTablo[[#This Row],[Vefat2020]]-TekirdagTablo[[#This Row],[Referans]], 0)</f>
        <v>-7</v>
      </c>
      <c r="H181">
        <f t="shared" si="9"/>
        <v>3.2857142857142856</v>
      </c>
      <c r="I181">
        <f t="shared" si="10"/>
        <v>3.8571428571428572</v>
      </c>
      <c r="J181">
        <f t="shared" si="11"/>
        <v>2</v>
      </c>
      <c r="K181">
        <f t="shared" si="11"/>
        <v>1.8571428571428572</v>
      </c>
      <c r="L181">
        <f t="shared" si="12"/>
        <v>3.8571428571428572</v>
      </c>
    </row>
    <row r="182" spans="1:12" x14ac:dyDescent="0.35">
      <c r="A182" t="s">
        <v>75</v>
      </c>
      <c r="B182">
        <v>4</v>
      </c>
      <c r="C182">
        <v>3</v>
      </c>
      <c r="D182">
        <v>3</v>
      </c>
      <c r="E182">
        <v>0</v>
      </c>
      <c r="F182">
        <f>TekirdagTablo[[#This Row],[Vefat2019]]</f>
        <v>3</v>
      </c>
      <c r="G182">
        <f>IF(TekirdagTablo[[#This Row],[Vefat2020]]&gt;-1, TekirdagTablo[[#This Row],[Vefat2020]]-TekirdagTablo[[#This Row],[Referans]], 0)</f>
        <v>1</v>
      </c>
      <c r="H182">
        <f t="shared" si="9"/>
        <v>3</v>
      </c>
      <c r="I182">
        <f t="shared" si="10"/>
        <v>3.8571428571428572</v>
      </c>
      <c r="J182">
        <f t="shared" si="11"/>
        <v>2</v>
      </c>
      <c r="K182">
        <f t="shared" si="11"/>
        <v>1.2857142857142858</v>
      </c>
      <c r="L182">
        <f t="shared" si="12"/>
        <v>3.8571428571428572</v>
      </c>
    </row>
    <row r="183" spans="1:12" x14ac:dyDescent="0.35">
      <c r="A183" t="s">
        <v>74</v>
      </c>
      <c r="B183">
        <v>7</v>
      </c>
      <c r="C183">
        <v>3</v>
      </c>
      <c r="D183">
        <v>1</v>
      </c>
      <c r="E183">
        <v>3</v>
      </c>
      <c r="F183">
        <f>TekirdagTablo[[#This Row],[Vefat2019]]</f>
        <v>3</v>
      </c>
      <c r="G183">
        <f>IF(TekirdagTablo[[#This Row],[Vefat2020]]&gt;-1, TekirdagTablo[[#This Row],[Vefat2020]]-TekirdagTablo[[#This Row],[Referans]], 0)</f>
        <v>4</v>
      </c>
      <c r="H183">
        <f t="shared" si="9"/>
        <v>3.7142857142857144</v>
      </c>
      <c r="I183">
        <f t="shared" si="10"/>
        <v>4.2857142857142856</v>
      </c>
      <c r="J183">
        <f t="shared" si="11"/>
        <v>2</v>
      </c>
      <c r="K183">
        <f t="shared" si="11"/>
        <v>1.1428571428571428</v>
      </c>
      <c r="L183">
        <f t="shared" si="12"/>
        <v>4.2857142857142856</v>
      </c>
    </row>
    <row r="184" spans="1:12" x14ac:dyDescent="0.35">
      <c r="A184" t="s">
        <v>73</v>
      </c>
      <c r="B184">
        <v>9</v>
      </c>
      <c r="C184">
        <v>2</v>
      </c>
      <c r="D184">
        <v>0</v>
      </c>
      <c r="E184">
        <v>3</v>
      </c>
      <c r="F184">
        <f>TekirdagTablo[[#This Row],[Vefat2019]]</f>
        <v>2</v>
      </c>
      <c r="G184">
        <f>IF(TekirdagTablo[[#This Row],[Vefat2020]]&gt;-1, TekirdagTablo[[#This Row],[Vefat2020]]-TekirdagTablo[[#This Row],[Referans]], 0)</f>
        <v>7</v>
      </c>
      <c r="H184">
        <f t="shared" si="9"/>
        <v>4.4285714285714288</v>
      </c>
      <c r="I184">
        <f t="shared" si="10"/>
        <v>3.7142857142857144</v>
      </c>
      <c r="J184">
        <f t="shared" si="11"/>
        <v>1.7142857142857142</v>
      </c>
      <c r="K184">
        <f t="shared" si="11"/>
        <v>1.5714285714285714</v>
      </c>
      <c r="L184">
        <f t="shared" si="12"/>
        <v>3.7142857142857144</v>
      </c>
    </row>
    <row r="185" spans="1:12" x14ac:dyDescent="0.35">
      <c r="A185" t="s">
        <v>72</v>
      </c>
      <c r="B185">
        <v>4</v>
      </c>
      <c r="C185">
        <v>12</v>
      </c>
      <c r="D185">
        <v>4</v>
      </c>
      <c r="E185">
        <v>7</v>
      </c>
      <c r="F185">
        <f>TekirdagTablo[[#This Row],[Vefat2019]]</f>
        <v>12</v>
      </c>
      <c r="G185">
        <f>IF(TekirdagTablo[[#This Row],[Vefat2020]]&gt;-1, TekirdagTablo[[#This Row],[Vefat2020]]-TekirdagTablo[[#This Row],[Referans]], 0)</f>
        <v>-8</v>
      </c>
      <c r="H185">
        <f t="shared" si="9"/>
        <v>4.5714285714285712</v>
      </c>
      <c r="I185">
        <f t="shared" si="10"/>
        <v>5</v>
      </c>
      <c r="J185">
        <f t="shared" si="11"/>
        <v>1.5714285714285714</v>
      </c>
      <c r="K185">
        <f t="shared" si="11"/>
        <v>2.4285714285714284</v>
      </c>
      <c r="L185">
        <f t="shared" si="12"/>
        <v>5</v>
      </c>
    </row>
    <row r="186" spans="1:12" x14ac:dyDescent="0.35">
      <c r="A186" t="s">
        <v>71</v>
      </c>
      <c r="B186">
        <v>7</v>
      </c>
      <c r="C186">
        <v>5</v>
      </c>
      <c r="D186">
        <v>0</v>
      </c>
      <c r="E186">
        <v>2</v>
      </c>
      <c r="F186">
        <f>TekirdagTablo[[#This Row],[Vefat2019]]</f>
        <v>5</v>
      </c>
      <c r="G186">
        <f>IF(TekirdagTablo[[#This Row],[Vefat2020]]&gt;-1, TekirdagTablo[[#This Row],[Vefat2020]]-TekirdagTablo[[#This Row],[Referans]], 0)</f>
        <v>2</v>
      </c>
      <c r="H186">
        <f t="shared" si="9"/>
        <v>5.2857142857142856</v>
      </c>
      <c r="I186">
        <f t="shared" si="10"/>
        <v>5.2857142857142856</v>
      </c>
      <c r="J186">
        <f t="shared" si="11"/>
        <v>1.1428571428571428</v>
      </c>
      <c r="K186">
        <f t="shared" si="11"/>
        <v>2.5714285714285716</v>
      </c>
      <c r="L186">
        <f t="shared" si="12"/>
        <v>5.2857142857142856</v>
      </c>
    </row>
    <row r="187" spans="1:12" x14ac:dyDescent="0.35">
      <c r="A187" t="s">
        <v>70</v>
      </c>
      <c r="B187">
        <v>2</v>
      </c>
      <c r="C187">
        <v>5</v>
      </c>
      <c r="D187">
        <v>3</v>
      </c>
      <c r="E187">
        <v>0</v>
      </c>
      <c r="F187">
        <f>TekirdagTablo[[#This Row],[Vefat2019]]</f>
        <v>5</v>
      </c>
      <c r="G187">
        <f>IF(TekirdagTablo[[#This Row],[Vefat2020]]&gt;-1, TekirdagTablo[[#This Row],[Vefat2020]]-TekirdagTablo[[#This Row],[Referans]], 0)</f>
        <v>-3</v>
      </c>
      <c r="H187">
        <f t="shared" si="9"/>
        <v>4.7142857142857144</v>
      </c>
      <c r="I187">
        <f t="shared" si="10"/>
        <v>5.2857142857142856</v>
      </c>
      <c r="J187">
        <f t="shared" si="11"/>
        <v>1.5714285714285714</v>
      </c>
      <c r="K187">
        <f t="shared" si="11"/>
        <v>2.4285714285714284</v>
      </c>
      <c r="L187">
        <f t="shared" si="12"/>
        <v>5.2857142857142856</v>
      </c>
    </row>
    <row r="188" spans="1:12" x14ac:dyDescent="0.35">
      <c r="A188" t="s">
        <v>69</v>
      </c>
      <c r="B188">
        <v>4</v>
      </c>
      <c r="C188">
        <v>1</v>
      </c>
      <c r="D188">
        <v>5</v>
      </c>
      <c r="E188">
        <v>0</v>
      </c>
      <c r="F188">
        <f>TekirdagTablo[[#This Row],[Vefat2019]]</f>
        <v>1</v>
      </c>
      <c r="G188">
        <f>IF(TekirdagTablo[[#This Row],[Vefat2020]]&gt;-1, TekirdagTablo[[#This Row],[Vefat2020]]-TekirdagTablo[[#This Row],[Referans]], 0)</f>
        <v>3</v>
      </c>
      <c r="H188">
        <f t="shared" si="9"/>
        <v>5.2857142857142856</v>
      </c>
      <c r="I188">
        <f t="shared" si="10"/>
        <v>4.4285714285714288</v>
      </c>
      <c r="J188">
        <f t="shared" si="11"/>
        <v>2.2857142857142856</v>
      </c>
      <c r="K188">
        <f t="shared" si="11"/>
        <v>2.1428571428571428</v>
      </c>
      <c r="L188">
        <f t="shared" si="12"/>
        <v>4.4285714285714288</v>
      </c>
    </row>
    <row r="189" spans="1:12" x14ac:dyDescent="0.35">
      <c r="A189" t="s">
        <v>68</v>
      </c>
      <c r="B189">
        <v>6</v>
      </c>
      <c r="C189">
        <v>6</v>
      </c>
      <c r="D189">
        <v>3</v>
      </c>
      <c r="E189">
        <v>2</v>
      </c>
      <c r="F189">
        <f>TekirdagTablo[[#This Row],[Vefat2019]]</f>
        <v>6</v>
      </c>
      <c r="G189">
        <f>IF(TekirdagTablo[[#This Row],[Vefat2020]]&gt;-1, TekirdagTablo[[#This Row],[Vefat2020]]-TekirdagTablo[[#This Row],[Referans]], 0)</f>
        <v>0</v>
      </c>
      <c r="H189">
        <f t="shared" si="9"/>
        <v>5.5714285714285712</v>
      </c>
      <c r="I189">
        <f t="shared" si="10"/>
        <v>4.8571428571428568</v>
      </c>
      <c r="J189">
        <f t="shared" si="11"/>
        <v>2.2857142857142856</v>
      </c>
      <c r="K189">
        <f t="shared" si="11"/>
        <v>2.4285714285714284</v>
      </c>
      <c r="L189">
        <f t="shared" si="12"/>
        <v>4.8571428571428568</v>
      </c>
    </row>
    <row r="190" spans="1:12" x14ac:dyDescent="0.35">
      <c r="A190" t="s">
        <v>67</v>
      </c>
      <c r="B190">
        <v>2</v>
      </c>
      <c r="C190">
        <v>3</v>
      </c>
      <c r="D190">
        <v>3</v>
      </c>
      <c r="E190">
        <v>4</v>
      </c>
      <c r="F190">
        <f>TekirdagTablo[[#This Row],[Vefat2019]]</f>
        <v>3</v>
      </c>
      <c r="G190">
        <f>IF(TekirdagTablo[[#This Row],[Vefat2020]]&gt;-1, TekirdagTablo[[#This Row],[Vefat2020]]-TekirdagTablo[[#This Row],[Referans]], 0)</f>
        <v>-1</v>
      </c>
      <c r="H190">
        <f t="shared" si="9"/>
        <v>4.8571428571428568</v>
      </c>
      <c r="I190">
        <f t="shared" si="10"/>
        <v>4.8571428571428568</v>
      </c>
      <c r="J190">
        <f t="shared" si="11"/>
        <v>2.5714285714285716</v>
      </c>
      <c r="K190">
        <f t="shared" si="11"/>
        <v>2.5714285714285716</v>
      </c>
      <c r="L190">
        <f t="shared" si="12"/>
        <v>4.8571428571428568</v>
      </c>
    </row>
    <row r="191" spans="1:12" x14ac:dyDescent="0.35">
      <c r="A191" t="s">
        <v>66</v>
      </c>
      <c r="B191">
        <v>5</v>
      </c>
      <c r="C191">
        <v>4</v>
      </c>
      <c r="D191">
        <v>7</v>
      </c>
      <c r="E191">
        <v>3</v>
      </c>
      <c r="F191">
        <f>TekirdagTablo[[#This Row],[Vefat2019]]</f>
        <v>4</v>
      </c>
      <c r="G191">
        <f>IF(TekirdagTablo[[#This Row],[Vefat2020]]&gt;-1, TekirdagTablo[[#This Row],[Vefat2020]]-TekirdagTablo[[#This Row],[Referans]], 0)</f>
        <v>1</v>
      </c>
      <c r="H191">
        <f t="shared" si="9"/>
        <v>4.2857142857142856</v>
      </c>
      <c r="I191">
        <f t="shared" si="10"/>
        <v>5.1428571428571432</v>
      </c>
      <c r="J191">
        <f t="shared" si="11"/>
        <v>3.5714285714285716</v>
      </c>
      <c r="K191">
        <f t="shared" si="11"/>
        <v>2.5714285714285716</v>
      </c>
      <c r="L191">
        <f t="shared" si="12"/>
        <v>5.1428571428571432</v>
      </c>
    </row>
    <row r="192" spans="1:12" x14ac:dyDescent="0.35">
      <c r="A192" t="s">
        <v>65</v>
      </c>
      <c r="B192">
        <v>3</v>
      </c>
      <c r="C192">
        <v>5</v>
      </c>
      <c r="D192">
        <v>7</v>
      </c>
      <c r="E192">
        <v>4</v>
      </c>
      <c r="F192">
        <f>TekirdagTablo[[#This Row],[Vefat2019]]</f>
        <v>5</v>
      </c>
      <c r="G192">
        <f>IF(TekirdagTablo[[#This Row],[Vefat2020]]&gt;-1, TekirdagTablo[[#This Row],[Vefat2020]]-TekirdagTablo[[#This Row],[Referans]], 0)</f>
        <v>-2</v>
      </c>
      <c r="H192">
        <f t="shared" si="9"/>
        <v>4.1428571428571432</v>
      </c>
      <c r="I192">
        <f t="shared" si="10"/>
        <v>4.1428571428571432</v>
      </c>
      <c r="J192">
        <f t="shared" si="11"/>
        <v>4</v>
      </c>
      <c r="K192">
        <f t="shared" si="11"/>
        <v>2.1428571428571428</v>
      </c>
      <c r="L192">
        <f t="shared" si="12"/>
        <v>4.1428571428571432</v>
      </c>
    </row>
    <row r="193" spans="1:12" x14ac:dyDescent="0.35">
      <c r="A193" t="s">
        <v>64</v>
      </c>
      <c r="B193">
        <v>5</v>
      </c>
      <c r="C193">
        <v>5</v>
      </c>
      <c r="D193">
        <v>3</v>
      </c>
      <c r="E193">
        <v>5</v>
      </c>
      <c r="F193">
        <f>TekirdagTablo[[#This Row],[Vefat2019]]</f>
        <v>5</v>
      </c>
      <c r="G193">
        <f>IF(TekirdagTablo[[#This Row],[Vefat2020]]&gt;-1, TekirdagTablo[[#This Row],[Vefat2020]]-TekirdagTablo[[#This Row],[Referans]], 0)</f>
        <v>0</v>
      </c>
      <c r="H193">
        <f t="shared" si="9"/>
        <v>3.8571428571428572</v>
      </c>
      <c r="I193">
        <f t="shared" si="10"/>
        <v>4.1428571428571432</v>
      </c>
      <c r="J193">
        <f t="shared" si="11"/>
        <v>4.4285714285714288</v>
      </c>
      <c r="K193">
        <f t="shared" si="11"/>
        <v>2.5714285714285716</v>
      </c>
      <c r="L193">
        <f t="shared" si="12"/>
        <v>4.1428571428571432</v>
      </c>
    </row>
    <row r="194" spans="1:12" x14ac:dyDescent="0.35">
      <c r="A194" t="s">
        <v>63</v>
      </c>
      <c r="B194">
        <v>4</v>
      </c>
      <c r="C194">
        <v>5</v>
      </c>
      <c r="D194">
        <v>1</v>
      </c>
      <c r="E194">
        <v>1</v>
      </c>
      <c r="F194">
        <f>TekirdagTablo[[#This Row],[Vefat2019]]</f>
        <v>5</v>
      </c>
      <c r="G194">
        <f>IF(TekirdagTablo[[#This Row],[Vefat2020]]&gt;-1, TekirdagTablo[[#This Row],[Vefat2020]]-TekirdagTablo[[#This Row],[Referans]], 0)</f>
        <v>-1</v>
      </c>
      <c r="H194">
        <f t="shared" si="9"/>
        <v>4.1428571428571432</v>
      </c>
      <c r="I194">
        <f t="shared" si="10"/>
        <v>4.1428571428571432</v>
      </c>
      <c r="J194">
        <f t="shared" si="11"/>
        <v>4.1428571428571432</v>
      </c>
      <c r="K194">
        <f t="shared" si="11"/>
        <v>2.7142857142857144</v>
      </c>
      <c r="L194">
        <f t="shared" si="12"/>
        <v>4.1428571428571432</v>
      </c>
    </row>
    <row r="195" spans="1:12" x14ac:dyDescent="0.35">
      <c r="A195" t="s">
        <v>62</v>
      </c>
      <c r="B195">
        <v>5</v>
      </c>
      <c r="C195">
        <v>3</v>
      </c>
      <c r="D195">
        <v>3</v>
      </c>
      <c r="E195">
        <v>0</v>
      </c>
      <c r="F195">
        <f>TekirdagTablo[[#This Row],[Vefat2019]]</f>
        <v>3</v>
      </c>
      <c r="G195">
        <f>IF(TekirdagTablo[[#This Row],[Vefat2020]]&gt;-1, TekirdagTablo[[#This Row],[Vefat2020]]-TekirdagTablo[[#This Row],[Referans]], 0)</f>
        <v>2</v>
      </c>
      <c r="H195">
        <f t="shared" si="9"/>
        <v>4.2857142857142856</v>
      </c>
      <c r="I195">
        <f t="shared" si="10"/>
        <v>4.4285714285714288</v>
      </c>
      <c r="J195">
        <f t="shared" si="11"/>
        <v>3.8571428571428572</v>
      </c>
      <c r="K195">
        <f t="shared" si="11"/>
        <v>2.7142857142857144</v>
      </c>
      <c r="L195">
        <f t="shared" si="12"/>
        <v>4.4285714285714288</v>
      </c>
    </row>
    <row r="196" spans="1:12" x14ac:dyDescent="0.35">
      <c r="A196" t="s">
        <v>61</v>
      </c>
      <c r="B196">
        <v>7</v>
      </c>
      <c r="C196">
        <v>2</v>
      </c>
      <c r="D196">
        <v>3</v>
      </c>
      <c r="E196">
        <v>1</v>
      </c>
      <c r="F196">
        <f>TekirdagTablo[[#This Row],[Vefat2019]]</f>
        <v>2</v>
      </c>
      <c r="G196">
        <f>IF(TekirdagTablo[[#This Row],[Vefat2020]]&gt;-1, TekirdagTablo[[#This Row],[Vefat2020]]-TekirdagTablo[[#This Row],[Referans]], 0)</f>
        <v>5</v>
      </c>
      <c r="H196">
        <f t="shared" si="9"/>
        <v>4.4285714285714288</v>
      </c>
      <c r="I196">
        <f t="shared" si="10"/>
        <v>3.8571428571428572</v>
      </c>
      <c r="J196">
        <f t="shared" si="11"/>
        <v>3.8571428571428572</v>
      </c>
      <c r="K196">
        <f t="shared" si="11"/>
        <v>2.5714285714285716</v>
      </c>
      <c r="L196">
        <f t="shared" si="12"/>
        <v>3.8571428571428572</v>
      </c>
    </row>
    <row r="197" spans="1:12" x14ac:dyDescent="0.35">
      <c r="A197" t="s">
        <v>60</v>
      </c>
      <c r="B197">
        <v>8</v>
      </c>
      <c r="C197">
        <v>3</v>
      </c>
      <c r="D197">
        <v>3</v>
      </c>
      <c r="E197">
        <v>3</v>
      </c>
      <c r="F197">
        <f>TekirdagTablo[[#This Row],[Vefat2019]]</f>
        <v>3</v>
      </c>
      <c r="G197">
        <f>IF(TekirdagTablo[[#This Row],[Vefat2020]]&gt;-1, TekirdagTablo[[#This Row],[Vefat2020]]-TekirdagTablo[[#This Row],[Referans]], 0)</f>
        <v>5</v>
      </c>
      <c r="H197">
        <f t="shared" si="9"/>
        <v>5.2857142857142856</v>
      </c>
      <c r="I197">
        <f t="shared" si="10"/>
        <v>3.8571428571428572</v>
      </c>
      <c r="J197">
        <f t="shared" si="11"/>
        <v>3.8571428571428572</v>
      </c>
      <c r="K197">
        <f t="shared" si="11"/>
        <v>2.4285714285714284</v>
      </c>
      <c r="L197">
        <f t="shared" si="12"/>
        <v>3.8571428571428572</v>
      </c>
    </row>
    <row r="198" spans="1:12" x14ac:dyDescent="0.35">
      <c r="A198" t="s">
        <v>59</v>
      </c>
      <c r="B198">
        <v>7</v>
      </c>
      <c r="C198">
        <v>6</v>
      </c>
      <c r="D198">
        <v>4</v>
      </c>
      <c r="E198">
        <v>0</v>
      </c>
      <c r="F198">
        <f>TekirdagTablo[[#This Row],[Vefat2019]]</f>
        <v>6</v>
      </c>
      <c r="G198">
        <f>IF(TekirdagTablo[[#This Row],[Vefat2020]]&gt;-1, TekirdagTablo[[#This Row],[Vefat2020]]-TekirdagTablo[[#This Row],[Referans]], 0)</f>
        <v>1</v>
      </c>
      <c r="H198">
        <f t="shared" si="9"/>
        <v>5.5714285714285712</v>
      </c>
      <c r="I198">
        <f t="shared" si="10"/>
        <v>4.1428571428571432</v>
      </c>
      <c r="J198">
        <f t="shared" si="11"/>
        <v>3.4285714285714284</v>
      </c>
      <c r="K198">
        <f t="shared" si="11"/>
        <v>2</v>
      </c>
      <c r="L198">
        <f t="shared" si="12"/>
        <v>4.1428571428571432</v>
      </c>
    </row>
    <row r="199" spans="1:12" x14ac:dyDescent="0.35">
      <c r="A199" t="s">
        <v>58</v>
      </c>
      <c r="B199">
        <v>8</v>
      </c>
      <c r="C199">
        <v>2</v>
      </c>
      <c r="D199">
        <v>1</v>
      </c>
      <c r="E199">
        <v>3</v>
      </c>
      <c r="F199">
        <f>TekirdagTablo[[#This Row],[Vefat2019]]</f>
        <v>2</v>
      </c>
      <c r="G199">
        <f>IF(TekirdagTablo[[#This Row],[Vefat2020]]&gt;-1, TekirdagTablo[[#This Row],[Vefat2020]]-TekirdagTablo[[#This Row],[Referans]], 0)</f>
        <v>6</v>
      </c>
      <c r="H199">
        <f t="shared" si="9"/>
        <v>6.2857142857142856</v>
      </c>
      <c r="I199">
        <f t="shared" si="10"/>
        <v>3.7142857142857144</v>
      </c>
      <c r="J199">
        <f t="shared" si="11"/>
        <v>2.5714285714285716</v>
      </c>
      <c r="K199">
        <f t="shared" si="11"/>
        <v>1.8571428571428572</v>
      </c>
      <c r="L199">
        <f t="shared" si="12"/>
        <v>3.7142857142857144</v>
      </c>
    </row>
    <row r="200" spans="1:12" x14ac:dyDescent="0.35">
      <c r="A200" t="s">
        <v>57</v>
      </c>
      <c r="B200">
        <v>0</v>
      </c>
      <c r="C200">
        <v>1</v>
      </c>
      <c r="D200">
        <v>0</v>
      </c>
      <c r="E200">
        <v>3</v>
      </c>
      <c r="F200">
        <f>TekirdagTablo[[#This Row],[Vefat2019]]</f>
        <v>1</v>
      </c>
      <c r="G200">
        <f>IF(TekirdagTablo[[#This Row],[Vefat2020]]&gt;-1, TekirdagTablo[[#This Row],[Vefat2020]]-TekirdagTablo[[#This Row],[Referans]], 0)</f>
        <v>-1</v>
      </c>
      <c r="H200">
        <f t="shared" si="9"/>
        <v>5.5714285714285712</v>
      </c>
      <c r="I200">
        <f t="shared" si="10"/>
        <v>3.1428571428571428</v>
      </c>
      <c r="J200">
        <f t="shared" si="11"/>
        <v>2.1428571428571428</v>
      </c>
      <c r="K200">
        <f t="shared" si="11"/>
        <v>1.5714285714285714</v>
      </c>
      <c r="L200">
        <f t="shared" si="12"/>
        <v>3.1428571428571428</v>
      </c>
    </row>
    <row r="201" spans="1:12" x14ac:dyDescent="0.35">
      <c r="A201" t="s">
        <v>56</v>
      </c>
      <c r="B201">
        <v>5</v>
      </c>
      <c r="C201">
        <v>3</v>
      </c>
      <c r="D201">
        <v>11</v>
      </c>
      <c r="E201">
        <v>1</v>
      </c>
      <c r="F201">
        <f>TekirdagTablo[[#This Row],[Vefat2019]]</f>
        <v>3</v>
      </c>
      <c r="G201">
        <f>IF(TekirdagTablo[[#This Row],[Vefat2020]]&gt;-1, TekirdagTablo[[#This Row],[Vefat2020]]-TekirdagTablo[[#This Row],[Referans]], 0)</f>
        <v>2</v>
      </c>
      <c r="H201">
        <f t="shared" ref="H201:H254" si="13">AVERAGE(B195:B201)</f>
        <v>5.7142857142857144</v>
      </c>
      <c r="I201">
        <f t="shared" ref="I201:I254" si="14">AVERAGE(C195:C201)</f>
        <v>2.8571428571428572</v>
      </c>
      <c r="J201">
        <f t="shared" ref="J201:K254" si="15">AVERAGE(D195:D201)</f>
        <v>3.5714285714285716</v>
      </c>
      <c r="K201">
        <f t="shared" si="15"/>
        <v>1.5714285714285714</v>
      </c>
      <c r="L201">
        <f t="shared" ref="L201:L257" si="16">AVERAGE(F195:F201)</f>
        <v>2.8571428571428572</v>
      </c>
    </row>
    <row r="202" spans="1:12" x14ac:dyDescent="0.35">
      <c r="A202" t="s">
        <v>55</v>
      </c>
      <c r="B202">
        <v>5</v>
      </c>
      <c r="C202">
        <v>5</v>
      </c>
      <c r="D202">
        <v>3</v>
      </c>
      <c r="E202">
        <v>3</v>
      </c>
      <c r="F202">
        <f>TekirdagTablo[[#This Row],[Vefat2019]]</f>
        <v>5</v>
      </c>
      <c r="G202">
        <f>IF(TekirdagTablo[[#This Row],[Vefat2020]]&gt;-1, TekirdagTablo[[#This Row],[Vefat2020]]-TekirdagTablo[[#This Row],[Referans]], 0)</f>
        <v>0</v>
      </c>
      <c r="H202">
        <f t="shared" si="13"/>
        <v>5.7142857142857144</v>
      </c>
      <c r="I202">
        <f t="shared" si="14"/>
        <v>3.1428571428571428</v>
      </c>
      <c r="J202">
        <f t="shared" si="15"/>
        <v>3.5714285714285716</v>
      </c>
      <c r="K202">
        <f t="shared" si="15"/>
        <v>2</v>
      </c>
      <c r="L202">
        <f t="shared" si="16"/>
        <v>3.1428571428571428</v>
      </c>
    </row>
    <row r="203" spans="1:12" x14ac:dyDescent="0.35">
      <c r="A203" t="s">
        <v>54</v>
      </c>
      <c r="B203">
        <v>1</v>
      </c>
      <c r="C203">
        <v>6</v>
      </c>
      <c r="D203">
        <v>5</v>
      </c>
      <c r="E203">
        <v>1</v>
      </c>
      <c r="F203">
        <f>TekirdagTablo[[#This Row],[Vefat2019]]</f>
        <v>6</v>
      </c>
      <c r="G203">
        <f>IF(TekirdagTablo[[#This Row],[Vefat2020]]&gt;-1, TekirdagTablo[[#This Row],[Vefat2020]]-TekirdagTablo[[#This Row],[Referans]], 0)</f>
        <v>-5</v>
      </c>
      <c r="H203">
        <f t="shared" si="13"/>
        <v>4.8571428571428568</v>
      </c>
      <c r="I203">
        <f t="shared" si="14"/>
        <v>3.7142857142857144</v>
      </c>
      <c r="J203">
        <f t="shared" si="15"/>
        <v>3.8571428571428572</v>
      </c>
      <c r="K203">
        <f t="shared" si="15"/>
        <v>2</v>
      </c>
      <c r="L203">
        <f t="shared" si="16"/>
        <v>3.7142857142857144</v>
      </c>
    </row>
    <row r="204" spans="1:12" x14ac:dyDescent="0.35">
      <c r="A204" t="s">
        <v>53</v>
      </c>
      <c r="B204">
        <v>2</v>
      </c>
      <c r="C204">
        <v>7</v>
      </c>
      <c r="D204">
        <v>2</v>
      </c>
      <c r="E204">
        <v>0</v>
      </c>
      <c r="F204">
        <f>TekirdagTablo[[#This Row],[Vefat2019]]</f>
        <v>7</v>
      </c>
      <c r="G204">
        <f>IF(TekirdagTablo[[#This Row],[Vefat2020]]&gt;-1, TekirdagTablo[[#This Row],[Vefat2020]]-TekirdagTablo[[#This Row],[Referans]], 0)</f>
        <v>-5</v>
      </c>
      <c r="H204">
        <f t="shared" si="13"/>
        <v>4</v>
      </c>
      <c r="I204">
        <f t="shared" si="14"/>
        <v>4.2857142857142856</v>
      </c>
      <c r="J204">
        <f t="shared" si="15"/>
        <v>3.7142857142857144</v>
      </c>
      <c r="K204">
        <f t="shared" si="15"/>
        <v>1.5714285714285714</v>
      </c>
      <c r="L204">
        <f t="shared" si="16"/>
        <v>4.2857142857142856</v>
      </c>
    </row>
    <row r="205" spans="1:12" x14ac:dyDescent="0.35">
      <c r="A205" t="s">
        <v>52</v>
      </c>
      <c r="B205">
        <v>4</v>
      </c>
      <c r="C205">
        <v>6</v>
      </c>
      <c r="D205">
        <v>7</v>
      </c>
      <c r="E205">
        <v>2</v>
      </c>
      <c r="F205">
        <f>TekirdagTablo[[#This Row],[Vefat2019]]</f>
        <v>6</v>
      </c>
      <c r="G205">
        <f>IF(TekirdagTablo[[#This Row],[Vefat2020]]&gt;-1, TekirdagTablo[[#This Row],[Vefat2020]]-TekirdagTablo[[#This Row],[Referans]], 0)</f>
        <v>-2</v>
      </c>
      <c r="H205">
        <f t="shared" si="13"/>
        <v>3.5714285714285716</v>
      </c>
      <c r="I205">
        <f t="shared" si="14"/>
        <v>4.2857142857142856</v>
      </c>
      <c r="J205">
        <f t="shared" si="15"/>
        <v>4.1428571428571432</v>
      </c>
      <c r="K205">
        <f t="shared" si="15"/>
        <v>1.8571428571428572</v>
      </c>
      <c r="L205">
        <f t="shared" si="16"/>
        <v>4.2857142857142856</v>
      </c>
    </row>
    <row r="206" spans="1:12" x14ac:dyDescent="0.35">
      <c r="A206" t="s">
        <v>51</v>
      </c>
      <c r="B206">
        <v>2</v>
      </c>
      <c r="C206">
        <v>2</v>
      </c>
      <c r="D206">
        <v>4</v>
      </c>
      <c r="E206">
        <v>2</v>
      </c>
      <c r="F206">
        <f>TekirdagTablo[[#This Row],[Vefat2019]]</f>
        <v>2</v>
      </c>
      <c r="G206">
        <f>IF(TekirdagTablo[[#This Row],[Vefat2020]]&gt;-1, TekirdagTablo[[#This Row],[Vefat2020]]-TekirdagTablo[[#This Row],[Referans]], 0)</f>
        <v>0</v>
      </c>
      <c r="H206">
        <f t="shared" si="13"/>
        <v>2.7142857142857144</v>
      </c>
      <c r="I206">
        <f t="shared" si="14"/>
        <v>4.2857142857142856</v>
      </c>
      <c r="J206">
        <f t="shared" si="15"/>
        <v>4.5714285714285712</v>
      </c>
      <c r="K206">
        <f t="shared" si="15"/>
        <v>1.7142857142857142</v>
      </c>
      <c r="L206">
        <f t="shared" si="16"/>
        <v>4.2857142857142856</v>
      </c>
    </row>
    <row r="207" spans="1:12" x14ac:dyDescent="0.35">
      <c r="A207" t="s">
        <v>50</v>
      </c>
      <c r="B207">
        <v>2</v>
      </c>
      <c r="C207">
        <v>3</v>
      </c>
      <c r="D207">
        <v>3</v>
      </c>
      <c r="E207">
        <v>3</v>
      </c>
      <c r="F207">
        <f>TekirdagTablo[[#This Row],[Vefat2019]]</f>
        <v>3</v>
      </c>
      <c r="G207">
        <f>IF(TekirdagTablo[[#This Row],[Vefat2020]]&gt;-1, TekirdagTablo[[#This Row],[Vefat2020]]-TekirdagTablo[[#This Row],[Referans]], 0)</f>
        <v>-1</v>
      </c>
      <c r="H207">
        <f t="shared" si="13"/>
        <v>3</v>
      </c>
      <c r="I207">
        <f t="shared" si="14"/>
        <v>4.5714285714285712</v>
      </c>
      <c r="J207">
        <f t="shared" si="15"/>
        <v>5</v>
      </c>
      <c r="K207">
        <f t="shared" si="15"/>
        <v>1.7142857142857142</v>
      </c>
      <c r="L207">
        <f t="shared" si="16"/>
        <v>4.5714285714285712</v>
      </c>
    </row>
    <row r="208" spans="1:12" x14ac:dyDescent="0.35">
      <c r="A208" t="s">
        <v>49</v>
      </c>
      <c r="B208">
        <v>6</v>
      </c>
      <c r="C208">
        <v>4</v>
      </c>
      <c r="D208">
        <v>6</v>
      </c>
      <c r="E208">
        <v>1</v>
      </c>
      <c r="F208">
        <f>TekirdagTablo[[#This Row],[Vefat2019]]</f>
        <v>4</v>
      </c>
      <c r="G208">
        <f>IF(TekirdagTablo[[#This Row],[Vefat2020]]&gt;-1, TekirdagTablo[[#This Row],[Vefat2020]]-TekirdagTablo[[#This Row],[Referans]], 0)</f>
        <v>2</v>
      </c>
      <c r="H208">
        <f t="shared" si="13"/>
        <v>3.1428571428571428</v>
      </c>
      <c r="I208">
        <f t="shared" si="14"/>
        <v>4.7142857142857144</v>
      </c>
      <c r="J208">
        <f t="shared" si="15"/>
        <v>4.2857142857142856</v>
      </c>
      <c r="K208">
        <f t="shared" si="15"/>
        <v>1.7142857142857142</v>
      </c>
      <c r="L208">
        <f t="shared" si="16"/>
        <v>4.7142857142857144</v>
      </c>
    </row>
    <row r="209" spans="1:12" x14ac:dyDescent="0.35">
      <c r="A209" t="s">
        <v>48</v>
      </c>
      <c r="B209">
        <v>3</v>
      </c>
      <c r="C209">
        <v>3</v>
      </c>
      <c r="D209">
        <v>8</v>
      </c>
      <c r="E209">
        <v>2</v>
      </c>
      <c r="F209">
        <f>TekirdagTablo[[#This Row],[Vefat2019]]</f>
        <v>3</v>
      </c>
      <c r="G209">
        <f>IF(TekirdagTablo[[#This Row],[Vefat2020]]&gt;-1, TekirdagTablo[[#This Row],[Vefat2020]]-TekirdagTablo[[#This Row],[Referans]], 0)</f>
        <v>0</v>
      </c>
      <c r="H209">
        <f t="shared" si="13"/>
        <v>2.8571428571428572</v>
      </c>
      <c r="I209">
        <f t="shared" si="14"/>
        <v>4.4285714285714288</v>
      </c>
      <c r="J209">
        <f t="shared" si="15"/>
        <v>5</v>
      </c>
      <c r="K209">
        <f t="shared" si="15"/>
        <v>1.5714285714285714</v>
      </c>
      <c r="L209">
        <f t="shared" si="16"/>
        <v>4.4285714285714288</v>
      </c>
    </row>
    <row r="210" spans="1:12" x14ac:dyDescent="0.35">
      <c r="A210" t="s">
        <v>47</v>
      </c>
      <c r="B210">
        <v>3</v>
      </c>
      <c r="C210">
        <v>3</v>
      </c>
      <c r="D210">
        <v>4</v>
      </c>
      <c r="E210">
        <v>1</v>
      </c>
      <c r="F210">
        <f>TekirdagTablo[[#This Row],[Vefat2019]]</f>
        <v>3</v>
      </c>
      <c r="G210">
        <f>IF(TekirdagTablo[[#This Row],[Vefat2020]]&gt;-1, TekirdagTablo[[#This Row],[Vefat2020]]-TekirdagTablo[[#This Row],[Referans]], 0)</f>
        <v>0</v>
      </c>
      <c r="H210">
        <f t="shared" si="13"/>
        <v>3.1428571428571428</v>
      </c>
      <c r="I210">
        <f t="shared" si="14"/>
        <v>4</v>
      </c>
      <c r="J210">
        <f t="shared" si="15"/>
        <v>4.8571428571428568</v>
      </c>
      <c r="K210">
        <f t="shared" si="15"/>
        <v>1.5714285714285714</v>
      </c>
      <c r="L210">
        <f t="shared" si="16"/>
        <v>4</v>
      </c>
    </row>
    <row r="211" spans="1:12" x14ac:dyDescent="0.35">
      <c r="A211" t="s">
        <v>46</v>
      </c>
      <c r="B211">
        <v>2</v>
      </c>
      <c r="C211">
        <v>3</v>
      </c>
      <c r="D211">
        <v>3</v>
      </c>
      <c r="E211">
        <v>1</v>
      </c>
      <c r="F211">
        <f>TekirdagTablo[[#This Row],[Vefat2019]]</f>
        <v>3</v>
      </c>
      <c r="G211">
        <f>IF(TekirdagTablo[[#This Row],[Vefat2020]]&gt;-1, TekirdagTablo[[#This Row],[Vefat2020]]-TekirdagTablo[[#This Row],[Referans]], 0)</f>
        <v>-1</v>
      </c>
      <c r="H211">
        <f t="shared" si="13"/>
        <v>3.1428571428571428</v>
      </c>
      <c r="I211">
        <f t="shared" si="14"/>
        <v>3.4285714285714284</v>
      </c>
      <c r="J211">
        <f t="shared" si="15"/>
        <v>5</v>
      </c>
      <c r="K211">
        <f t="shared" si="15"/>
        <v>1.7142857142857142</v>
      </c>
      <c r="L211">
        <f t="shared" si="16"/>
        <v>3.4285714285714284</v>
      </c>
    </row>
    <row r="212" spans="1:12" x14ac:dyDescent="0.35">
      <c r="A212" t="s">
        <v>45</v>
      </c>
      <c r="B212">
        <v>4</v>
      </c>
      <c r="C212">
        <v>2</v>
      </c>
      <c r="D212">
        <v>5</v>
      </c>
      <c r="E212">
        <v>0</v>
      </c>
      <c r="F212">
        <f>TekirdagTablo[[#This Row],[Vefat2019]]</f>
        <v>2</v>
      </c>
      <c r="G212">
        <f>IF(TekirdagTablo[[#This Row],[Vefat2020]]&gt;-1, TekirdagTablo[[#This Row],[Vefat2020]]-TekirdagTablo[[#This Row],[Referans]], 0)</f>
        <v>2</v>
      </c>
      <c r="H212">
        <f t="shared" si="13"/>
        <v>3.1428571428571428</v>
      </c>
      <c r="I212">
        <f t="shared" si="14"/>
        <v>2.8571428571428572</v>
      </c>
      <c r="J212">
        <f t="shared" si="15"/>
        <v>4.7142857142857144</v>
      </c>
      <c r="K212">
        <f t="shared" si="15"/>
        <v>1.4285714285714286</v>
      </c>
      <c r="L212">
        <f t="shared" si="16"/>
        <v>2.8571428571428572</v>
      </c>
    </row>
    <row r="213" spans="1:12" x14ac:dyDescent="0.35">
      <c r="A213" t="s">
        <v>44</v>
      </c>
      <c r="B213">
        <v>3</v>
      </c>
      <c r="C213">
        <v>6</v>
      </c>
      <c r="D213">
        <v>6</v>
      </c>
      <c r="E213">
        <v>1</v>
      </c>
      <c r="F213">
        <f>TekirdagTablo[[#This Row],[Vefat2019]]</f>
        <v>6</v>
      </c>
      <c r="G213">
        <f>IF(TekirdagTablo[[#This Row],[Vefat2020]]&gt;-1, TekirdagTablo[[#This Row],[Vefat2020]]-TekirdagTablo[[#This Row],[Referans]], 0)</f>
        <v>-3</v>
      </c>
      <c r="H213">
        <f t="shared" si="13"/>
        <v>3.2857142857142856</v>
      </c>
      <c r="I213">
        <f t="shared" si="14"/>
        <v>3.4285714285714284</v>
      </c>
      <c r="J213">
        <f t="shared" si="15"/>
        <v>5</v>
      </c>
      <c r="K213">
        <f t="shared" si="15"/>
        <v>1.2857142857142858</v>
      </c>
      <c r="L213">
        <f t="shared" si="16"/>
        <v>3.4285714285714284</v>
      </c>
    </row>
    <row r="214" spans="1:12" x14ac:dyDescent="0.35">
      <c r="A214" t="s">
        <v>43</v>
      </c>
      <c r="B214">
        <v>8</v>
      </c>
      <c r="C214">
        <v>3</v>
      </c>
      <c r="D214">
        <v>4</v>
      </c>
      <c r="E214">
        <v>2</v>
      </c>
      <c r="F214">
        <f>TekirdagTablo[[#This Row],[Vefat2019]]</f>
        <v>3</v>
      </c>
      <c r="G214">
        <f>IF(TekirdagTablo[[#This Row],[Vefat2020]]&gt;-1, TekirdagTablo[[#This Row],[Vefat2020]]-TekirdagTablo[[#This Row],[Referans]], 0)</f>
        <v>5</v>
      </c>
      <c r="H214">
        <f t="shared" si="13"/>
        <v>4.1428571428571432</v>
      </c>
      <c r="I214">
        <f t="shared" si="14"/>
        <v>3.4285714285714284</v>
      </c>
      <c r="J214">
        <f t="shared" si="15"/>
        <v>5.1428571428571432</v>
      </c>
      <c r="K214">
        <f t="shared" si="15"/>
        <v>1.1428571428571428</v>
      </c>
      <c r="L214">
        <f t="shared" si="16"/>
        <v>3.4285714285714284</v>
      </c>
    </row>
    <row r="215" spans="1:12" x14ac:dyDescent="0.35">
      <c r="A215" t="s">
        <v>42</v>
      </c>
      <c r="B215">
        <v>2</v>
      </c>
      <c r="C215">
        <v>3</v>
      </c>
      <c r="D215">
        <v>4</v>
      </c>
      <c r="E215">
        <v>2</v>
      </c>
      <c r="F215">
        <f>TekirdagTablo[[#This Row],[Vefat2019]]</f>
        <v>3</v>
      </c>
      <c r="G215">
        <f>IF(TekirdagTablo[[#This Row],[Vefat2020]]&gt;-1, TekirdagTablo[[#This Row],[Vefat2020]]-TekirdagTablo[[#This Row],[Referans]], 0)</f>
        <v>-1</v>
      </c>
      <c r="H215">
        <f t="shared" si="13"/>
        <v>3.5714285714285716</v>
      </c>
      <c r="I215">
        <f t="shared" si="14"/>
        <v>3.2857142857142856</v>
      </c>
      <c r="J215">
        <f t="shared" si="15"/>
        <v>4.8571428571428568</v>
      </c>
      <c r="K215">
        <f t="shared" si="15"/>
        <v>1.2857142857142858</v>
      </c>
      <c r="L215">
        <f t="shared" si="16"/>
        <v>3.2857142857142856</v>
      </c>
    </row>
    <row r="216" spans="1:12" x14ac:dyDescent="0.35">
      <c r="A216" t="s">
        <v>41</v>
      </c>
      <c r="B216">
        <v>3</v>
      </c>
      <c r="C216">
        <v>3</v>
      </c>
      <c r="D216">
        <v>2</v>
      </c>
      <c r="E216">
        <v>2</v>
      </c>
      <c r="F216">
        <f>TekirdagTablo[[#This Row],[Vefat2019]]</f>
        <v>3</v>
      </c>
      <c r="G216">
        <f>IF(TekirdagTablo[[#This Row],[Vefat2020]]&gt;-1, TekirdagTablo[[#This Row],[Vefat2020]]-TekirdagTablo[[#This Row],[Referans]], 0)</f>
        <v>0</v>
      </c>
      <c r="H216">
        <f t="shared" si="13"/>
        <v>3.5714285714285716</v>
      </c>
      <c r="I216">
        <f t="shared" si="14"/>
        <v>3.2857142857142856</v>
      </c>
      <c r="J216">
        <f t="shared" si="15"/>
        <v>4</v>
      </c>
      <c r="K216">
        <f t="shared" si="15"/>
        <v>1.2857142857142858</v>
      </c>
      <c r="L216">
        <f t="shared" si="16"/>
        <v>3.2857142857142856</v>
      </c>
    </row>
    <row r="217" spans="1:12" x14ac:dyDescent="0.35">
      <c r="A217" t="s">
        <v>40</v>
      </c>
      <c r="B217">
        <v>5</v>
      </c>
      <c r="C217">
        <v>3</v>
      </c>
      <c r="D217">
        <v>2</v>
      </c>
      <c r="E217">
        <v>1</v>
      </c>
      <c r="F217">
        <f>TekirdagTablo[[#This Row],[Vefat2019]]</f>
        <v>3</v>
      </c>
      <c r="G217">
        <f>IF(TekirdagTablo[[#This Row],[Vefat2020]]&gt;-1, TekirdagTablo[[#This Row],[Vefat2020]]-TekirdagTablo[[#This Row],[Referans]], 0)</f>
        <v>2</v>
      </c>
      <c r="H217">
        <f t="shared" si="13"/>
        <v>3.8571428571428572</v>
      </c>
      <c r="I217">
        <f t="shared" si="14"/>
        <v>3.2857142857142856</v>
      </c>
      <c r="J217">
        <f t="shared" si="15"/>
        <v>3.7142857142857144</v>
      </c>
      <c r="K217">
        <f t="shared" si="15"/>
        <v>1.2857142857142858</v>
      </c>
      <c r="L217">
        <f t="shared" si="16"/>
        <v>3.2857142857142856</v>
      </c>
    </row>
    <row r="218" spans="1:12" x14ac:dyDescent="0.35">
      <c r="A218" t="s">
        <v>39</v>
      </c>
      <c r="B218">
        <v>6</v>
      </c>
      <c r="C218">
        <v>4</v>
      </c>
      <c r="D218">
        <v>4</v>
      </c>
      <c r="E218">
        <v>1</v>
      </c>
      <c r="F218">
        <f>TekirdagTablo[[#This Row],[Vefat2019]]</f>
        <v>4</v>
      </c>
      <c r="G218">
        <f>IF(TekirdagTablo[[#This Row],[Vefat2020]]&gt;-1, TekirdagTablo[[#This Row],[Vefat2020]]-TekirdagTablo[[#This Row],[Referans]], 0)</f>
        <v>2</v>
      </c>
      <c r="H218">
        <f t="shared" si="13"/>
        <v>4.4285714285714288</v>
      </c>
      <c r="I218">
        <f t="shared" si="14"/>
        <v>3.4285714285714284</v>
      </c>
      <c r="J218">
        <f t="shared" si="15"/>
        <v>3.8571428571428572</v>
      </c>
      <c r="K218">
        <f t="shared" si="15"/>
        <v>1.2857142857142858</v>
      </c>
      <c r="L218">
        <f t="shared" si="16"/>
        <v>3.4285714285714284</v>
      </c>
    </row>
    <row r="219" spans="1:12" x14ac:dyDescent="0.35">
      <c r="A219" t="s">
        <v>38</v>
      </c>
      <c r="B219">
        <v>4</v>
      </c>
      <c r="C219">
        <v>5</v>
      </c>
      <c r="D219">
        <v>4</v>
      </c>
      <c r="E219">
        <v>2</v>
      </c>
      <c r="F219">
        <f>TekirdagTablo[[#This Row],[Vefat2019]]</f>
        <v>5</v>
      </c>
      <c r="G219">
        <f>IF(TekirdagTablo[[#This Row],[Vefat2020]]&gt;-1, TekirdagTablo[[#This Row],[Vefat2020]]-TekirdagTablo[[#This Row],[Referans]], 0)</f>
        <v>-1</v>
      </c>
      <c r="H219">
        <f t="shared" si="13"/>
        <v>4.4285714285714288</v>
      </c>
      <c r="I219">
        <f t="shared" si="14"/>
        <v>3.8571428571428572</v>
      </c>
      <c r="J219">
        <f t="shared" si="15"/>
        <v>3.7142857142857144</v>
      </c>
      <c r="K219">
        <f t="shared" si="15"/>
        <v>1.5714285714285714</v>
      </c>
      <c r="L219">
        <f t="shared" si="16"/>
        <v>3.8571428571428572</v>
      </c>
    </row>
    <row r="220" spans="1:12" x14ac:dyDescent="0.35">
      <c r="A220" t="s">
        <v>37</v>
      </c>
      <c r="B220">
        <v>2</v>
      </c>
      <c r="C220">
        <v>6</v>
      </c>
      <c r="D220">
        <v>6</v>
      </c>
      <c r="E220">
        <v>4</v>
      </c>
      <c r="F220">
        <f>TekirdagTablo[[#This Row],[Vefat2019]]</f>
        <v>6</v>
      </c>
      <c r="G220">
        <f>IF(TekirdagTablo[[#This Row],[Vefat2020]]&gt;-1, TekirdagTablo[[#This Row],[Vefat2020]]-TekirdagTablo[[#This Row],[Referans]], 0)</f>
        <v>-4</v>
      </c>
      <c r="H220">
        <f t="shared" si="13"/>
        <v>4.2857142857142856</v>
      </c>
      <c r="I220">
        <f t="shared" si="14"/>
        <v>3.8571428571428572</v>
      </c>
      <c r="J220">
        <f t="shared" si="15"/>
        <v>3.7142857142857144</v>
      </c>
      <c r="K220">
        <f t="shared" si="15"/>
        <v>2</v>
      </c>
      <c r="L220">
        <f t="shared" si="16"/>
        <v>3.8571428571428572</v>
      </c>
    </row>
    <row r="221" spans="1:12" x14ac:dyDescent="0.35">
      <c r="A221" t="s">
        <v>36</v>
      </c>
      <c r="B221">
        <v>4</v>
      </c>
      <c r="C221">
        <v>3</v>
      </c>
      <c r="D221">
        <v>3</v>
      </c>
      <c r="E221">
        <v>0</v>
      </c>
      <c r="F221">
        <f>TekirdagTablo[[#This Row],[Vefat2019]]</f>
        <v>3</v>
      </c>
      <c r="G221">
        <f>IF(TekirdagTablo[[#This Row],[Vefat2020]]&gt;-1, TekirdagTablo[[#This Row],[Vefat2020]]-TekirdagTablo[[#This Row],[Referans]], 0)</f>
        <v>1</v>
      </c>
      <c r="H221">
        <f t="shared" si="13"/>
        <v>3.7142857142857144</v>
      </c>
      <c r="I221">
        <f t="shared" si="14"/>
        <v>3.8571428571428572</v>
      </c>
      <c r="J221">
        <f t="shared" si="15"/>
        <v>3.5714285714285716</v>
      </c>
      <c r="K221">
        <f t="shared" si="15"/>
        <v>1.7142857142857142</v>
      </c>
      <c r="L221">
        <f t="shared" si="16"/>
        <v>3.8571428571428572</v>
      </c>
    </row>
    <row r="222" spans="1:12" x14ac:dyDescent="0.35">
      <c r="A222" t="s">
        <v>35</v>
      </c>
      <c r="B222">
        <v>6</v>
      </c>
      <c r="C222">
        <v>1</v>
      </c>
      <c r="D222">
        <v>2</v>
      </c>
      <c r="E222">
        <v>1</v>
      </c>
      <c r="F222">
        <f>TekirdagTablo[[#This Row],[Vefat2019]]</f>
        <v>1</v>
      </c>
      <c r="G222">
        <f>IF(TekirdagTablo[[#This Row],[Vefat2020]]&gt;-1, TekirdagTablo[[#This Row],[Vefat2020]]-TekirdagTablo[[#This Row],[Referans]], 0)</f>
        <v>5</v>
      </c>
      <c r="H222">
        <f t="shared" si="13"/>
        <v>4.2857142857142856</v>
      </c>
      <c r="I222">
        <f t="shared" si="14"/>
        <v>3.5714285714285716</v>
      </c>
      <c r="J222">
        <f t="shared" si="15"/>
        <v>3.2857142857142856</v>
      </c>
      <c r="K222">
        <f t="shared" si="15"/>
        <v>1.5714285714285714</v>
      </c>
      <c r="L222">
        <f t="shared" si="16"/>
        <v>3.5714285714285716</v>
      </c>
    </row>
    <row r="223" spans="1:12" x14ac:dyDescent="0.35">
      <c r="A223" t="s">
        <v>34</v>
      </c>
      <c r="B223">
        <v>6</v>
      </c>
      <c r="C223">
        <v>8</v>
      </c>
      <c r="D223">
        <v>5</v>
      </c>
      <c r="E223">
        <v>1</v>
      </c>
      <c r="F223">
        <f>TekirdagTablo[[#This Row],[Vefat2019]]</f>
        <v>8</v>
      </c>
      <c r="G223">
        <f>IF(TekirdagTablo[[#This Row],[Vefat2020]]&gt;-1, TekirdagTablo[[#This Row],[Vefat2020]]-TekirdagTablo[[#This Row],[Referans]], 0)</f>
        <v>-2</v>
      </c>
      <c r="H223">
        <f t="shared" si="13"/>
        <v>4.7142857142857144</v>
      </c>
      <c r="I223">
        <f t="shared" si="14"/>
        <v>4.2857142857142856</v>
      </c>
      <c r="J223">
        <f t="shared" si="15"/>
        <v>3.7142857142857144</v>
      </c>
      <c r="K223">
        <f t="shared" si="15"/>
        <v>1.4285714285714286</v>
      </c>
      <c r="L223">
        <f t="shared" si="16"/>
        <v>4.2857142857142856</v>
      </c>
    </row>
    <row r="224" spans="1:12" x14ac:dyDescent="0.35">
      <c r="A224" t="s">
        <v>33</v>
      </c>
      <c r="B224">
        <v>5</v>
      </c>
      <c r="C224">
        <v>0</v>
      </c>
      <c r="D224">
        <v>4</v>
      </c>
      <c r="E224">
        <v>1</v>
      </c>
      <c r="F224">
        <f>TekirdagTablo[[#This Row],[Vefat2019]]</f>
        <v>0</v>
      </c>
      <c r="G224">
        <f>IF(TekirdagTablo[[#This Row],[Vefat2020]]&gt;-1, TekirdagTablo[[#This Row],[Vefat2020]]-TekirdagTablo[[#This Row],[Referans]], 0)</f>
        <v>5</v>
      </c>
      <c r="H224">
        <f t="shared" si="13"/>
        <v>4.7142857142857144</v>
      </c>
      <c r="I224">
        <f t="shared" si="14"/>
        <v>3.8571428571428572</v>
      </c>
      <c r="J224">
        <f t="shared" si="15"/>
        <v>4</v>
      </c>
      <c r="K224">
        <f t="shared" si="15"/>
        <v>1.4285714285714286</v>
      </c>
      <c r="L224">
        <f t="shared" si="16"/>
        <v>3.8571428571428572</v>
      </c>
    </row>
    <row r="225" spans="1:12" x14ac:dyDescent="0.35">
      <c r="A225" t="s">
        <v>32</v>
      </c>
      <c r="B225">
        <v>5</v>
      </c>
      <c r="C225">
        <v>2</v>
      </c>
      <c r="D225">
        <v>3</v>
      </c>
      <c r="E225">
        <v>1</v>
      </c>
      <c r="F225">
        <f>TekirdagTablo[[#This Row],[Vefat2019]]</f>
        <v>2</v>
      </c>
      <c r="G225">
        <f>IF(TekirdagTablo[[#This Row],[Vefat2020]]&gt;-1, TekirdagTablo[[#This Row],[Vefat2020]]-TekirdagTablo[[#This Row],[Referans]], 0)</f>
        <v>3</v>
      </c>
      <c r="H225">
        <f t="shared" si="13"/>
        <v>4.5714285714285712</v>
      </c>
      <c r="I225">
        <f t="shared" si="14"/>
        <v>3.5714285714285716</v>
      </c>
      <c r="J225">
        <f t="shared" si="15"/>
        <v>3.8571428571428572</v>
      </c>
      <c r="K225">
        <f t="shared" si="15"/>
        <v>1.4285714285714286</v>
      </c>
      <c r="L225">
        <f t="shared" si="16"/>
        <v>3.5714285714285716</v>
      </c>
    </row>
    <row r="226" spans="1:12" x14ac:dyDescent="0.35">
      <c r="A226" t="s">
        <v>31</v>
      </c>
      <c r="B226">
        <v>2</v>
      </c>
      <c r="C226">
        <v>2</v>
      </c>
      <c r="D226">
        <v>7</v>
      </c>
      <c r="E226">
        <v>2</v>
      </c>
      <c r="F226">
        <f>TekirdagTablo[[#This Row],[Vefat2019]]</f>
        <v>2</v>
      </c>
      <c r="G226">
        <f>IF(TekirdagTablo[[#This Row],[Vefat2020]]&gt;-1, TekirdagTablo[[#This Row],[Vefat2020]]-TekirdagTablo[[#This Row],[Referans]], 0)</f>
        <v>0</v>
      </c>
      <c r="H226">
        <f t="shared" si="13"/>
        <v>4.2857142857142856</v>
      </c>
      <c r="I226">
        <f t="shared" si="14"/>
        <v>3.1428571428571428</v>
      </c>
      <c r="J226">
        <f t="shared" si="15"/>
        <v>4.2857142857142856</v>
      </c>
      <c r="K226">
        <f t="shared" si="15"/>
        <v>1.4285714285714286</v>
      </c>
      <c r="L226">
        <f t="shared" si="16"/>
        <v>3.1428571428571428</v>
      </c>
    </row>
    <row r="227" spans="1:12" x14ac:dyDescent="0.35">
      <c r="A227" t="s">
        <v>30</v>
      </c>
      <c r="B227">
        <v>4</v>
      </c>
      <c r="C227">
        <v>3</v>
      </c>
      <c r="D227">
        <v>3</v>
      </c>
      <c r="E227">
        <v>2</v>
      </c>
      <c r="F227">
        <f>TekirdagTablo[[#This Row],[Vefat2019]]</f>
        <v>3</v>
      </c>
      <c r="G227">
        <f>IF(TekirdagTablo[[#This Row],[Vefat2020]]&gt;-1, TekirdagTablo[[#This Row],[Vefat2020]]-TekirdagTablo[[#This Row],[Referans]], 0)</f>
        <v>1</v>
      </c>
      <c r="H227">
        <f t="shared" si="13"/>
        <v>4.5714285714285712</v>
      </c>
      <c r="I227">
        <f t="shared" si="14"/>
        <v>2.7142857142857144</v>
      </c>
      <c r="J227">
        <f t="shared" si="15"/>
        <v>3.8571428571428572</v>
      </c>
      <c r="K227">
        <f t="shared" si="15"/>
        <v>1.1428571428571428</v>
      </c>
      <c r="L227">
        <f t="shared" si="16"/>
        <v>2.7142857142857144</v>
      </c>
    </row>
    <row r="228" spans="1:12" x14ac:dyDescent="0.35">
      <c r="A228" t="s">
        <v>29</v>
      </c>
      <c r="B228">
        <v>4</v>
      </c>
      <c r="C228">
        <v>9</v>
      </c>
      <c r="D228">
        <v>5</v>
      </c>
      <c r="E228">
        <v>1</v>
      </c>
      <c r="F228">
        <f>TekirdagTablo[[#This Row],[Vefat2019]]</f>
        <v>9</v>
      </c>
      <c r="G228">
        <f>IF(TekirdagTablo[[#This Row],[Vefat2020]]&gt;-1, TekirdagTablo[[#This Row],[Vefat2020]]-TekirdagTablo[[#This Row],[Referans]], 0)</f>
        <v>-5</v>
      </c>
      <c r="H228">
        <f t="shared" si="13"/>
        <v>4.5714285714285712</v>
      </c>
      <c r="I228">
        <f t="shared" si="14"/>
        <v>3.5714285714285716</v>
      </c>
      <c r="J228">
        <f t="shared" si="15"/>
        <v>4.1428571428571432</v>
      </c>
      <c r="K228">
        <f t="shared" si="15"/>
        <v>1.2857142857142858</v>
      </c>
      <c r="L228">
        <f t="shared" si="16"/>
        <v>3.5714285714285716</v>
      </c>
    </row>
    <row r="229" spans="1:12" x14ac:dyDescent="0.35">
      <c r="A229" t="s">
        <v>28</v>
      </c>
      <c r="B229">
        <v>5</v>
      </c>
      <c r="C229">
        <v>5</v>
      </c>
      <c r="D229">
        <v>5</v>
      </c>
      <c r="E229">
        <v>3</v>
      </c>
      <c r="F229">
        <f>TekirdagTablo[[#This Row],[Vefat2019]]</f>
        <v>5</v>
      </c>
      <c r="G229">
        <f>IF(TekirdagTablo[[#This Row],[Vefat2020]]&gt;-1, TekirdagTablo[[#This Row],[Vefat2020]]-TekirdagTablo[[#This Row],[Referans]], 0)</f>
        <v>0</v>
      </c>
      <c r="H229">
        <f t="shared" si="13"/>
        <v>4.4285714285714288</v>
      </c>
      <c r="I229">
        <f t="shared" si="14"/>
        <v>4.1428571428571432</v>
      </c>
      <c r="J229">
        <f t="shared" si="15"/>
        <v>4.5714285714285712</v>
      </c>
      <c r="K229">
        <f t="shared" si="15"/>
        <v>1.5714285714285714</v>
      </c>
      <c r="L229">
        <f t="shared" si="16"/>
        <v>4.1428571428571432</v>
      </c>
    </row>
    <row r="230" spans="1:12" x14ac:dyDescent="0.35">
      <c r="A230" t="s">
        <v>27</v>
      </c>
      <c r="B230">
        <v>2</v>
      </c>
      <c r="C230">
        <v>5</v>
      </c>
      <c r="D230">
        <v>3</v>
      </c>
      <c r="E230">
        <v>2</v>
      </c>
      <c r="F230">
        <f>TekirdagTablo[[#This Row],[Vefat2019]]</f>
        <v>5</v>
      </c>
      <c r="G230">
        <f>IF(TekirdagTablo[[#This Row],[Vefat2020]]&gt;-1, TekirdagTablo[[#This Row],[Vefat2020]]-TekirdagTablo[[#This Row],[Referans]], 0)</f>
        <v>-3</v>
      </c>
      <c r="H230">
        <f t="shared" si="13"/>
        <v>3.8571428571428572</v>
      </c>
      <c r="I230">
        <f t="shared" si="14"/>
        <v>3.7142857142857144</v>
      </c>
      <c r="J230">
        <f t="shared" si="15"/>
        <v>4.2857142857142856</v>
      </c>
      <c r="K230">
        <f t="shared" si="15"/>
        <v>1.7142857142857142</v>
      </c>
      <c r="L230">
        <f t="shared" si="16"/>
        <v>3.7142857142857144</v>
      </c>
    </row>
    <row r="231" spans="1:12" x14ac:dyDescent="0.35">
      <c r="A231" t="s">
        <v>26</v>
      </c>
      <c r="B231">
        <v>4</v>
      </c>
      <c r="C231">
        <v>4</v>
      </c>
      <c r="D231">
        <v>4</v>
      </c>
      <c r="E231">
        <v>1</v>
      </c>
      <c r="F231">
        <f>TekirdagTablo[[#This Row],[Vefat2019]]</f>
        <v>4</v>
      </c>
      <c r="G231">
        <f>IF(TekirdagTablo[[#This Row],[Vefat2020]]&gt;-1, TekirdagTablo[[#This Row],[Vefat2020]]-TekirdagTablo[[#This Row],[Referans]], 0)</f>
        <v>0</v>
      </c>
      <c r="H231">
        <f t="shared" si="13"/>
        <v>3.7142857142857144</v>
      </c>
      <c r="I231">
        <f t="shared" si="14"/>
        <v>4.2857142857142856</v>
      </c>
      <c r="J231">
        <f t="shared" si="15"/>
        <v>4.2857142857142856</v>
      </c>
      <c r="K231">
        <f t="shared" si="15"/>
        <v>1.7142857142857142</v>
      </c>
      <c r="L231">
        <f t="shared" si="16"/>
        <v>4.2857142857142856</v>
      </c>
    </row>
    <row r="232" spans="1:12" x14ac:dyDescent="0.35">
      <c r="A232" t="s">
        <v>25</v>
      </c>
      <c r="B232">
        <v>2</v>
      </c>
      <c r="C232">
        <v>6</v>
      </c>
      <c r="D232">
        <v>2</v>
      </c>
      <c r="E232">
        <v>0</v>
      </c>
      <c r="F232">
        <f>TekirdagTablo[[#This Row],[Vefat2019]]</f>
        <v>6</v>
      </c>
      <c r="G232">
        <f>IF(TekirdagTablo[[#This Row],[Vefat2020]]&gt;-1, TekirdagTablo[[#This Row],[Vefat2020]]-TekirdagTablo[[#This Row],[Referans]], 0)</f>
        <v>-4</v>
      </c>
      <c r="H232">
        <f t="shared" si="13"/>
        <v>3.2857142857142856</v>
      </c>
      <c r="I232">
        <f t="shared" si="14"/>
        <v>4.8571428571428568</v>
      </c>
      <c r="J232">
        <f t="shared" si="15"/>
        <v>4.1428571428571432</v>
      </c>
      <c r="K232">
        <f t="shared" si="15"/>
        <v>1.5714285714285714</v>
      </c>
      <c r="L232">
        <f t="shared" si="16"/>
        <v>4.8571428571428568</v>
      </c>
    </row>
    <row r="233" spans="1:12" x14ac:dyDescent="0.35">
      <c r="A233" t="s">
        <v>24</v>
      </c>
      <c r="B233">
        <v>7</v>
      </c>
      <c r="C233">
        <v>5</v>
      </c>
      <c r="D233">
        <v>3</v>
      </c>
      <c r="E233">
        <v>0</v>
      </c>
      <c r="F233">
        <f>TekirdagTablo[[#This Row],[Vefat2019]]</f>
        <v>5</v>
      </c>
      <c r="G233">
        <f>IF(TekirdagTablo[[#This Row],[Vefat2020]]&gt;-1, TekirdagTablo[[#This Row],[Vefat2020]]-TekirdagTablo[[#This Row],[Referans]], 0)</f>
        <v>2</v>
      </c>
      <c r="H233">
        <f t="shared" si="13"/>
        <v>4</v>
      </c>
      <c r="I233">
        <f t="shared" si="14"/>
        <v>5.2857142857142856</v>
      </c>
      <c r="J233">
        <f t="shared" si="15"/>
        <v>3.5714285714285716</v>
      </c>
      <c r="K233">
        <f t="shared" si="15"/>
        <v>1.2857142857142858</v>
      </c>
      <c r="L233">
        <f t="shared" si="16"/>
        <v>5.2857142857142856</v>
      </c>
    </row>
    <row r="234" spans="1:12" x14ac:dyDescent="0.35">
      <c r="A234" t="s">
        <v>23</v>
      </c>
      <c r="B234">
        <v>3</v>
      </c>
      <c r="C234">
        <v>2</v>
      </c>
      <c r="D234">
        <v>7</v>
      </c>
      <c r="E234">
        <v>0</v>
      </c>
      <c r="F234">
        <f>TekirdagTablo[[#This Row],[Vefat2019]]</f>
        <v>2</v>
      </c>
      <c r="G234">
        <f>IF(TekirdagTablo[[#This Row],[Vefat2020]]&gt;-1, TekirdagTablo[[#This Row],[Vefat2020]]-TekirdagTablo[[#This Row],[Referans]], 0)</f>
        <v>1</v>
      </c>
      <c r="H234">
        <f t="shared" si="13"/>
        <v>3.8571428571428572</v>
      </c>
      <c r="I234">
        <f t="shared" si="14"/>
        <v>5.1428571428571432</v>
      </c>
      <c r="J234">
        <f t="shared" si="15"/>
        <v>4.1428571428571432</v>
      </c>
      <c r="K234">
        <f t="shared" si="15"/>
        <v>1</v>
      </c>
      <c r="L234">
        <f t="shared" si="16"/>
        <v>5.1428571428571432</v>
      </c>
    </row>
    <row r="235" spans="1:12" x14ac:dyDescent="0.35">
      <c r="A235" t="s">
        <v>22</v>
      </c>
      <c r="B235">
        <v>4</v>
      </c>
      <c r="C235">
        <v>1</v>
      </c>
      <c r="D235">
        <v>3</v>
      </c>
      <c r="E235">
        <v>1</v>
      </c>
      <c r="F235">
        <f>TekirdagTablo[[#This Row],[Vefat2019]]</f>
        <v>1</v>
      </c>
      <c r="G235">
        <f>IF(TekirdagTablo[[#This Row],[Vefat2020]]&gt;-1, TekirdagTablo[[#This Row],[Vefat2020]]-TekirdagTablo[[#This Row],[Referans]], 0)</f>
        <v>3</v>
      </c>
      <c r="H235">
        <f t="shared" si="13"/>
        <v>3.8571428571428572</v>
      </c>
      <c r="I235">
        <f t="shared" si="14"/>
        <v>4</v>
      </c>
      <c r="J235">
        <f t="shared" si="15"/>
        <v>3.8571428571428572</v>
      </c>
      <c r="K235">
        <f t="shared" si="15"/>
        <v>1</v>
      </c>
      <c r="L235">
        <f t="shared" si="16"/>
        <v>4</v>
      </c>
    </row>
    <row r="236" spans="1:12" x14ac:dyDescent="0.35">
      <c r="A236" t="s">
        <v>21</v>
      </c>
      <c r="B236">
        <v>2</v>
      </c>
      <c r="C236">
        <v>4</v>
      </c>
      <c r="D236">
        <v>0</v>
      </c>
      <c r="E236">
        <v>0</v>
      </c>
      <c r="F236">
        <f>TekirdagTablo[[#This Row],[Vefat2019]]</f>
        <v>4</v>
      </c>
      <c r="G236">
        <f>IF(TekirdagTablo[[#This Row],[Vefat2020]]&gt;-1, TekirdagTablo[[#This Row],[Vefat2020]]-TekirdagTablo[[#This Row],[Referans]], 0)</f>
        <v>-2</v>
      </c>
      <c r="H236">
        <f t="shared" si="13"/>
        <v>3.4285714285714284</v>
      </c>
      <c r="I236">
        <f t="shared" si="14"/>
        <v>3.8571428571428572</v>
      </c>
      <c r="J236">
        <f t="shared" si="15"/>
        <v>3.1428571428571428</v>
      </c>
      <c r="K236">
        <f t="shared" si="15"/>
        <v>0.5714285714285714</v>
      </c>
      <c r="L236">
        <f t="shared" si="16"/>
        <v>3.8571428571428572</v>
      </c>
    </row>
    <row r="237" spans="1:12" x14ac:dyDescent="0.35">
      <c r="A237" t="s">
        <v>20</v>
      </c>
      <c r="B237">
        <v>3</v>
      </c>
      <c r="C237">
        <v>3</v>
      </c>
      <c r="D237">
        <v>5</v>
      </c>
      <c r="E237">
        <v>1</v>
      </c>
      <c r="F237">
        <f>TekirdagTablo[[#This Row],[Vefat2019]]</f>
        <v>3</v>
      </c>
      <c r="G237">
        <f>IF(TekirdagTablo[[#This Row],[Vefat2020]]&gt;-1, TekirdagTablo[[#This Row],[Vefat2020]]-TekirdagTablo[[#This Row],[Referans]], 0)</f>
        <v>0</v>
      </c>
      <c r="H237">
        <f t="shared" si="13"/>
        <v>3.5714285714285716</v>
      </c>
      <c r="I237">
        <f t="shared" si="14"/>
        <v>3.5714285714285716</v>
      </c>
      <c r="J237">
        <f t="shared" si="15"/>
        <v>3.4285714285714284</v>
      </c>
      <c r="K237">
        <f t="shared" si="15"/>
        <v>0.42857142857142855</v>
      </c>
      <c r="L237">
        <f t="shared" si="16"/>
        <v>3.5714285714285716</v>
      </c>
    </row>
    <row r="238" spans="1:12" x14ac:dyDescent="0.35">
      <c r="A238" t="s">
        <v>19</v>
      </c>
      <c r="B238">
        <v>8</v>
      </c>
      <c r="C238">
        <v>3</v>
      </c>
      <c r="D238">
        <v>4</v>
      </c>
      <c r="E238">
        <v>2</v>
      </c>
      <c r="F238">
        <f>TekirdagTablo[[#This Row],[Vefat2019]]</f>
        <v>3</v>
      </c>
      <c r="G238">
        <f>IF(TekirdagTablo[[#This Row],[Vefat2020]]&gt;-1, TekirdagTablo[[#This Row],[Vefat2020]]-TekirdagTablo[[#This Row],[Referans]], 0)</f>
        <v>5</v>
      </c>
      <c r="H238">
        <f t="shared" si="13"/>
        <v>4.1428571428571432</v>
      </c>
      <c r="I238">
        <f t="shared" si="14"/>
        <v>3.4285714285714284</v>
      </c>
      <c r="J238">
        <f t="shared" si="15"/>
        <v>3.4285714285714284</v>
      </c>
      <c r="K238">
        <f t="shared" si="15"/>
        <v>0.5714285714285714</v>
      </c>
      <c r="L238">
        <f t="shared" si="16"/>
        <v>3.4285714285714284</v>
      </c>
    </row>
    <row r="239" spans="1:12" x14ac:dyDescent="0.35">
      <c r="A239" t="s">
        <v>18</v>
      </c>
      <c r="B239">
        <v>8</v>
      </c>
      <c r="C239">
        <v>4</v>
      </c>
      <c r="D239">
        <v>3</v>
      </c>
      <c r="E239">
        <v>0</v>
      </c>
      <c r="F239">
        <f>TekirdagTablo[[#This Row],[Vefat2019]]</f>
        <v>4</v>
      </c>
      <c r="G239">
        <f>IF(TekirdagTablo[[#This Row],[Vefat2020]]&gt;-1, TekirdagTablo[[#This Row],[Vefat2020]]-TekirdagTablo[[#This Row],[Referans]], 0)</f>
        <v>4</v>
      </c>
      <c r="H239">
        <f t="shared" si="13"/>
        <v>5</v>
      </c>
      <c r="I239">
        <f t="shared" si="14"/>
        <v>3.1428571428571428</v>
      </c>
      <c r="J239">
        <f t="shared" si="15"/>
        <v>3.5714285714285716</v>
      </c>
      <c r="K239">
        <f t="shared" si="15"/>
        <v>0.5714285714285714</v>
      </c>
      <c r="L239">
        <f t="shared" si="16"/>
        <v>3.1428571428571428</v>
      </c>
    </row>
    <row r="240" spans="1:12" x14ac:dyDescent="0.35">
      <c r="A240" t="s">
        <v>17</v>
      </c>
      <c r="B240">
        <v>5</v>
      </c>
      <c r="C240">
        <v>7</v>
      </c>
      <c r="D240">
        <v>5</v>
      </c>
      <c r="E240">
        <v>0</v>
      </c>
      <c r="F240">
        <f>TekirdagTablo[[#This Row],[Vefat2019]]</f>
        <v>7</v>
      </c>
      <c r="G240">
        <f>IF(TekirdagTablo[[#This Row],[Vefat2020]]&gt;-1, TekirdagTablo[[#This Row],[Vefat2020]]-TekirdagTablo[[#This Row],[Referans]], 0)</f>
        <v>-2</v>
      </c>
      <c r="H240">
        <f t="shared" si="13"/>
        <v>4.7142857142857144</v>
      </c>
      <c r="I240">
        <f t="shared" si="14"/>
        <v>3.4285714285714284</v>
      </c>
      <c r="J240">
        <f t="shared" si="15"/>
        <v>3.8571428571428572</v>
      </c>
      <c r="K240">
        <f t="shared" si="15"/>
        <v>0.5714285714285714</v>
      </c>
      <c r="L240">
        <f t="shared" si="16"/>
        <v>3.4285714285714284</v>
      </c>
    </row>
    <row r="241" spans="1:12" x14ac:dyDescent="0.35">
      <c r="A241" t="s">
        <v>16</v>
      </c>
      <c r="B241">
        <v>4</v>
      </c>
      <c r="C241">
        <v>3</v>
      </c>
      <c r="D241">
        <v>4</v>
      </c>
      <c r="E241">
        <v>1</v>
      </c>
      <c r="F241">
        <f>TekirdagTablo[[#This Row],[Vefat2019]]</f>
        <v>3</v>
      </c>
      <c r="G241">
        <f>IF(TekirdagTablo[[#This Row],[Vefat2020]]&gt;-1, TekirdagTablo[[#This Row],[Vefat2020]]-TekirdagTablo[[#This Row],[Referans]], 0)</f>
        <v>1</v>
      </c>
      <c r="H241">
        <f t="shared" si="13"/>
        <v>4.8571428571428568</v>
      </c>
      <c r="I241">
        <f t="shared" si="14"/>
        <v>3.5714285714285716</v>
      </c>
      <c r="J241">
        <f t="shared" si="15"/>
        <v>3.4285714285714284</v>
      </c>
      <c r="K241">
        <f t="shared" si="15"/>
        <v>0.7142857142857143</v>
      </c>
      <c r="L241">
        <f t="shared" si="16"/>
        <v>3.5714285714285716</v>
      </c>
    </row>
    <row r="242" spans="1:12" x14ac:dyDescent="0.35">
      <c r="A242" t="s">
        <v>15</v>
      </c>
      <c r="B242">
        <v>7</v>
      </c>
      <c r="C242">
        <v>3</v>
      </c>
      <c r="D242">
        <v>2</v>
      </c>
      <c r="E242">
        <v>1</v>
      </c>
      <c r="F242">
        <f>TekirdagTablo[[#This Row],[Vefat2019]]</f>
        <v>3</v>
      </c>
      <c r="G242">
        <f>IF(TekirdagTablo[[#This Row],[Vefat2020]]&gt;-1, TekirdagTablo[[#This Row],[Vefat2020]]-TekirdagTablo[[#This Row],[Referans]], 0)</f>
        <v>4</v>
      </c>
      <c r="H242">
        <f t="shared" si="13"/>
        <v>5.2857142857142856</v>
      </c>
      <c r="I242">
        <f t="shared" si="14"/>
        <v>3.8571428571428572</v>
      </c>
      <c r="J242">
        <f t="shared" si="15"/>
        <v>3.2857142857142856</v>
      </c>
      <c r="K242">
        <f t="shared" si="15"/>
        <v>0.7142857142857143</v>
      </c>
      <c r="L242">
        <f t="shared" si="16"/>
        <v>3.8571428571428572</v>
      </c>
    </row>
    <row r="243" spans="1:12" x14ac:dyDescent="0.35">
      <c r="A243" t="s">
        <v>14</v>
      </c>
      <c r="B243">
        <v>6</v>
      </c>
      <c r="C243">
        <v>1</v>
      </c>
      <c r="D243">
        <v>4</v>
      </c>
      <c r="E243">
        <v>1</v>
      </c>
      <c r="F243">
        <f>TekirdagTablo[[#This Row],[Vefat2019]]</f>
        <v>1</v>
      </c>
      <c r="G243">
        <f>IF(TekirdagTablo[[#This Row],[Vefat2020]]&gt;-1, TekirdagTablo[[#This Row],[Vefat2020]]-TekirdagTablo[[#This Row],[Referans]], 0)</f>
        <v>5</v>
      </c>
      <c r="H243">
        <f t="shared" si="13"/>
        <v>5.8571428571428568</v>
      </c>
      <c r="I243">
        <f t="shared" si="14"/>
        <v>3.4285714285714284</v>
      </c>
      <c r="J243">
        <f t="shared" si="15"/>
        <v>3.8571428571428572</v>
      </c>
      <c r="K243">
        <f t="shared" si="15"/>
        <v>0.8571428571428571</v>
      </c>
      <c r="L243">
        <f t="shared" si="16"/>
        <v>3.4285714285714284</v>
      </c>
    </row>
    <row r="244" spans="1:12" x14ac:dyDescent="0.35">
      <c r="A244" t="s">
        <v>13</v>
      </c>
      <c r="B244">
        <v>7</v>
      </c>
      <c r="C244">
        <v>3</v>
      </c>
      <c r="D244">
        <v>7</v>
      </c>
      <c r="E244">
        <v>3</v>
      </c>
      <c r="F244">
        <f>TekirdagTablo[[#This Row],[Vefat2019]]</f>
        <v>3</v>
      </c>
      <c r="G244">
        <f>IF(TekirdagTablo[[#This Row],[Vefat2020]]&gt;-1, TekirdagTablo[[#This Row],[Vefat2020]]-TekirdagTablo[[#This Row],[Referans]], 0)</f>
        <v>4</v>
      </c>
      <c r="H244">
        <f t="shared" si="13"/>
        <v>6.4285714285714288</v>
      </c>
      <c r="I244">
        <f t="shared" si="14"/>
        <v>3.4285714285714284</v>
      </c>
      <c r="J244">
        <f t="shared" si="15"/>
        <v>4.1428571428571432</v>
      </c>
      <c r="K244">
        <f t="shared" si="15"/>
        <v>1.1428571428571428</v>
      </c>
      <c r="L244">
        <f t="shared" si="16"/>
        <v>3.4285714285714284</v>
      </c>
    </row>
    <row r="245" spans="1:12" x14ac:dyDescent="0.35">
      <c r="A245" t="s">
        <v>12</v>
      </c>
      <c r="B245">
        <v>1</v>
      </c>
      <c r="C245">
        <v>7</v>
      </c>
      <c r="D245">
        <v>5</v>
      </c>
      <c r="E245">
        <v>1</v>
      </c>
      <c r="F245">
        <f>TekirdagTablo[[#This Row],[Vefat2019]]</f>
        <v>7</v>
      </c>
      <c r="G245">
        <f>IF(TekirdagTablo[[#This Row],[Vefat2020]]&gt;-1, TekirdagTablo[[#This Row],[Vefat2020]]-TekirdagTablo[[#This Row],[Referans]], 0)</f>
        <v>-6</v>
      </c>
      <c r="H245">
        <f t="shared" si="13"/>
        <v>5.4285714285714288</v>
      </c>
      <c r="I245">
        <f t="shared" si="14"/>
        <v>4</v>
      </c>
      <c r="J245">
        <f t="shared" si="15"/>
        <v>4.2857142857142856</v>
      </c>
      <c r="K245">
        <f t="shared" si="15"/>
        <v>1</v>
      </c>
      <c r="L245">
        <f t="shared" si="16"/>
        <v>4</v>
      </c>
    </row>
    <row r="246" spans="1:12" x14ac:dyDescent="0.35">
      <c r="A246" t="s">
        <v>11</v>
      </c>
      <c r="B246">
        <v>4</v>
      </c>
      <c r="C246">
        <v>3</v>
      </c>
      <c r="D246">
        <v>9</v>
      </c>
      <c r="E246">
        <v>1</v>
      </c>
      <c r="F246">
        <f>TekirdagTablo[[#This Row],[Vefat2019]]</f>
        <v>3</v>
      </c>
      <c r="G246">
        <f>IF(TekirdagTablo[[#This Row],[Vefat2020]]&gt;-1, TekirdagTablo[[#This Row],[Vefat2020]]-TekirdagTablo[[#This Row],[Referans]], 0)</f>
        <v>1</v>
      </c>
      <c r="H246">
        <f t="shared" si="13"/>
        <v>4.8571428571428568</v>
      </c>
      <c r="I246">
        <f t="shared" si="14"/>
        <v>3.8571428571428572</v>
      </c>
      <c r="J246">
        <f t="shared" si="15"/>
        <v>5.1428571428571432</v>
      </c>
      <c r="K246">
        <f t="shared" si="15"/>
        <v>1.1428571428571428</v>
      </c>
      <c r="L246">
        <f t="shared" si="16"/>
        <v>3.8571428571428572</v>
      </c>
    </row>
    <row r="247" spans="1:12" x14ac:dyDescent="0.35">
      <c r="A247" t="s">
        <v>10</v>
      </c>
      <c r="B247">
        <v>1</v>
      </c>
      <c r="C247">
        <v>4</v>
      </c>
      <c r="D247">
        <v>6</v>
      </c>
      <c r="E247">
        <v>3</v>
      </c>
      <c r="F247">
        <f>TekirdagTablo[[#This Row],[Vefat2019]]</f>
        <v>4</v>
      </c>
      <c r="G247">
        <f>IF(TekirdagTablo[[#This Row],[Vefat2020]]&gt;-1, TekirdagTablo[[#This Row],[Vefat2020]]-TekirdagTablo[[#This Row],[Referans]], 0)</f>
        <v>-3</v>
      </c>
      <c r="H247">
        <f t="shared" si="13"/>
        <v>4.2857142857142856</v>
      </c>
      <c r="I247">
        <f t="shared" si="14"/>
        <v>3.4285714285714284</v>
      </c>
      <c r="J247">
        <f t="shared" si="15"/>
        <v>5.2857142857142856</v>
      </c>
      <c r="K247">
        <f t="shared" si="15"/>
        <v>1.5714285714285714</v>
      </c>
      <c r="L247">
        <f t="shared" si="16"/>
        <v>3.4285714285714284</v>
      </c>
    </row>
    <row r="248" spans="1:12" x14ac:dyDescent="0.35">
      <c r="A248" t="s">
        <v>9</v>
      </c>
      <c r="B248">
        <v>2</v>
      </c>
      <c r="C248">
        <v>4</v>
      </c>
      <c r="D248">
        <v>2</v>
      </c>
      <c r="E248">
        <v>0</v>
      </c>
      <c r="F248">
        <f>TekirdagTablo[[#This Row],[Vefat2019]]</f>
        <v>4</v>
      </c>
      <c r="G248">
        <f>IF(TekirdagTablo[[#This Row],[Vefat2020]]&gt;-1, TekirdagTablo[[#This Row],[Vefat2020]]-TekirdagTablo[[#This Row],[Referans]], 0)</f>
        <v>-2</v>
      </c>
      <c r="H248">
        <f t="shared" si="13"/>
        <v>4</v>
      </c>
      <c r="I248">
        <f t="shared" si="14"/>
        <v>3.5714285714285716</v>
      </c>
      <c r="J248">
        <f t="shared" si="15"/>
        <v>5</v>
      </c>
      <c r="K248">
        <f t="shared" si="15"/>
        <v>1.4285714285714286</v>
      </c>
      <c r="L248">
        <f t="shared" si="16"/>
        <v>3.5714285714285716</v>
      </c>
    </row>
    <row r="249" spans="1:12" x14ac:dyDescent="0.35">
      <c r="A249" t="s">
        <v>8</v>
      </c>
      <c r="B249">
        <v>4</v>
      </c>
      <c r="C249">
        <v>1</v>
      </c>
      <c r="D249">
        <v>2</v>
      </c>
      <c r="E249">
        <v>2</v>
      </c>
      <c r="F249">
        <f>TekirdagTablo[[#This Row],[Vefat2019]]</f>
        <v>1</v>
      </c>
      <c r="G249">
        <f>IF(TekirdagTablo[[#This Row],[Vefat2020]]&gt;-1, TekirdagTablo[[#This Row],[Vefat2020]]-TekirdagTablo[[#This Row],[Referans]], 0)</f>
        <v>3</v>
      </c>
      <c r="H249">
        <f t="shared" si="13"/>
        <v>3.5714285714285716</v>
      </c>
      <c r="I249">
        <f t="shared" si="14"/>
        <v>3.2857142857142856</v>
      </c>
      <c r="J249">
        <f t="shared" si="15"/>
        <v>5</v>
      </c>
      <c r="K249">
        <f t="shared" si="15"/>
        <v>1.5714285714285714</v>
      </c>
      <c r="L249">
        <f t="shared" si="16"/>
        <v>3.2857142857142856</v>
      </c>
    </row>
    <row r="250" spans="1:12" x14ac:dyDescent="0.35">
      <c r="A250" t="s">
        <v>7</v>
      </c>
      <c r="B250">
        <v>2</v>
      </c>
      <c r="C250">
        <v>3</v>
      </c>
      <c r="D250">
        <v>3</v>
      </c>
      <c r="E250">
        <v>2</v>
      </c>
      <c r="F250">
        <f>TekirdagTablo[[#This Row],[Vefat2019]]</f>
        <v>3</v>
      </c>
      <c r="G250">
        <f>IF(TekirdagTablo[[#This Row],[Vefat2020]]&gt;-1, TekirdagTablo[[#This Row],[Vefat2020]]-TekirdagTablo[[#This Row],[Referans]], 0)</f>
        <v>-1</v>
      </c>
      <c r="H250">
        <f t="shared" si="13"/>
        <v>3</v>
      </c>
      <c r="I250">
        <f t="shared" si="14"/>
        <v>3.5714285714285716</v>
      </c>
      <c r="J250">
        <f t="shared" si="15"/>
        <v>4.8571428571428568</v>
      </c>
      <c r="K250">
        <f t="shared" si="15"/>
        <v>1.7142857142857142</v>
      </c>
      <c r="L250">
        <f t="shared" si="16"/>
        <v>3.5714285714285716</v>
      </c>
    </row>
    <row r="251" spans="1:12" x14ac:dyDescent="0.35">
      <c r="A251" t="s">
        <v>6</v>
      </c>
      <c r="B251">
        <v>3</v>
      </c>
      <c r="C251">
        <v>3</v>
      </c>
      <c r="D251">
        <v>6</v>
      </c>
      <c r="E251">
        <v>1</v>
      </c>
      <c r="F251">
        <f>TekirdagTablo[[#This Row],[Vefat2019]]</f>
        <v>3</v>
      </c>
      <c r="G251">
        <f>IF(TekirdagTablo[[#This Row],[Vefat2020]]&gt;-1, TekirdagTablo[[#This Row],[Vefat2020]]-TekirdagTablo[[#This Row],[Referans]], 0)</f>
        <v>0</v>
      </c>
      <c r="H251">
        <f t="shared" si="13"/>
        <v>2.4285714285714284</v>
      </c>
      <c r="I251">
        <f t="shared" si="14"/>
        <v>3.5714285714285716</v>
      </c>
      <c r="J251">
        <f t="shared" si="15"/>
        <v>4.7142857142857144</v>
      </c>
      <c r="K251">
        <f t="shared" si="15"/>
        <v>1.4285714285714286</v>
      </c>
      <c r="L251">
        <f t="shared" si="16"/>
        <v>3.5714285714285716</v>
      </c>
    </row>
    <row r="252" spans="1:12" x14ac:dyDescent="0.35">
      <c r="A252" t="s">
        <v>5</v>
      </c>
      <c r="B252">
        <v>1</v>
      </c>
      <c r="C252">
        <v>7</v>
      </c>
      <c r="D252">
        <v>3</v>
      </c>
      <c r="E252">
        <v>1</v>
      </c>
      <c r="F252">
        <f>TekirdagTablo[[#This Row],[Vefat2019]]</f>
        <v>7</v>
      </c>
      <c r="G252">
        <f>IF(TekirdagTablo[[#This Row],[Vefat2020]]&gt;-1, TekirdagTablo[[#This Row],[Vefat2020]]-TekirdagTablo[[#This Row],[Referans]], 0)</f>
        <v>-6</v>
      </c>
      <c r="H252">
        <f t="shared" si="13"/>
        <v>2.4285714285714284</v>
      </c>
      <c r="I252">
        <f t="shared" si="14"/>
        <v>3.5714285714285716</v>
      </c>
      <c r="J252">
        <f t="shared" si="15"/>
        <v>4.4285714285714288</v>
      </c>
      <c r="K252">
        <f t="shared" si="15"/>
        <v>1.4285714285714286</v>
      </c>
      <c r="L252">
        <f t="shared" si="16"/>
        <v>3.5714285714285716</v>
      </c>
    </row>
    <row r="253" spans="1:12" x14ac:dyDescent="0.35">
      <c r="A253" t="s">
        <v>4</v>
      </c>
      <c r="B253">
        <v>2</v>
      </c>
      <c r="C253">
        <v>3</v>
      </c>
      <c r="D253">
        <v>7</v>
      </c>
      <c r="E253">
        <v>3</v>
      </c>
      <c r="F253">
        <f>TekirdagTablo[[#This Row],[Vefat2019]]</f>
        <v>3</v>
      </c>
      <c r="G253">
        <f>IF(TekirdagTablo[[#This Row],[Vefat2020]]&gt;-1, TekirdagTablo[[#This Row],[Vefat2020]]-TekirdagTablo[[#This Row],[Referans]], 0)</f>
        <v>-1</v>
      </c>
      <c r="H253">
        <f t="shared" si="13"/>
        <v>2.1428571428571428</v>
      </c>
      <c r="I253">
        <f t="shared" si="14"/>
        <v>3.5714285714285716</v>
      </c>
      <c r="J253">
        <f t="shared" si="15"/>
        <v>4.1428571428571432</v>
      </c>
      <c r="K253">
        <f t="shared" si="15"/>
        <v>1.7142857142857142</v>
      </c>
      <c r="L253">
        <f t="shared" si="16"/>
        <v>3.5714285714285716</v>
      </c>
    </row>
    <row r="254" spans="1:12" x14ac:dyDescent="0.35">
      <c r="A254" t="s">
        <v>3</v>
      </c>
      <c r="B254">
        <v>1</v>
      </c>
      <c r="C254">
        <v>5</v>
      </c>
      <c r="D254">
        <v>6</v>
      </c>
      <c r="E254">
        <v>1</v>
      </c>
      <c r="F254">
        <f>TekirdagTablo[[#This Row],[Vefat2019]]</f>
        <v>5</v>
      </c>
      <c r="G254">
        <f>IF(TekirdagTablo[[#This Row],[Vefat2020]]&gt;-1, TekirdagTablo[[#This Row],[Vefat2020]]-TekirdagTablo[[#This Row],[Referans]], 0)</f>
        <v>-4</v>
      </c>
      <c r="H254">
        <f t="shared" si="13"/>
        <v>2.1428571428571428</v>
      </c>
      <c r="I254">
        <f t="shared" si="14"/>
        <v>3.7142857142857144</v>
      </c>
      <c r="J254">
        <f t="shared" si="15"/>
        <v>4.1428571428571432</v>
      </c>
      <c r="K254">
        <f t="shared" si="15"/>
        <v>1.4285714285714286</v>
      </c>
      <c r="L254">
        <f t="shared" si="16"/>
        <v>3.7142857142857144</v>
      </c>
    </row>
    <row r="255" spans="1:12" x14ac:dyDescent="0.35">
      <c r="A255" t="s">
        <v>2</v>
      </c>
      <c r="B255">
        <v>0</v>
      </c>
      <c r="C255">
        <v>7</v>
      </c>
      <c r="D255">
        <v>4</v>
      </c>
      <c r="E255">
        <v>0</v>
      </c>
      <c r="F255">
        <f>TekirdagTablo[[#This Row],[Vefat2019]]</f>
        <v>7</v>
      </c>
      <c r="G255">
        <f>IF(TekirdagTablo[[#This Row],[Vefat2020]]&gt;-1, TekirdagTablo[[#This Row],[Vefat2020]]-TekirdagTablo[[#This Row],[Referans]], 0)</f>
        <v>-7</v>
      </c>
      <c r="H255">
        <f t="shared" ref="H255:H257" si="17">AVERAGE(B249:B255)</f>
        <v>1.8571428571428572</v>
      </c>
      <c r="I255">
        <f t="shared" ref="I255:I257" si="18">AVERAGE(C249:C255)</f>
        <v>4.1428571428571432</v>
      </c>
      <c r="J255">
        <f t="shared" ref="J255:K257" si="19">AVERAGE(D249:D255)</f>
        <v>4.4285714285714288</v>
      </c>
      <c r="K255">
        <f t="shared" si="19"/>
        <v>1.4285714285714286</v>
      </c>
      <c r="L255">
        <f t="shared" si="16"/>
        <v>4.1428571428571432</v>
      </c>
    </row>
    <row r="256" spans="1:12" x14ac:dyDescent="0.35">
      <c r="A256" t="s">
        <v>1</v>
      </c>
      <c r="B256">
        <v>0</v>
      </c>
      <c r="C256">
        <v>3</v>
      </c>
      <c r="D256">
        <v>4</v>
      </c>
      <c r="E256">
        <v>3</v>
      </c>
      <c r="F256">
        <f>TekirdagTablo[[#This Row],[Vefat2019]]</f>
        <v>3</v>
      </c>
      <c r="G256">
        <f>IF(TekirdagTablo[[#This Row],[Vefat2020]]&gt;-1, TekirdagTablo[[#This Row],[Vefat2020]]-TekirdagTablo[[#This Row],[Referans]], 0)</f>
        <v>-3</v>
      </c>
      <c r="H256">
        <f t="shared" si="17"/>
        <v>1.2857142857142858</v>
      </c>
      <c r="I256">
        <f t="shared" si="18"/>
        <v>4.4285714285714288</v>
      </c>
      <c r="J256">
        <f t="shared" si="19"/>
        <v>4.7142857142857144</v>
      </c>
      <c r="K256">
        <f t="shared" si="19"/>
        <v>1.5714285714285714</v>
      </c>
      <c r="L256">
        <f t="shared" si="16"/>
        <v>4.4285714285714288</v>
      </c>
    </row>
    <row r="257" spans="1:12" x14ac:dyDescent="0.35">
      <c r="A257" t="s">
        <v>0</v>
      </c>
      <c r="B257">
        <v>1</v>
      </c>
      <c r="C257">
        <v>3</v>
      </c>
      <c r="D257">
        <v>7</v>
      </c>
      <c r="E257">
        <v>0</v>
      </c>
      <c r="F257">
        <f>TekirdagTablo[[#This Row],[Vefat2019]]</f>
        <v>3</v>
      </c>
      <c r="G257">
        <f>IF(TekirdagTablo[[#This Row],[Vefat2020]]&gt;-1, TekirdagTablo[[#This Row],[Vefat2020]]-TekirdagTablo[[#This Row],[Referans]], 0)</f>
        <v>-2</v>
      </c>
      <c r="H257">
        <f t="shared" si="17"/>
        <v>1.1428571428571428</v>
      </c>
      <c r="I257">
        <f t="shared" si="18"/>
        <v>4.4285714285714288</v>
      </c>
      <c r="J257">
        <f t="shared" si="19"/>
        <v>5.2857142857142856</v>
      </c>
      <c r="K257">
        <f t="shared" si="19"/>
        <v>1.2857142857142858</v>
      </c>
      <c r="L257">
        <f t="shared" si="16"/>
        <v>4.4285714285714288</v>
      </c>
    </row>
    <row r="258" spans="1:12" x14ac:dyDescent="0.35">
      <c r="L258" s="1"/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0C2F-EEFB-499E-925E-0BA9529ED380}">
  <sheetPr codeName="Sheet11"/>
  <dimension ref="A1:N258"/>
  <sheetViews>
    <sheetView topLeftCell="M1" zoomScale="85" zoomScaleNormal="85" workbookViewId="0">
      <selection activeCell="T8" sqref="T8"/>
    </sheetView>
  </sheetViews>
  <sheetFormatPr defaultRowHeight="14.5" x14ac:dyDescent="0.35"/>
  <cols>
    <col min="2" max="7" width="11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-1</v>
      </c>
      <c r="C2">
        <v>10</v>
      </c>
      <c r="D2">
        <v>4</v>
      </c>
      <c r="E2">
        <v>1</v>
      </c>
      <c r="F2">
        <f>DiyarbakirTablo[[#This Row],[Vefat2019]]</f>
        <v>10</v>
      </c>
      <c r="G2">
        <f>IF(AND(DiyarbakirTablo[[#This Row],[Vefat2020]]&gt;-1,DiyarbakirTablo[[#This Row],[Referans]]&gt;-1), DiyarbakirTablo[[#This Row],[Vefat2020]]-DiyarbakirTablo[[#This Row],[Referans]], 0)</f>
        <v>0</v>
      </c>
    </row>
    <row r="3" spans="1:12" x14ac:dyDescent="0.35">
      <c r="A3" t="s">
        <v>254</v>
      </c>
      <c r="B3">
        <v>-1</v>
      </c>
      <c r="C3">
        <v>10</v>
      </c>
      <c r="D3">
        <v>11</v>
      </c>
      <c r="E3">
        <v>3</v>
      </c>
      <c r="F3">
        <f>DiyarbakirTablo[[#This Row],[Vefat2019]]</f>
        <v>10</v>
      </c>
      <c r="G3">
        <f>IF(AND(DiyarbakirTablo[[#This Row],[Vefat2020]]&gt;-1,DiyarbakirTablo[[#This Row],[Referans]]&gt;-1), DiyarbakirTablo[[#This Row],[Vefat2020]]-DiyarbakirTablo[[#This Row],[Referans]], 0)</f>
        <v>0</v>
      </c>
    </row>
    <row r="4" spans="1:12" x14ac:dyDescent="0.35">
      <c r="A4" t="s">
        <v>253</v>
      </c>
      <c r="B4">
        <v>16</v>
      </c>
      <c r="C4">
        <v>21</v>
      </c>
      <c r="D4">
        <v>9</v>
      </c>
      <c r="E4">
        <v>2</v>
      </c>
      <c r="F4">
        <f>DiyarbakirTablo[[#This Row],[Vefat2019]]</f>
        <v>21</v>
      </c>
      <c r="G4">
        <f>IF(AND(DiyarbakirTablo[[#This Row],[Vefat2020]]&gt;-1,DiyarbakirTablo[[#This Row],[Referans]]&gt;-1), DiyarbakirTablo[[#This Row],[Vefat2020]]-DiyarbakirTablo[[#This Row],[Referans]], 0)</f>
        <v>-5</v>
      </c>
    </row>
    <row r="5" spans="1:12" x14ac:dyDescent="0.35">
      <c r="A5" t="s">
        <v>252</v>
      </c>
      <c r="B5">
        <v>14</v>
      </c>
      <c r="C5">
        <v>9</v>
      </c>
      <c r="D5">
        <v>4</v>
      </c>
      <c r="E5">
        <v>3</v>
      </c>
      <c r="F5">
        <f>DiyarbakirTablo[[#This Row],[Vefat2019]]</f>
        <v>9</v>
      </c>
      <c r="G5">
        <f>IF(AND(DiyarbakirTablo[[#This Row],[Vefat2020]]&gt;-1,DiyarbakirTablo[[#This Row],[Referans]]&gt;-1), DiyarbakirTablo[[#This Row],[Vefat2020]]-DiyarbakirTablo[[#This Row],[Referans]], 0)</f>
        <v>5</v>
      </c>
    </row>
    <row r="6" spans="1:12" x14ac:dyDescent="0.35">
      <c r="A6" t="s">
        <v>251</v>
      </c>
      <c r="B6">
        <v>16</v>
      </c>
      <c r="C6">
        <v>15</v>
      </c>
      <c r="D6">
        <v>6</v>
      </c>
      <c r="E6">
        <v>3</v>
      </c>
      <c r="F6">
        <f>DiyarbakirTablo[[#This Row],[Vefat2019]]</f>
        <v>15</v>
      </c>
      <c r="G6">
        <f>IF(AND(DiyarbakirTablo[[#This Row],[Vefat2020]]&gt;-1,DiyarbakirTablo[[#This Row],[Referans]]&gt;-1), DiyarbakirTablo[[#This Row],[Vefat2020]]-DiyarbakirTablo[[#This Row],[Referans]], 0)</f>
        <v>1</v>
      </c>
    </row>
    <row r="7" spans="1:12" x14ac:dyDescent="0.35">
      <c r="A7" t="s">
        <v>250</v>
      </c>
      <c r="B7">
        <v>10</v>
      </c>
      <c r="C7">
        <v>14</v>
      </c>
      <c r="D7">
        <v>5</v>
      </c>
      <c r="E7">
        <v>7</v>
      </c>
      <c r="F7">
        <f>DiyarbakirTablo[[#This Row],[Vefat2019]]</f>
        <v>14</v>
      </c>
      <c r="G7">
        <f>IF(AND(DiyarbakirTablo[[#This Row],[Vefat2020]]&gt;-1,DiyarbakirTablo[[#This Row],[Referans]]&gt;-1), DiyarbakirTablo[[#This Row],[Vefat2020]]-DiyarbakirTablo[[#This Row],[Referans]], 0)</f>
        <v>-4</v>
      </c>
    </row>
    <row r="8" spans="1:12" x14ac:dyDescent="0.35">
      <c r="A8" t="s">
        <v>249</v>
      </c>
      <c r="B8">
        <v>-1</v>
      </c>
      <c r="C8">
        <v>21</v>
      </c>
      <c r="D8">
        <v>-1</v>
      </c>
      <c r="E8">
        <v>5</v>
      </c>
      <c r="F8">
        <f>DiyarbakirTablo[[#This Row],[Vefat2019]]</f>
        <v>21</v>
      </c>
      <c r="G8">
        <f>IF(AND(DiyarbakirTablo[[#This Row],[Vefat2020]]&gt;-1,DiyarbakirTablo[[#This Row],[Referans]]&gt;-1), DiyarbakirTablo[[#This Row],[Vefat2020]]-DiyarbakirTablo[[#This Row],[Referans]], 0)</f>
        <v>0</v>
      </c>
      <c r="H8">
        <f>AVERAGEIF(B2:B8, "&gt;0")</f>
        <v>14</v>
      </c>
      <c r="I8">
        <f t="shared" ref="I8:K8" si="0">AVERAGEIF(C2:C8, "&gt;0")</f>
        <v>14.285714285714286</v>
      </c>
      <c r="J8">
        <f t="shared" si="0"/>
        <v>6.5</v>
      </c>
      <c r="K8">
        <f t="shared" si="0"/>
        <v>3.4285714285714284</v>
      </c>
      <c r="L8">
        <f>AVERAGE(F2:F8)</f>
        <v>14.285714285714286</v>
      </c>
    </row>
    <row r="9" spans="1:12" x14ac:dyDescent="0.35">
      <c r="A9" t="s">
        <v>248</v>
      </c>
      <c r="B9">
        <v>12</v>
      </c>
      <c r="C9">
        <v>-1</v>
      </c>
      <c r="D9">
        <v>8</v>
      </c>
      <c r="E9">
        <v>2</v>
      </c>
      <c r="F9">
        <f>DiyarbakirTablo[[#This Row],[Vefat2019]]</f>
        <v>-1</v>
      </c>
      <c r="G9">
        <f>IF(AND(DiyarbakirTablo[[#This Row],[Vefat2020]]&gt;-1,DiyarbakirTablo[[#This Row],[Referans]]&gt;-1), DiyarbakirTablo[[#This Row],[Vefat2020]]-DiyarbakirTablo[[#This Row],[Referans]], 0)</f>
        <v>0</v>
      </c>
      <c r="H9">
        <f t="shared" ref="H9:H72" si="1">AVERAGEIF(B3:B9, "&gt;0")</f>
        <v>13.6</v>
      </c>
      <c r="I9">
        <f t="shared" ref="I9:I72" si="2">AVERAGEIF(C3:C9, "&gt;0")</f>
        <v>15</v>
      </c>
      <c r="J9">
        <f t="shared" ref="J9:J72" si="3">AVERAGEIF(D3:D9, "&gt;0")</f>
        <v>7.166666666666667</v>
      </c>
      <c r="K9">
        <f t="shared" ref="K9:K72" si="4">AVERAGEIF(E3:E9, "&gt;0")</f>
        <v>3.5714285714285716</v>
      </c>
      <c r="L9">
        <f t="shared" ref="L9:L72" si="5">AVERAGE(F3:F9)</f>
        <v>12.714285714285714</v>
      </c>
    </row>
    <row r="10" spans="1:12" x14ac:dyDescent="0.35">
      <c r="A10" t="s">
        <v>247</v>
      </c>
      <c r="B10">
        <v>-1</v>
      </c>
      <c r="C10">
        <v>14</v>
      </c>
      <c r="D10">
        <v>6</v>
      </c>
      <c r="E10">
        <v>4</v>
      </c>
      <c r="F10">
        <f>DiyarbakirTablo[[#This Row],[Vefat2019]]</f>
        <v>14</v>
      </c>
      <c r="G10">
        <f>IF(AND(DiyarbakirTablo[[#This Row],[Vefat2020]]&gt;-1,DiyarbakirTablo[[#This Row],[Referans]]&gt;-1), DiyarbakirTablo[[#This Row],[Vefat2020]]-DiyarbakirTablo[[#This Row],[Referans]], 0)</f>
        <v>0</v>
      </c>
      <c r="H10">
        <f t="shared" si="1"/>
        <v>13.6</v>
      </c>
      <c r="I10">
        <f t="shared" si="2"/>
        <v>15.666666666666666</v>
      </c>
      <c r="J10">
        <f t="shared" si="3"/>
        <v>6.333333333333333</v>
      </c>
      <c r="K10">
        <f t="shared" si="4"/>
        <v>3.7142857142857144</v>
      </c>
      <c r="L10">
        <f t="shared" si="5"/>
        <v>13.285714285714286</v>
      </c>
    </row>
    <row r="11" spans="1:12" x14ac:dyDescent="0.35">
      <c r="A11" t="s">
        <v>246</v>
      </c>
      <c r="B11">
        <v>15</v>
      </c>
      <c r="C11">
        <v>18</v>
      </c>
      <c r="D11">
        <v>10</v>
      </c>
      <c r="E11">
        <v>4</v>
      </c>
      <c r="F11">
        <f>DiyarbakirTablo[[#This Row],[Vefat2019]]</f>
        <v>18</v>
      </c>
      <c r="G11">
        <f>IF(AND(DiyarbakirTablo[[#This Row],[Vefat2020]]&gt;-1,DiyarbakirTablo[[#This Row],[Referans]]&gt;-1), DiyarbakirTablo[[#This Row],[Vefat2020]]-DiyarbakirTablo[[#This Row],[Referans]], 0)</f>
        <v>-3</v>
      </c>
      <c r="H11">
        <f t="shared" si="1"/>
        <v>13.4</v>
      </c>
      <c r="I11">
        <f t="shared" si="2"/>
        <v>15.166666666666666</v>
      </c>
      <c r="J11">
        <f t="shared" si="3"/>
        <v>6.5</v>
      </c>
      <c r="K11">
        <f t="shared" si="4"/>
        <v>4</v>
      </c>
      <c r="L11">
        <f t="shared" si="5"/>
        <v>12.857142857142858</v>
      </c>
    </row>
    <row r="12" spans="1:12" x14ac:dyDescent="0.35">
      <c r="A12" t="s">
        <v>245</v>
      </c>
      <c r="B12">
        <v>19</v>
      </c>
      <c r="C12">
        <v>23</v>
      </c>
      <c r="D12">
        <v>3</v>
      </c>
      <c r="E12">
        <v>1</v>
      </c>
      <c r="F12">
        <f>DiyarbakirTablo[[#This Row],[Vefat2019]]</f>
        <v>23</v>
      </c>
      <c r="G12">
        <f>IF(AND(DiyarbakirTablo[[#This Row],[Vefat2020]]&gt;-1,DiyarbakirTablo[[#This Row],[Referans]]&gt;-1), DiyarbakirTablo[[#This Row],[Vefat2020]]-DiyarbakirTablo[[#This Row],[Referans]], 0)</f>
        <v>-4</v>
      </c>
      <c r="H12">
        <f t="shared" si="1"/>
        <v>14.4</v>
      </c>
      <c r="I12">
        <f t="shared" si="2"/>
        <v>17.5</v>
      </c>
      <c r="J12">
        <f t="shared" si="3"/>
        <v>6.333333333333333</v>
      </c>
      <c r="K12">
        <f t="shared" si="4"/>
        <v>3.7142857142857144</v>
      </c>
      <c r="L12">
        <f t="shared" si="5"/>
        <v>14.857142857142858</v>
      </c>
    </row>
    <row r="13" spans="1:12" x14ac:dyDescent="0.35">
      <c r="A13" t="s">
        <v>244</v>
      </c>
      <c r="B13">
        <v>12</v>
      </c>
      <c r="C13">
        <v>10</v>
      </c>
      <c r="D13">
        <v>-1</v>
      </c>
      <c r="E13">
        <v>2</v>
      </c>
      <c r="F13">
        <f>DiyarbakirTablo[[#This Row],[Vefat2019]]</f>
        <v>10</v>
      </c>
      <c r="G13">
        <f>IF(AND(DiyarbakirTablo[[#This Row],[Vefat2020]]&gt;-1,DiyarbakirTablo[[#This Row],[Referans]]&gt;-1), DiyarbakirTablo[[#This Row],[Vefat2020]]-DiyarbakirTablo[[#This Row],[Referans]], 0)</f>
        <v>2</v>
      </c>
      <c r="H13">
        <f t="shared" si="1"/>
        <v>13.6</v>
      </c>
      <c r="I13">
        <f t="shared" si="2"/>
        <v>16.666666666666668</v>
      </c>
      <c r="J13">
        <f t="shared" si="3"/>
        <v>6.4</v>
      </c>
      <c r="K13">
        <f t="shared" si="4"/>
        <v>3.5714285714285716</v>
      </c>
      <c r="L13">
        <f t="shared" si="5"/>
        <v>14.142857142857142</v>
      </c>
    </row>
    <row r="14" spans="1:12" x14ac:dyDescent="0.35">
      <c r="A14" t="s">
        <v>243</v>
      </c>
      <c r="B14">
        <v>14</v>
      </c>
      <c r="C14">
        <v>22</v>
      </c>
      <c r="D14">
        <v>7</v>
      </c>
      <c r="E14">
        <v>4</v>
      </c>
      <c r="F14">
        <f>DiyarbakirTablo[[#This Row],[Vefat2019]]</f>
        <v>22</v>
      </c>
      <c r="G14">
        <f>IF(AND(DiyarbakirTablo[[#This Row],[Vefat2020]]&gt;-1,DiyarbakirTablo[[#This Row],[Referans]]&gt;-1), DiyarbakirTablo[[#This Row],[Vefat2020]]-DiyarbakirTablo[[#This Row],[Referans]], 0)</f>
        <v>-8</v>
      </c>
      <c r="H14">
        <f t="shared" si="1"/>
        <v>14.4</v>
      </c>
      <c r="I14">
        <f t="shared" si="2"/>
        <v>18</v>
      </c>
      <c r="J14">
        <f t="shared" si="3"/>
        <v>6.8</v>
      </c>
      <c r="K14">
        <f t="shared" si="4"/>
        <v>3.1428571428571428</v>
      </c>
      <c r="L14">
        <f t="shared" si="5"/>
        <v>15.285714285714286</v>
      </c>
    </row>
    <row r="15" spans="1:12" x14ac:dyDescent="0.35">
      <c r="A15" t="s">
        <v>242</v>
      </c>
      <c r="B15">
        <v>20</v>
      </c>
      <c r="C15">
        <v>15</v>
      </c>
      <c r="D15">
        <v>-1</v>
      </c>
      <c r="E15">
        <v>7</v>
      </c>
      <c r="F15">
        <f>DiyarbakirTablo[[#This Row],[Vefat2019]]</f>
        <v>15</v>
      </c>
      <c r="G15">
        <f>IF(AND(DiyarbakirTablo[[#This Row],[Vefat2020]]&gt;-1,DiyarbakirTablo[[#This Row],[Referans]]&gt;-1), DiyarbakirTablo[[#This Row],[Vefat2020]]-DiyarbakirTablo[[#This Row],[Referans]], 0)</f>
        <v>5</v>
      </c>
      <c r="H15">
        <f t="shared" si="1"/>
        <v>15.333333333333334</v>
      </c>
      <c r="I15">
        <f t="shared" si="2"/>
        <v>17</v>
      </c>
      <c r="J15">
        <f t="shared" si="3"/>
        <v>6.8</v>
      </c>
      <c r="K15">
        <f t="shared" si="4"/>
        <v>3.4285714285714284</v>
      </c>
      <c r="L15">
        <f t="shared" si="5"/>
        <v>14.428571428571429</v>
      </c>
    </row>
    <row r="16" spans="1:12" x14ac:dyDescent="0.35">
      <c r="A16" t="s">
        <v>241</v>
      </c>
      <c r="B16">
        <v>24</v>
      </c>
      <c r="C16">
        <v>20</v>
      </c>
      <c r="D16">
        <v>10</v>
      </c>
      <c r="E16">
        <v>3</v>
      </c>
      <c r="F16">
        <f>DiyarbakirTablo[[#This Row],[Vefat2019]]</f>
        <v>20</v>
      </c>
      <c r="G16">
        <f>IF(AND(DiyarbakirTablo[[#This Row],[Vefat2020]]&gt;-1,DiyarbakirTablo[[#This Row],[Referans]]&gt;-1), DiyarbakirTablo[[#This Row],[Vefat2020]]-DiyarbakirTablo[[#This Row],[Referans]], 0)</f>
        <v>4</v>
      </c>
      <c r="H16">
        <f t="shared" si="1"/>
        <v>17.333333333333332</v>
      </c>
      <c r="I16">
        <f t="shared" si="2"/>
        <v>17.428571428571427</v>
      </c>
      <c r="J16">
        <f t="shared" si="3"/>
        <v>7.2</v>
      </c>
      <c r="K16">
        <f t="shared" si="4"/>
        <v>3.5714285714285716</v>
      </c>
      <c r="L16">
        <f t="shared" si="5"/>
        <v>17.428571428571427</v>
      </c>
    </row>
    <row r="17" spans="1:14" x14ac:dyDescent="0.35">
      <c r="A17" t="s">
        <v>240</v>
      </c>
      <c r="B17">
        <v>-1</v>
      </c>
      <c r="C17">
        <v>17</v>
      </c>
      <c r="D17">
        <v>7</v>
      </c>
      <c r="E17">
        <v>9</v>
      </c>
      <c r="F17">
        <f>DiyarbakirTablo[[#This Row],[Vefat2019]]</f>
        <v>17</v>
      </c>
      <c r="G17">
        <f>IF(AND(DiyarbakirTablo[[#This Row],[Vefat2020]]&gt;-1,DiyarbakirTablo[[#This Row],[Referans]]&gt;-1), DiyarbakirTablo[[#This Row],[Vefat2020]]-DiyarbakirTablo[[#This Row],[Referans]], 0)</f>
        <v>0</v>
      </c>
      <c r="H17">
        <f t="shared" si="1"/>
        <v>17.333333333333332</v>
      </c>
      <c r="I17">
        <f t="shared" si="2"/>
        <v>17.857142857142858</v>
      </c>
      <c r="J17">
        <f t="shared" si="3"/>
        <v>7.4</v>
      </c>
      <c r="K17">
        <f t="shared" si="4"/>
        <v>4.2857142857142856</v>
      </c>
      <c r="L17">
        <f t="shared" si="5"/>
        <v>17.857142857142858</v>
      </c>
    </row>
    <row r="18" spans="1:14" x14ac:dyDescent="0.35">
      <c r="A18" t="s">
        <v>239</v>
      </c>
      <c r="B18">
        <v>14</v>
      </c>
      <c r="C18">
        <v>20</v>
      </c>
      <c r="D18">
        <v>-1</v>
      </c>
      <c r="E18">
        <v>0</v>
      </c>
      <c r="F18">
        <f>DiyarbakirTablo[[#This Row],[Vefat2019]]</f>
        <v>20</v>
      </c>
      <c r="G18">
        <f>IF(AND(DiyarbakirTablo[[#This Row],[Vefat2020]]&gt;-1,DiyarbakirTablo[[#This Row],[Referans]]&gt;-1), DiyarbakirTablo[[#This Row],[Vefat2020]]-DiyarbakirTablo[[#This Row],[Referans]], 0)</f>
        <v>-6</v>
      </c>
      <c r="H18">
        <f t="shared" si="1"/>
        <v>17.166666666666668</v>
      </c>
      <c r="I18">
        <f t="shared" si="2"/>
        <v>18.142857142857142</v>
      </c>
      <c r="J18">
        <f t="shared" si="3"/>
        <v>6.75</v>
      </c>
      <c r="K18">
        <f t="shared" si="4"/>
        <v>4.333333333333333</v>
      </c>
      <c r="L18">
        <f t="shared" si="5"/>
        <v>18.142857142857142</v>
      </c>
    </row>
    <row r="19" spans="1:14" x14ac:dyDescent="0.35">
      <c r="A19" t="s">
        <v>238</v>
      </c>
      <c r="B19">
        <v>-1</v>
      </c>
      <c r="C19">
        <v>15</v>
      </c>
      <c r="D19">
        <v>-1</v>
      </c>
      <c r="E19">
        <v>3</v>
      </c>
      <c r="F19">
        <f>DiyarbakirTablo[[#This Row],[Vefat2019]]</f>
        <v>15</v>
      </c>
      <c r="G19">
        <f>IF(AND(DiyarbakirTablo[[#This Row],[Vefat2020]]&gt;-1,DiyarbakirTablo[[#This Row],[Referans]]&gt;-1), DiyarbakirTablo[[#This Row],[Vefat2020]]-DiyarbakirTablo[[#This Row],[Referans]], 0)</f>
        <v>0</v>
      </c>
      <c r="H19">
        <f t="shared" si="1"/>
        <v>16.8</v>
      </c>
      <c r="I19">
        <f t="shared" si="2"/>
        <v>17</v>
      </c>
      <c r="J19">
        <f t="shared" si="3"/>
        <v>8</v>
      </c>
      <c r="K19">
        <f t="shared" si="4"/>
        <v>4.666666666666667</v>
      </c>
      <c r="L19">
        <f t="shared" si="5"/>
        <v>17</v>
      </c>
    </row>
    <row r="20" spans="1:14" x14ac:dyDescent="0.35">
      <c r="A20" t="s">
        <v>237</v>
      </c>
      <c r="B20">
        <v>18</v>
      </c>
      <c r="C20">
        <v>22</v>
      </c>
      <c r="D20">
        <v>-1</v>
      </c>
      <c r="E20">
        <v>1</v>
      </c>
      <c r="F20">
        <f>DiyarbakirTablo[[#This Row],[Vefat2019]]</f>
        <v>22</v>
      </c>
      <c r="G20">
        <f>IF(AND(DiyarbakirTablo[[#This Row],[Vefat2020]]&gt;-1,DiyarbakirTablo[[#This Row],[Referans]]&gt;-1), DiyarbakirTablo[[#This Row],[Vefat2020]]-DiyarbakirTablo[[#This Row],[Referans]], 0)</f>
        <v>-4</v>
      </c>
      <c r="H20">
        <f t="shared" si="1"/>
        <v>18</v>
      </c>
      <c r="I20">
        <f t="shared" si="2"/>
        <v>18.714285714285715</v>
      </c>
      <c r="J20">
        <f t="shared" si="3"/>
        <v>8</v>
      </c>
      <c r="K20">
        <f t="shared" si="4"/>
        <v>4.5</v>
      </c>
      <c r="L20">
        <f t="shared" si="5"/>
        <v>18.714285714285715</v>
      </c>
    </row>
    <row r="21" spans="1:14" x14ac:dyDescent="0.35">
      <c r="A21" t="s">
        <v>236</v>
      </c>
      <c r="B21">
        <v>12</v>
      </c>
      <c r="C21">
        <v>19</v>
      </c>
      <c r="D21">
        <v>6</v>
      </c>
      <c r="E21">
        <v>1</v>
      </c>
      <c r="F21">
        <f>DiyarbakirTablo[[#This Row],[Vefat2019]]</f>
        <v>19</v>
      </c>
      <c r="G21">
        <f>IF(AND(DiyarbakirTablo[[#This Row],[Vefat2020]]&gt;-1,DiyarbakirTablo[[#This Row],[Referans]]&gt;-1), DiyarbakirTablo[[#This Row],[Vefat2020]]-DiyarbakirTablo[[#This Row],[Referans]], 0)</f>
        <v>-7</v>
      </c>
      <c r="H21">
        <f t="shared" si="1"/>
        <v>17.600000000000001</v>
      </c>
      <c r="I21">
        <f t="shared" si="2"/>
        <v>18.285714285714285</v>
      </c>
      <c r="J21">
        <f t="shared" si="3"/>
        <v>7.666666666666667</v>
      </c>
      <c r="K21">
        <f t="shared" si="4"/>
        <v>4</v>
      </c>
      <c r="L21">
        <f t="shared" si="5"/>
        <v>18.285714285714285</v>
      </c>
    </row>
    <row r="22" spans="1:14" x14ac:dyDescent="0.35">
      <c r="A22" t="s">
        <v>235</v>
      </c>
      <c r="B22">
        <v>24</v>
      </c>
      <c r="C22">
        <v>14</v>
      </c>
      <c r="D22">
        <v>2</v>
      </c>
      <c r="E22">
        <v>3</v>
      </c>
      <c r="F22">
        <f>DiyarbakirTablo[[#This Row],[Vefat2019]]</f>
        <v>14</v>
      </c>
      <c r="G22">
        <f>IF(AND(DiyarbakirTablo[[#This Row],[Vefat2020]]&gt;-1,DiyarbakirTablo[[#This Row],[Referans]]&gt;-1), DiyarbakirTablo[[#This Row],[Vefat2020]]-DiyarbakirTablo[[#This Row],[Referans]], 0)</f>
        <v>10</v>
      </c>
      <c r="H22">
        <f t="shared" si="1"/>
        <v>18.399999999999999</v>
      </c>
      <c r="I22">
        <f t="shared" si="2"/>
        <v>18.142857142857142</v>
      </c>
      <c r="J22">
        <f t="shared" si="3"/>
        <v>6.25</v>
      </c>
      <c r="K22">
        <f t="shared" si="4"/>
        <v>3.3333333333333335</v>
      </c>
      <c r="L22">
        <f t="shared" si="5"/>
        <v>18.142857142857142</v>
      </c>
    </row>
    <row r="23" spans="1:14" x14ac:dyDescent="0.35">
      <c r="A23" t="s">
        <v>234</v>
      </c>
      <c r="B23">
        <v>21</v>
      </c>
      <c r="C23">
        <v>25</v>
      </c>
      <c r="D23">
        <v>12</v>
      </c>
      <c r="E23">
        <v>4</v>
      </c>
      <c r="F23">
        <f>DiyarbakirTablo[[#This Row],[Vefat2019]]</f>
        <v>25</v>
      </c>
      <c r="G23">
        <f>IF(AND(DiyarbakirTablo[[#This Row],[Vefat2020]]&gt;-1,DiyarbakirTablo[[#This Row],[Referans]]&gt;-1), DiyarbakirTablo[[#This Row],[Vefat2020]]-DiyarbakirTablo[[#This Row],[Referans]], 0)</f>
        <v>-4</v>
      </c>
      <c r="H23">
        <f t="shared" si="1"/>
        <v>17.8</v>
      </c>
      <c r="I23">
        <f t="shared" si="2"/>
        <v>18.857142857142858</v>
      </c>
      <c r="J23">
        <f t="shared" si="3"/>
        <v>6.75</v>
      </c>
      <c r="K23">
        <f t="shared" si="4"/>
        <v>3.5</v>
      </c>
      <c r="L23">
        <f t="shared" si="5"/>
        <v>18.857142857142858</v>
      </c>
    </row>
    <row r="24" spans="1:14" x14ac:dyDescent="0.35">
      <c r="A24" t="s">
        <v>233</v>
      </c>
      <c r="B24">
        <v>12</v>
      </c>
      <c r="C24">
        <v>16</v>
      </c>
      <c r="D24">
        <v>7</v>
      </c>
      <c r="E24">
        <v>2</v>
      </c>
      <c r="F24">
        <f>DiyarbakirTablo[[#This Row],[Vefat2019]]</f>
        <v>16</v>
      </c>
      <c r="G24">
        <f>IF(AND(DiyarbakirTablo[[#This Row],[Vefat2020]]&gt;-1,DiyarbakirTablo[[#This Row],[Referans]]&gt;-1), DiyarbakirTablo[[#This Row],[Vefat2020]]-DiyarbakirTablo[[#This Row],[Referans]], 0)</f>
        <v>-4</v>
      </c>
      <c r="H24">
        <f t="shared" si="1"/>
        <v>16.833333333333332</v>
      </c>
      <c r="I24">
        <f t="shared" si="2"/>
        <v>18.714285714285715</v>
      </c>
      <c r="J24">
        <f t="shared" si="3"/>
        <v>6.75</v>
      </c>
      <c r="K24">
        <f t="shared" si="4"/>
        <v>2.3333333333333335</v>
      </c>
      <c r="L24">
        <f t="shared" si="5"/>
        <v>18.714285714285715</v>
      </c>
    </row>
    <row r="25" spans="1:14" x14ac:dyDescent="0.35">
      <c r="A25" t="s">
        <v>232</v>
      </c>
      <c r="B25">
        <v>19</v>
      </c>
      <c r="C25">
        <v>11</v>
      </c>
      <c r="D25">
        <v>10</v>
      </c>
      <c r="E25">
        <v>5</v>
      </c>
      <c r="F25">
        <f>DiyarbakirTablo[[#This Row],[Vefat2019]]</f>
        <v>11</v>
      </c>
      <c r="G25">
        <f>IF(AND(DiyarbakirTablo[[#This Row],[Vefat2020]]&gt;-1,DiyarbakirTablo[[#This Row],[Referans]]&gt;-1), DiyarbakirTablo[[#This Row],[Vefat2020]]-DiyarbakirTablo[[#This Row],[Referans]], 0)</f>
        <v>8</v>
      </c>
      <c r="H25">
        <f t="shared" si="1"/>
        <v>17.666666666666668</v>
      </c>
      <c r="I25">
        <f t="shared" si="2"/>
        <v>17.428571428571427</v>
      </c>
      <c r="J25">
        <f t="shared" si="3"/>
        <v>7.4</v>
      </c>
      <c r="K25">
        <f t="shared" si="4"/>
        <v>2.7142857142857144</v>
      </c>
      <c r="L25">
        <f t="shared" si="5"/>
        <v>17.428571428571427</v>
      </c>
      <c r="N25" t="s">
        <v>261</v>
      </c>
    </row>
    <row r="26" spans="1:14" x14ac:dyDescent="0.35">
      <c r="A26" t="s">
        <v>231</v>
      </c>
      <c r="B26">
        <v>15</v>
      </c>
      <c r="C26">
        <v>21</v>
      </c>
      <c r="D26">
        <v>19</v>
      </c>
      <c r="E26">
        <v>2</v>
      </c>
      <c r="F26">
        <f>DiyarbakirTablo[[#This Row],[Vefat2019]]</f>
        <v>21</v>
      </c>
      <c r="G26">
        <f>IF(AND(DiyarbakirTablo[[#This Row],[Vefat2020]]&gt;-1,DiyarbakirTablo[[#This Row],[Referans]]&gt;-1), DiyarbakirTablo[[#This Row],[Vefat2020]]-DiyarbakirTablo[[#This Row],[Referans]], 0)</f>
        <v>-6</v>
      </c>
      <c r="H26">
        <f t="shared" si="1"/>
        <v>17.285714285714285</v>
      </c>
      <c r="I26">
        <f t="shared" si="2"/>
        <v>18.285714285714285</v>
      </c>
      <c r="J26">
        <f t="shared" si="3"/>
        <v>9.3333333333333339</v>
      </c>
      <c r="K26">
        <f t="shared" si="4"/>
        <v>2.5714285714285716</v>
      </c>
      <c r="L26">
        <f t="shared" si="5"/>
        <v>18.285714285714285</v>
      </c>
      <c r="N26" cm="1">
        <f t="array" ref="N26">SUM(DiyarbakirTablo[20207DayAvg]-DiyarbakirTablo[Referans7DayAvg])</f>
        <v>320.17142857142863</v>
      </c>
    </row>
    <row r="27" spans="1:14" x14ac:dyDescent="0.35">
      <c r="A27" t="s">
        <v>230</v>
      </c>
      <c r="B27">
        <v>-1</v>
      </c>
      <c r="C27">
        <v>21</v>
      </c>
      <c r="D27">
        <v>14</v>
      </c>
      <c r="E27">
        <v>4</v>
      </c>
      <c r="F27">
        <f>DiyarbakirTablo[[#This Row],[Vefat2019]]</f>
        <v>21</v>
      </c>
      <c r="G27">
        <f>IF(AND(DiyarbakirTablo[[#This Row],[Vefat2020]]&gt;-1,DiyarbakirTablo[[#This Row],[Referans]]&gt;-1), DiyarbakirTablo[[#This Row],[Vefat2020]]-DiyarbakirTablo[[#This Row],[Referans]], 0)</f>
        <v>0</v>
      </c>
      <c r="H27">
        <f t="shared" si="1"/>
        <v>17.166666666666668</v>
      </c>
      <c r="I27">
        <f t="shared" si="2"/>
        <v>18.142857142857142</v>
      </c>
      <c r="J27">
        <f t="shared" si="3"/>
        <v>10</v>
      </c>
      <c r="K27">
        <f t="shared" si="4"/>
        <v>3</v>
      </c>
      <c r="L27">
        <f t="shared" si="5"/>
        <v>18.142857142857142</v>
      </c>
    </row>
    <row r="28" spans="1:14" x14ac:dyDescent="0.35">
      <c r="A28" t="s">
        <v>229</v>
      </c>
      <c r="B28">
        <v>-1</v>
      </c>
      <c r="C28">
        <v>15</v>
      </c>
      <c r="D28">
        <v>12</v>
      </c>
      <c r="E28">
        <v>6</v>
      </c>
      <c r="F28">
        <f>DiyarbakirTablo[[#This Row],[Vefat2019]]</f>
        <v>15</v>
      </c>
      <c r="G28">
        <f>IF(AND(DiyarbakirTablo[[#This Row],[Vefat2020]]&gt;-1,DiyarbakirTablo[[#This Row],[Referans]]&gt;-1), DiyarbakirTablo[[#This Row],[Vefat2020]]-DiyarbakirTablo[[#This Row],[Referans]], 0)</f>
        <v>0</v>
      </c>
      <c r="H28">
        <f t="shared" si="1"/>
        <v>18.2</v>
      </c>
      <c r="I28">
        <f t="shared" si="2"/>
        <v>17.571428571428573</v>
      </c>
      <c r="J28">
        <f t="shared" si="3"/>
        <v>10.857142857142858</v>
      </c>
      <c r="K28">
        <f t="shared" si="4"/>
        <v>3.7142857142857144</v>
      </c>
      <c r="L28">
        <f t="shared" si="5"/>
        <v>17.571428571428573</v>
      </c>
    </row>
    <row r="29" spans="1:14" x14ac:dyDescent="0.35">
      <c r="A29" t="s">
        <v>228</v>
      </c>
      <c r="B29">
        <v>-1</v>
      </c>
      <c r="C29">
        <v>18</v>
      </c>
      <c r="D29">
        <v>14</v>
      </c>
      <c r="E29">
        <v>2</v>
      </c>
      <c r="F29">
        <f>DiyarbakirTablo[[#This Row],[Vefat2019]]</f>
        <v>18</v>
      </c>
      <c r="G29">
        <f>IF(AND(DiyarbakirTablo[[#This Row],[Vefat2020]]&gt;-1,DiyarbakirTablo[[#This Row],[Referans]]&gt;-1), DiyarbakirTablo[[#This Row],[Vefat2020]]-DiyarbakirTablo[[#This Row],[Referans]], 0)</f>
        <v>0</v>
      </c>
      <c r="H29">
        <f t="shared" si="1"/>
        <v>16.75</v>
      </c>
      <c r="I29">
        <f t="shared" si="2"/>
        <v>18.142857142857142</v>
      </c>
      <c r="J29">
        <f t="shared" si="3"/>
        <v>12.571428571428571</v>
      </c>
      <c r="K29">
        <f t="shared" si="4"/>
        <v>3.5714285714285716</v>
      </c>
      <c r="L29">
        <f t="shared" si="5"/>
        <v>18.142857142857142</v>
      </c>
    </row>
    <row r="30" spans="1:14" x14ac:dyDescent="0.35">
      <c r="A30" t="s">
        <v>227</v>
      </c>
      <c r="B30">
        <v>16</v>
      </c>
      <c r="C30">
        <v>23</v>
      </c>
      <c r="D30">
        <v>13</v>
      </c>
      <c r="E30">
        <v>1</v>
      </c>
      <c r="F30">
        <f>DiyarbakirTablo[[#This Row],[Vefat2019]]</f>
        <v>23</v>
      </c>
      <c r="G30">
        <f>IF(AND(DiyarbakirTablo[[#This Row],[Vefat2020]]&gt;-1,DiyarbakirTablo[[#This Row],[Referans]]&gt;-1), DiyarbakirTablo[[#This Row],[Vefat2020]]-DiyarbakirTablo[[#This Row],[Referans]], 0)</f>
        <v>-7</v>
      </c>
      <c r="H30">
        <f t="shared" si="1"/>
        <v>15.5</v>
      </c>
      <c r="I30">
        <f t="shared" si="2"/>
        <v>17.857142857142858</v>
      </c>
      <c r="J30">
        <f t="shared" si="3"/>
        <v>12.714285714285714</v>
      </c>
      <c r="K30">
        <f t="shared" si="4"/>
        <v>3.1428571428571428</v>
      </c>
      <c r="L30">
        <f t="shared" si="5"/>
        <v>17.857142857142858</v>
      </c>
    </row>
    <row r="31" spans="1:14" x14ac:dyDescent="0.35">
      <c r="A31" t="s">
        <v>226</v>
      </c>
      <c r="B31">
        <v>19</v>
      </c>
      <c r="C31">
        <v>-1</v>
      </c>
      <c r="D31">
        <v>-1</v>
      </c>
      <c r="E31">
        <v>2</v>
      </c>
      <c r="F31">
        <f>DiyarbakirTablo[[#This Row],[Vefat2019]]</f>
        <v>-1</v>
      </c>
      <c r="G31">
        <f>IF(AND(DiyarbakirTablo[[#This Row],[Vefat2020]]&gt;-1,DiyarbakirTablo[[#This Row],[Referans]]&gt;-1), DiyarbakirTablo[[#This Row],[Vefat2020]]-DiyarbakirTablo[[#This Row],[Referans]], 0)</f>
        <v>0</v>
      </c>
      <c r="H31">
        <f t="shared" si="1"/>
        <v>17.25</v>
      </c>
      <c r="I31">
        <f t="shared" si="2"/>
        <v>18.166666666666668</v>
      </c>
      <c r="J31">
        <f t="shared" si="3"/>
        <v>13.666666666666666</v>
      </c>
      <c r="K31">
        <f t="shared" si="4"/>
        <v>3.1428571428571428</v>
      </c>
      <c r="L31">
        <f t="shared" si="5"/>
        <v>15.428571428571429</v>
      </c>
    </row>
    <row r="32" spans="1:14" x14ac:dyDescent="0.35">
      <c r="A32" t="s">
        <v>225</v>
      </c>
      <c r="B32">
        <v>18</v>
      </c>
      <c r="C32">
        <v>13</v>
      </c>
      <c r="D32">
        <v>19</v>
      </c>
      <c r="E32">
        <v>5</v>
      </c>
      <c r="F32">
        <f>DiyarbakirTablo[[#This Row],[Vefat2019]]</f>
        <v>13</v>
      </c>
      <c r="G32">
        <f>IF(AND(DiyarbakirTablo[[#This Row],[Vefat2020]]&gt;-1,DiyarbakirTablo[[#This Row],[Referans]]&gt;-1), DiyarbakirTablo[[#This Row],[Vefat2020]]-DiyarbakirTablo[[#This Row],[Referans]], 0)</f>
        <v>5</v>
      </c>
      <c r="H32">
        <f t="shared" si="1"/>
        <v>17</v>
      </c>
      <c r="I32">
        <f t="shared" si="2"/>
        <v>18.5</v>
      </c>
      <c r="J32">
        <f t="shared" si="3"/>
        <v>15.166666666666666</v>
      </c>
      <c r="K32">
        <f t="shared" si="4"/>
        <v>3.1428571428571428</v>
      </c>
      <c r="L32">
        <f t="shared" si="5"/>
        <v>15.714285714285714</v>
      </c>
    </row>
    <row r="33" spans="1:12" x14ac:dyDescent="0.35">
      <c r="A33" t="s">
        <v>224</v>
      </c>
      <c r="B33">
        <v>23</v>
      </c>
      <c r="C33">
        <v>19</v>
      </c>
      <c r="D33">
        <v>-1</v>
      </c>
      <c r="E33">
        <v>3</v>
      </c>
      <c r="F33">
        <f>IF(OR(DiyarbakirTablo[[#This Row],[Vefat2019]]&gt;-1, DiyarbakirTablo[[#This Row],[Vefat2018]]&gt;-1), AVERAGEIF(DiyarbakirTablo[[#This Row],[Vefat2019]:[Vefat2018]], "&gt;0"), DiyarbakirTablo[[#This Row],[Vefat2020]])</f>
        <v>19</v>
      </c>
      <c r="G33">
        <f>IF(AND(DiyarbakirTablo[[#This Row],[Vefat2020]]&gt;-1,DiyarbakirTablo[[#This Row],[Referans]]&gt;-1), DiyarbakirTablo[[#This Row],[Vefat2020]]-DiyarbakirTablo[[#This Row],[Referans]], 0)</f>
        <v>4</v>
      </c>
      <c r="H33">
        <f t="shared" si="1"/>
        <v>19</v>
      </c>
      <c r="I33">
        <f t="shared" si="2"/>
        <v>18.166666666666668</v>
      </c>
      <c r="J33">
        <f t="shared" si="3"/>
        <v>14.4</v>
      </c>
      <c r="K33">
        <f t="shared" si="4"/>
        <v>3.2857142857142856</v>
      </c>
      <c r="L33">
        <f t="shared" si="5"/>
        <v>15.428571428571429</v>
      </c>
    </row>
    <row r="34" spans="1:12" x14ac:dyDescent="0.35">
      <c r="A34" t="s">
        <v>223</v>
      </c>
      <c r="B34">
        <v>17</v>
      </c>
      <c r="C34">
        <v>17</v>
      </c>
      <c r="D34">
        <v>14</v>
      </c>
      <c r="E34">
        <v>6</v>
      </c>
      <c r="F34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34">
        <f>IF(AND(DiyarbakirTablo[[#This Row],[Vefat2020]]&gt;-1,DiyarbakirTablo[[#This Row],[Referans]]&gt;-1), DiyarbakirTablo[[#This Row],[Vefat2020]]-DiyarbakirTablo[[#This Row],[Referans]], 0)</f>
        <v>1.5</v>
      </c>
      <c r="H34">
        <f t="shared" si="1"/>
        <v>18.600000000000001</v>
      </c>
      <c r="I34">
        <f t="shared" si="2"/>
        <v>17.5</v>
      </c>
      <c r="J34">
        <f t="shared" si="3"/>
        <v>14.4</v>
      </c>
      <c r="K34">
        <f t="shared" si="4"/>
        <v>3.5714285714285716</v>
      </c>
      <c r="L34">
        <f t="shared" si="5"/>
        <v>14.642857142857142</v>
      </c>
    </row>
    <row r="35" spans="1:12" x14ac:dyDescent="0.35">
      <c r="A35" t="s">
        <v>222</v>
      </c>
      <c r="B35">
        <v>14</v>
      </c>
      <c r="C35">
        <v>12</v>
      </c>
      <c r="D35">
        <v>11</v>
      </c>
      <c r="E35">
        <v>4</v>
      </c>
      <c r="F35">
        <f>IF(OR(DiyarbakirTablo[[#This Row],[Vefat2019]]&gt;-1, DiyarbakirTablo[[#This Row],[Vefat2018]]&gt;-1), AVERAGEIF(DiyarbakirTablo[[#This Row],[Vefat2019]:[Vefat2018]], "&gt;0"), DiyarbakirTablo[[#This Row],[Vefat2020]])</f>
        <v>11.5</v>
      </c>
      <c r="G35">
        <f>IF(AND(DiyarbakirTablo[[#This Row],[Vefat2020]]&gt;-1,DiyarbakirTablo[[#This Row],[Referans]]&gt;-1), DiyarbakirTablo[[#This Row],[Vefat2020]]-DiyarbakirTablo[[#This Row],[Referans]], 0)</f>
        <v>2.5</v>
      </c>
      <c r="H35">
        <f t="shared" si="1"/>
        <v>17.833333333333332</v>
      </c>
      <c r="I35">
        <f t="shared" si="2"/>
        <v>17</v>
      </c>
      <c r="J35">
        <f t="shared" si="3"/>
        <v>14.2</v>
      </c>
      <c r="K35">
        <f t="shared" si="4"/>
        <v>3.2857142857142856</v>
      </c>
      <c r="L35">
        <f t="shared" si="5"/>
        <v>14.142857142857142</v>
      </c>
    </row>
    <row r="36" spans="1:12" x14ac:dyDescent="0.35">
      <c r="A36" t="s">
        <v>221</v>
      </c>
      <c r="B36">
        <v>22</v>
      </c>
      <c r="C36">
        <v>26</v>
      </c>
      <c r="D36">
        <v>19</v>
      </c>
      <c r="E36">
        <v>3</v>
      </c>
      <c r="F36">
        <f>IF(OR(DiyarbakirTablo[[#This Row],[Vefat2019]]&gt;-1, DiyarbakirTablo[[#This Row],[Vefat2018]]&gt;-1), AVERAGEIF(DiyarbakirTablo[[#This Row],[Vefat2019]:[Vefat2018]], "&gt;0"), DiyarbakirTablo[[#This Row],[Vefat2020]])</f>
        <v>22.5</v>
      </c>
      <c r="G36">
        <f>IF(AND(DiyarbakirTablo[[#This Row],[Vefat2020]]&gt;-1,DiyarbakirTablo[[#This Row],[Referans]]&gt;-1), DiyarbakirTablo[[#This Row],[Vefat2020]]-DiyarbakirTablo[[#This Row],[Referans]], 0)</f>
        <v>-0.5</v>
      </c>
      <c r="H36">
        <f t="shared" si="1"/>
        <v>18.428571428571427</v>
      </c>
      <c r="I36">
        <f t="shared" si="2"/>
        <v>18.333333333333332</v>
      </c>
      <c r="J36">
        <f t="shared" si="3"/>
        <v>15.2</v>
      </c>
      <c r="K36">
        <f t="shared" si="4"/>
        <v>3.4285714285714284</v>
      </c>
      <c r="L36">
        <f t="shared" si="5"/>
        <v>14.785714285714286</v>
      </c>
    </row>
    <row r="37" spans="1:12" x14ac:dyDescent="0.35">
      <c r="A37" t="s">
        <v>220</v>
      </c>
      <c r="B37">
        <v>12</v>
      </c>
      <c r="C37">
        <v>21</v>
      </c>
      <c r="D37">
        <v>11</v>
      </c>
      <c r="E37">
        <v>1</v>
      </c>
      <c r="F37">
        <f>IF(OR(DiyarbakirTablo[[#This Row],[Vefat2019]]&gt;-1, DiyarbakirTablo[[#This Row],[Vefat2018]]&gt;-1), AVERAGEIF(DiyarbakirTablo[[#This Row],[Vefat2019]:[Vefat2018]], "&gt;0"), DiyarbakirTablo[[#This Row],[Vefat2020]])</f>
        <v>16</v>
      </c>
      <c r="G37">
        <f>IF(AND(DiyarbakirTablo[[#This Row],[Vefat2020]]&gt;-1,DiyarbakirTablo[[#This Row],[Referans]]&gt;-1), DiyarbakirTablo[[#This Row],[Vefat2020]]-DiyarbakirTablo[[#This Row],[Referans]], 0)</f>
        <v>-4</v>
      </c>
      <c r="H37">
        <f t="shared" si="1"/>
        <v>17.857142857142858</v>
      </c>
      <c r="I37">
        <f t="shared" si="2"/>
        <v>18</v>
      </c>
      <c r="J37">
        <f t="shared" si="3"/>
        <v>14.8</v>
      </c>
      <c r="K37">
        <f t="shared" si="4"/>
        <v>3.4285714285714284</v>
      </c>
      <c r="L37">
        <f t="shared" si="5"/>
        <v>13.785714285714286</v>
      </c>
    </row>
    <row r="38" spans="1:12" x14ac:dyDescent="0.35">
      <c r="A38" t="s">
        <v>219</v>
      </c>
      <c r="B38">
        <v>12</v>
      </c>
      <c r="C38">
        <v>-1</v>
      </c>
      <c r="D38">
        <v>20</v>
      </c>
      <c r="E38">
        <v>1</v>
      </c>
      <c r="F38">
        <f>IF(OR(DiyarbakirTablo[[#This Row],[Vefat2019]]&gt;-1, DiyarbakirTablo[[#This Row],[Vefat2018]]&gt;-1), AVERAGEIF(DiyarbakirTablo[[#This Row],[Vefat2019]:[Vefat2018]], "&gt;0"), DiyarbakirTablo[[#This Row],[Vefat2020]])</f>
        <v>20</v>
      </c>
      <c r="G38">
        <f>IF(AND(DiyarbakirTablo[[#This Row],[Vefat2020]]&gt;-1,DiyarbakirTablo[[#This Row],[Referans]]&gt;-1), DiyarbakirTablo[[#This Row],[Vefat2020]]-DiyarbakirTablo[[#This Row],[Referans]], 0)</f>
        <v>-8</v>
      </c>
      <c r="H38">
        <f t="shared" si="1"/>
        <v>16.857142857142858</v>
      </c>
      <c r="I38">
        <f t="shared" si="2"/>
        <v>18</v>
      </c>
      <c r="J38">
        <f t="shared" si="3"/>
        <v>15.666666666666666</v>
      </c>
      <c r="K38">
        <f t="shared" si="4"/>
        <v>3.2857142857142856</v>
      </c>
      <c r="L38">
        <f t="shared" si="5"/>
        <v>16.785714285714285</v>
      </c>
    </row>
    <row r="39" spans="1:12" x14ac:dyDescent="0.35">
      <c r="A39" t="s">
        <v>218</v>
      </c>
      <c r="B39">
        <v>11</v>
      </c>
      <c r="C39">
        <v>12</v>
      </c>
      <c r="D39">
        <v>-1</v>
      </c>
      <c r="E39">
        <v>4</v>
      </c>
      <c r="F39">
        <f>IF(OR(DiyarbakirTablo[[#This Row],[Vefat2019]]&gt;-1, DiyarbakirTablo[[#This Row],[Vefat2018]]&gt;-1), AVERAGEIF(DiyarbakirTablo[[#This Row],[Vefat2019]:[Vefat2018]], "&gt;0"), DiyarbakirTablo[[#This Row],[Vefat2020]])</f>
        <v>12</v>
      </c>
      <c r="G39">
        <f>IF(AND(DiyarbakirTablo[[#This Row],[Vefat2020]]&gt;-1,DiyarbakirTablo[[#This Row],[Referans]]&gt;-1), DiyarbakirTablo[[#This Row],[Vefat2020]]-DiyarbakirTablo[[#This Row],[Referans]], 0)</f>
        <v>-1</v>
      </c>
      <c r="H39">
        <f t="shared" si="1"/>
        <v>15.857142857142858</v>
      </c>
      <c r="I39">
        <f t="shared" si="2"/>
        <v>17.833333333333332</v>
      </c>
      <c r="J39">
        <f t="shared" si="3"/>
        <v>15</v>
      </c>
      <c r="K39">
        <f t="shared" si="4"/>
        <v>3.1428571428571428</v>
      </c>
      <c r="L39">
        <f t="shared" si="5"/>
        <v>16.642857142857142</v>
      </c>
    </row>
    <row r="40" spans="1:12" x14ac:dyDescent="0.35">
      <c r="A40" t="s">
        <v>217</v>
      </c>
      <c r="B40">
        <v>19</v>
      </c>
      <c r="C40">
        <v>14</v>
      </c>
      <c r="D40">
        <v>11</v>
      </c>
      <c r="E40">
        <v>5</v>
      </c>
      <c r="F40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40">
        <f>IF(AND(DiyarbakirTablo[[#This Row],[Vefat2020]]&gt;-1,DiyarbakirTablo[[#This Row],[Referans]]&gt;-1), DiyarbakirTablo[[#This Row],[Vefat2020]]-DiyarbakirTablo[[#This Row],[Referans]], 0)</f>
        <v>6.5</v>
      </c>
      <c r="H40">
        <f t="shared" si="1"/>
        <v>15.285714285714286</v>
      </c>
      <c r="I40">
        <f t="shared" si="2"/>
        <v>17</v>
      </c>
      <c r="J40">
        <f t="shared" si="3"/>
        <v>14.333333333333334</v>
      </c>
      <c r="K40">
        <f t="shared" si="4"/>
        <v>3.4285714285714284</v>
      </c>
      <c r="L40">
        <f t="shared" si="5"/>
        <v>15.714285714285714</v>
      </c>
    </row>
    <row r="41" spans="1:12" x14ac:dyDescent="0.35">
      <c r="A41" t="s">
        <v>216</v>
      </c>
      <c r="B41">
        <v>18</v>
      </c>
      <c r="C41">
        <v>-1</v>
      </c>
      <c r="D41">
        <v>-1</v>
      </c>
      <c r="E41">
        <v>-1</v>
      </c>
      <c r="F41">
        <f>IF(OR(DiyarbakirTablo[[#This Row],[Vefat2019]]&gt;-1, DiyarbakirTablo[[#This Row],[Vefat2018]]&gt;-1), AVERAGEIF(DiyarbakirTablo[[#This Row],[Vefat2019]:[Vefat2018]], "&gt;0"), DiyarbakirTablo[[#This Row],[Vefat2020]])</f>
        <v>18</v>
      </c>
      <c r="G41">
        <f>IF(AND(DiyarbakirTablo[[#This Row],[Vefat2020]]&gt;-1,DiyarbakirTablo[[#This Row],[Referans]]&gt;-1), DiyarbakirTablo[[#This Row],[Vefat2020]]-DiyarbakirTablo[[#This Row],[Referans]], 0)</f>
        <v>0</v>
      </c>
      <c r="H41">
        <f t="shared" si="1"/>
        <v>15.428571428571429</v>
      </c>
      <c r="I41">
        <f t="shared" si="2"/>
        <v>17</v>
      </c>
      <c r="J41">
        <f t="shared" si="3"/>
        <v>14.4</v>
      </c>
      <c r="K41">
        <f t="shared" si="4"/>
        <v>3</v>
      </c>
      <c r="L41">
        <f t="shared" si="5"/>
        <v>16.071428571428573</v>
      </c>
    </row>
    <row r="42" spans="1:12" x14ac:dyDescent="0.35">
      <c r="A42" t="s">
        <v>215</v>
      </c>
      <c r="B42">
        <v>21</v>
      </c>
      <c r="C42">
        <v>-1</v>
      </c>
      <c r="D42">
        <v>14</v>
      </c>
      <c r="E42">
        <v>4</v>
      </c>
      <c r="F42">
        <f>IF(OR(DiyarbakirTablo[[#This Row],[Vefat2019]]&gt;-1, DiyarbakirTablo[[#This Row],[Vefat2018]]&gt;-1), AVERAGEIF(DiyarbakirTablo[[#This Row],[Vefat2019]:[Vefat2018]], "&gt;0"), DiyarbakirTablo[[#This Row],[Vefat2020]])</f>
        <v>14</v>
      </c>
      <c r="G42">
        <f>IF(AND(DiyarbakirTablo[[#This Row],[Vefat2020]]&gt;-1,DiyarbakirTablo[[#This Row],[Referans]]&gt;-1), DiyarbakirTablo[[#This Row],[Vefat2020]]-DiyarbakirTablo[[#This Row],[Referans]], 0)</f>
        <v>7</v>
      </c>
      <c r="H42">
        <f t="shared" si="1"/>
        <v>16.428571428571427</v>
      </c>
      <c r="I42">
        <f t="shared" si="2"/>
        <v>18.25</v>
      </c>
      <c r="J42">
        <f t="shared" si="3"/>
        <v>15</v>
      </c>
      <c r="K42">
        <f t="shared" si="4"/>
        <v>3</v>
      </c>
      <c r="L42">
        <f t="shared" si="5"/>
        <v>16.428571428571427</v>
      </c>
    </row>
    <row r="43" spans="1:12" x14ac:dyDescent="0.35">
      <c r="A43" t="s">
        <v>214</v>
      </c>
      <c r="B43">
        <v>16</v>
      </c>
      <c r="C43">
        <v>13</v>
      </c>
      <c r="D43">
        <v>18</v>
      </c>
      <c r="E43">
        <v>6</v>
      </c>
      <c r="F43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43">
        <f>IF(AND(DiyarbakirTablo[[#This Row],[Vefat2020]]&gt;-1,DiyarbakirTablo[[#This Row],[Referans]]&gt;-1), DiyarbakirTablo[[#This Row],[Vefat2020]]-DiyarbakirTablo[[#This Row],[Referans]], 0)</f>
        <v>0.5</v>
      </c>
      <c r="H43">
        <f t="shared" si="1"/>
        <v>15.571428571428571</v>
      </c>
      <c r="I43">
        <f t="shared" si="2"/>
        <v>15</v>
      </c>
      <c r="J43">
        <f t="shared" si="3"/>
        <v>14.8</v>
      </c>
      <c r="K43">
        <f t="shared" si="4"/>
        <v>3.5</v>
      </c>
      <c r="L43">
        <f t="shared" si="5"/>
        <v>15.428571428571429</v>
      </c>
    </row>
    <row r="44" spans="1:12" x14ac:dyDescent="0.35">
      <c r="A44" t="s">
        <v>213</v>
      </c>
      <c r="B44">
        <v>15</v>
      </c>
      <c r="C44">
        <v>14</v>
      </c>
      <c r="D44">
        <v>12</v>
      </c>
      <c r="E44">
        <v>4</v>
      </c>
      <c r="F44">
        <f>IF(OR(DiyarbakirTablo[[#This Row],[Vefat2019]]&gt;-1, DiyarbakirTablo[[#This Row],[Vefat2018]]&gt;-1), AVERAGEIF(DiyarbakirTablo[[#This Row],[Vefat2019]:[Vefat2018]], "&gt;0"), DiyarbakirTablo[[#This Row],[Vefat2020]])</f>
        <v>13</v>
      </c>
      <c r="G44">
        <f>IF(AND(DiyarbakirTablo[[#This Row],[Vefat2020]]&gt;-1,DiyarbakirTablo[[#This Row],[Referans]]&gt;-1), DiyarbakirTablo[[#This Row],[Vefat2020]]-DiyarbakirTablo[[#This Row],[Referans]], 0)</f>
        <v>2</v>
      </c>
      <c r="H44">
        <f t="shared" si="1"/>
        <v>16</v>
      </c>
      <c r="I44">
        <f t="shared" si="2"/>
        <v>13.25</v>
      </c>
      <c r="J44">
        <f t="shared" si="3"/>
        <v>15</v>
      </c>
      <c r="K44">
        <f t="shared" si="4"/>
        <v>4</v>
      </c>
      <c r="L44">
        <f t="shared" si="5"/>
        <v>15</v>
      </c>
    </row>
    <row r="45" spans="1:12" x14ac:dyDescent="0.35">
      <c r="A45" t="s">
        <v>212</v>
      </c>
      <c r="B45">
        <v>14</v>
      </c>
      <c r="C45">
        <v>17</v>
      </c>
      <c r="D45">
        <v>14</v>
      </c>
      <c r="E45">
        <v>3</v>
      </c>
      <c r="F45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45">
        <f>IF(AND(DiyarbakirTablo[[#This Row],[Vefat2020]]&gt;-1,DiyarbakirTablo[[#This Row],[Referans]]&gt;-1), DiyarbakirTablo[[#This Row],[Vefat2020]]-DiyarbakirTablo[[#This Row],[Referans]], 0)</f>
        <v>-1.5</v>
      </c>
      <c r="H45">
        <f t="shared" si="1"/>
        <v>16.285714285714285</v>
      </c>
      <c r="I45">
        <f t="shared" si="2"/>
        <v>14</v>
      </c>
      <c r="J45">
        <f t="shared" si="3"/>
        <v>13.8</v>
      </c>
      <c r="K45">
        <f t="shared" si="4"/>
        <v>4.333333333333333</v>
      </c>
      <c r="L45">
        <f t="shared" si="5"/>
        <v>14.357142857142858</v>
      </c>
    </row>
    <row r="46" spans="1:12" x14ac:dyDescent="0.35">
      <c r="A46" t="s">
        <v>211</v>
      </c>
      <c r="B46">
        <v>18</v>
      </c>
      <c r="C46">
        <v>15</v>
      </c>
      <c r="D46">
        <v>12</v>
      </c>
      <c r="E46">
        <v>7</v>
      </c>
      <c r="F46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46">
        <f>IF(AND(DiyarbakirTablo[[#This Row],[Vefat2020]]&gt;-1,DiyarbakirTablo[[#This Row],[Referans]]&gt;-1), DiyarbakirTablo[[#This Row],[Vefat2020]]-DiyarbakirTablo[[#This Row],[Referans]], 0)</f>
        <v>4.5</v>
      </c>
      <c r="H46">
        <f t="shared" si="1"/>
        <v>17.285714285714285</v>
      </c>
      <c r="I46">
        <f t="shared" si="2"/>
        <v>14.6</v>
      </c>
      <c r="J46">
        <f t="shared" si="3"/>
        <v>13.5</v>
      </c>
      <c r="K46">
        <f t="shared" si="4"/>
        <v>4.833333333333333</v>
      </c>
      <c r="L46">
        <f t="shared" si="5"/>
        <v>14.571428571428571</v>
      </c>
    </row>
    <row r="47" spans="1:12" x14ac:dyDescent="0.35">
      <c r="A47" t="s">
        <v>210</v>
      </c>
      <c r="B47">
        <v>12</v>
      </c>
      <c r="C47">
        <v>19</v>
      </c>
      <c r="D47">
        <v>10</v>
      </c>
      <c r="E47">
        <v>-1</v>
      </c>
      <c r="F47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47">
        <f>IF(AND(DiyarbakirTablo[[#This Row],[Vefat2020]]&gt;-1,DiyarbakirTablo[[#This Row],[Referans]]&gt;-1), DiyarbakirTablo[[#This Row],[Vefat2020]]-DiyarbakirTablo[[#This Row],[Referans]], 0)</f>
        <v>-2.5</v>
      </c>
      <c r="H47">
        <f t="shared" si="1"/>
        <v>16.285714285714285</v>
      </c>
      <c r="I47">
        <f t="shared" si="2"/>
        <v>15.6</v>
      </c>
      <c r="J47">
        <f t="shared" si="3"/>
        <v>13.333333333333334</v>
      </c>
      <c r="K47">
        <f t="shared" si="4"/>
        <v>4.8</v>
      </c>
      <c r="L47">
        <f t="shared" si="5"/>
        <v>14.857142857142858</v>
      </c>
    </row>
    <row r="48" spans="1:12" x14ac:dyDescent="0.35">
      <c r="A48" t="s">
        <v>209</v>
      </c>
      <c r="B48">
        <v>-1</v>
      </c>
      <c r="C48">
        <v>17</v>
      </c>
      <c r="D48">
        <v>12</v>
      </c>
      <c r="E48">
        <v>4</v>
      </c>
      <c r="F48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48">
        <f>IF(AND(DiyarbakirTablo[[#This Row],[Vefat2020]]&gt;-1,DiyarbakirTablo[[#This Row],[Referans]]&gt;-1), DiyarbakirTablo[[#This Row],[Vefat2020]]-DiyarbakirTablo[[#This Row],[Referans]], 0)</f>
        <v>0</v>
      </c>
      <c r="H48">
        <f t="shared" si="1"/>
        <v>16</v>
      </c>
      <c r="I48">
        <f t="shared" si="2"/>
        <v>15.833333333333334</v>
      </c>
      <c r="J48">
        <f t="shared" si="3"/>
        <v>13.142857142857142</v>
      </c>
      <c r="K48">
        <f t="shared" si="4"/>
        <v>4.666666666666667</v>
      </c>
      <c r="L48">
        <f t="shared" si="5"/>
        <v>14.357142857142858</v>
      </c>
    </row>
    <row r="49" spans="1:12" x14ac:dyDescent="0.35">
      <c r="A49" t="s">
        <v>208</v>
      </c>
      <c r="B49">
        <v>26</v>
      </c>
      <c r="C49">
        <v>-1</v>
      </c>
      <c r="D49">
        <v>15</v>
      </c>
      <c r="E49">
        <v>-1</v>
      </c>
      <c r="F49">
        <f>IF(OR(DiyarbakirTablo[[#This Row],[Vefat2019]]&gt;-1, DiyarbakirTablo[[#This Row],[Vefat2018]]&gt;-1), AVERAGEIF(DiyarbakirTablo[[#This Row],[Vefat2019]:[Vefat2018]], "&gt;0"), DiyarbakirTablo[[#This Row],[Vefat2020]])</f>
        <v>15</v>
      </c>
      <c r="G49">
        <f>IF(AND(DiyarbakirTablo[[#This Row],[Vefat2020]]&gt;-1,DiyarbakirTablo[[#This Row],[Referans]]&gt;-1), DiyarbakirTablo[[#This Row],[Vefat2020]]-DiyarbakirTablo[[#This Row],[Referans]], 0)</f>
        <v>11</v>
      </c>
      <c r="H49">
        <f t="shared" si="1"/>
        <v>16.833333333333332</v>
      </c>
      <c r="I49">
        <f t="shared" si="2"/>
        <v>15.833333333333334</v>
      </c>
      <c r="J49">
        <f t="shared" si="3"/>
        <v>13.285714285714286</v>
      </c>
      <c r="K49">
        <f t="shared" si="4"/>
        <v>4.8</v>
      </c>
      <c r="L49">
        <f t="shared" si="5"/>
        <v>14.5</v>
      </c>
    </row>
    <row r="50" spans="1:12" x14ac:dyDescent="0.35">
      <c r="A50" t="s">
        <v>207</v>
      </c>
      <c r="B50">
        <v>11</v>
      </c>
      <c r="C50">
        <v>22</v>
      </c>
      <c r="D50">
        <v>9</v>
      </c>
      <c r="E50">
        <v>4</v>
      </c>
      <c r="F50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50">
        <f>IF(AND(DiyarbakirTablo[[#This Row],[Vefat2020]]&gt;-1,DiyarbakirTablo[[#This Row],[Referans]]&gt;-1), DiyarbakirTablo[[#This Row],[Vefat2020]]-DiyarbakirTablo[[#This Row],[Referans]], 0)</f>
        <v>-4.5</v>
      </c>
      <c r="H50">
        <f t="shared" si="1"/>
        <v>16</v>
      </c>
      <c r="I50">
        <f t="shared" si="2"/>
        <v>17.333333333333332</v>
      </c>
      <c r="J50">
        <f t="shared" si="3"/>
        <v>12</v>
      </c>
      <c r="K50">
        <f t="shared" si="4"/>
        <v>4.4000000000000004</v>
      </c>
      <c r="L50">
        <f t="shared" si="5"/>
        <v>14.5</v>
      </c>
    </row>
    <row r="51" spans="1:12" x14ac:dyDescent="0.35">
      <c r="A51" t="s">
        <v>206</v>
      </c>
      <c r="B51">
        <v>10</v>
      </c>
      <c r="C51">
        <v>29</v>
      </c>
      <c r="D51">
        <v>8</v>
      </c>
      <c r="E51">
        <v>5</v>
      </c>
      <c r="F51">
        <f>IF(OR(DiyarbakirTablo[[#This Row],[Vefat2019]]&gt;-1, DiyarbakirTablo[[#This Row],[Vefat2018]]&gt;-1), AVERAGEIF(DiyarbakirTablo[[#This Row],[Vefat2019]:[Vefat2018]], "&gt;0"), DiyarbakirTablo[[#This Row],[Vefat2020]])</f>
        <v>18.5</v>
      </c>
      <c r="G51">
        <f>IF(AND(DiyarbakirTablo[[#This Row],[Vefat2020]]&gt;-1,DiyarbakirTablo[[#This Row],[Referans]]&gt;-1), DiyarbakirTablo[[#This Row],[Vefat2020]]-DiyarbakirTablo[[#This Row],[Referans]], 0)</f>
        <v>-8.5</v>
      </c>
      <c r="H51">
        <f t="shared" si="1"/>
        <v>15.166666666666666</v>
      </c>
      <c r="I51">
        <f t="shared" si="2"/>
        <v>19.833333333333332</v>
      </c>
      <c r="J51">
        <f t="shared" si="3"/>
        <v>11.428571428571429</v>
      </c>
      <c r="K51">
        <f t="shared" si="4"/>
        <v>4.5999999999999996</v>
      </c>
      <c r="L51">
        <f t="shared" si="5"/>
        <v>15.285714285714286</v>
      </c>
    </row>
    <row r="52" spans="1:12" x14ac:dyDescent="0.35">
      <c r="A52" t="s">
        <v>205</v>
      </c>
      <c r="B52">
        <v>15</v>
      </c>
      <c r="C52">
        <v>14</v>
      </c>
      <c r="D52">
        <v>-1</v>
      </c>
      <c r="E52">
        <v>6</v>
      </c>
      <c r="F52">
        <f>IF(OR(DiyarbakirTablo[[#This Row],[Vefat2019]]&gt;-1, DiyarbakirTablo[[#This Row],[Vefat2018]]&gt;-1), AVERAGEIF(DiyarbakirTablo[[#This Row],[Vefat2019]:[Vefat2018]], "&gt;0"), DiyarbakirTablo[[#This Row],[Vefat2020]])</f>
        <v>14</v>
      </c>
      <c r="G52">
        <f>IF(AND(DiyarbakirTablo[[#This Row],[Vefat2020]]&gt;-1,DiyarbakirTablo[[#This Row],[Referans]]&gt;-1), DiyarbakirTablo[[#This Row],[Vefat2020]]-DiyarbakirTablo[[#This Row],[Referans]], 0)</f>
        <v>1</v>
      </c>
      <c r="H52">
        <f t="shared" si="1"/>
        <v>15.333333333333334</v>
      </c>
      <c r="I52">
        <f t="shared" si="2"/>
        <v>19.333333333333332</v>
      </c>
      <c r="J52">
        <f t="shared" si="3"/>
        <v>11</v>
      </c>
      <c r="K52">
        <f t="shared" si="4"/>
        <v>5.2</v>
      </c>
      <c r="L52">
        <f t="shared" si="5"/>
        <v>15.071428571428571</v>
      </c>
    </row>
    <row r="53" spans="1:12" x14ac:dyDescent="0.35">
      <c r="A53" t="s">
        <v>204</v>
      </c>
      <c r="B53">
        <v>-1</v>
      </c>
      <c r="C53">
        <v>12</v>
      </c>
      <c r="D53">
        <v>19</v>
      </c>
      <c r="E53">
        <v>13</v>
      </c>
      <c r="F53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53">
        <f>IF(AND(DiyarbakirTablo[[#This Row],[Vefat2020]]&gt;-1,DiyarbakirTablo[[#This Row],[Referans]]&gt;-1), DiyarbakirTablo[[#This Row],[Vefat2020]]-DiyarbakirTablo[[#This Row],[Referans]], 0)</f>
        <v>0</v>
      </c>
      <c r="H53">
        <f t="shared" si="1"/>
        <v>14.8</v>
      </c>
      <c r="I53">
        <f t="shared" si="2"/>
        <v>18.833333333333332</v>
      </c>
      <c r="J53">
        <f t="shared" si="3"/>
        <v>12.166666666666666</v>
      </c>
      <c r="K53">
        <f t="shared" si="4"/>
        <v>6.4</v>
      </c>
      <c r="L53">
        <f t="shared" si="5"/>
        <v>15.357142857142858</v>
      </c>
    </row>
    <row r="54" spans="1:12" x14ac:dyDescent="0.35">
      <c r="A54" t="s">
        <v>203</v>
      </c>
      <c r="B54">
        <v>14</v>
      </c>
      <c r="C54">
        <v>20</v>
      </c>
      <c r="D54">
        <v>12</v>
      </c>
      <c r="E54">
        <v>1</v>
      </c>
      <c r="F54">
        <f>IF(OR(DiyarbakirTablo[[#This Row],[Vefat2019]]&gt;-1, DiyarbakirTablo[[#This Row],[Vefat2018]]&gt;-1), AVERAGEIF(DiyarbakirTablo[[#This Row],[Vefat2019]:[Vefat2018]], "&gt;0"), DiyarbakirTablo[[#This Row],[Vefat2020]])</f>
        <v>16</v>
      </c>
      <c r="G54">
        <f>IF(AND(DiyarbakirTablo[[#This Row],[Vefat2020]]&gt;-1,DiyarbakirTablo[[#This Row],[Referans]]&gt;-1), DiyarbakirTablo[[#This Row],[Vefat2020]]-DiyarbakirTablo[[#This Row],[Referans]], 0)</f>
        <v>-2</v>
      </c>
      <c r="H54">
        <f t="shared" si="1"/>
        <v>15.2</v>
      </c>
      <c r="I54">
        <f t="shared" si="2"/>
        <v>19</v>
      </c>
      <c r="J54">
        <f t="shared" si="3"/>
        <v>12.5</v>
      </c>
      <c r="K54">
        <f t="shared" si="4"/>
        <v>5.5</v>
      </c>
      <c r="L54">
        <f t="shared" si="5"/>
        <v>15.571428571428571</v>
      </c>
    </row>
    <row r="55" spans="1:12" x14ac:dyDescent="0.35">
      <c r="A55" t="s">
        <v>202</v>
      </c>
      <c r="B55">
        <v>16</v>
      </c>
      <c r="C55">
        <v>9</v>
      </c>
      <c r="D55">
        <v>16</v>
      </c>
      <c r="E55">
        <v>4</v>
      </c>
      <c r="F55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55">
        <f>IF(AND(DiyarbakirTablo[[#This Row],[Vefat2020]]&gt;-1,DiyarbakirTablo[[#This Row],[Referans]]&gt;-1), DiyarbakirTablo[[#This Row],[Vefat2020]]-DiyarbakirTablo[[#This Row],[Referans]], 0)</f>
        <v>3.5</v>
      </c>
      <c r="H55">
        <f t="shared" si="1"/>
        <v>15.333333333333334</v>
      </c>
      <c r="I55">
        <f t="shared" si="2"/>
        <v>17.666666666666668</v>
      </c>
      <c r="J55">
        <f t="shared" si="3"/>
        <v>13.166666666666666</v>
      </c>
      <c r="K55">
        <f t="shared" si="4"/>
        <v>5.5</v>
      </c>
      <c r="L55">
        <f t="shared" si="5"/>
        <v>15.285714285714286</v>
      </c>
    </row>
    <row r="56" spans="1:12" x14ac:dyDescent="0.35">
      <c r="A56" t="s">
        <v>201</v>
      </c>
      <c r="B56">
        <v>-1</v>
      </c>
      <c r="C56">
        <v>14</v>
      </c>
      <c r="D56">
        <v>8</v>
      </c>
      <c r="E56">
        <v>6</v>
      </c>
      <c r="F56">
        <f>IF(OR(DiyarbakirTablo[[#This Row],[Vefat2019]]&gt;-1, DiyarbakirTablo[[#This Row],[Vefat2018]]&gt;-1), AVERAGEIF(DiyarbakirTablo[[#This Row],[Vefat2019]:[Vefat2018]], "&gt;0"), DiyarbakirTablo[[#This Row],[Vefat2020]])</f>
        <v>11</v>
      </c>
      <c r="G56">
        <f>IF(AND(DiyarbakirTablo[[#This Row],[Vefat2020]]&gt;-1,DiyarbakirTablo[[#This Row],[Referans]]&gt;-1), DiyarbakirTablo[[#This Row],[Vefat2020]]-DiyarbakirTablo[[#This Row],[Referans]], 0)</f>
        <v>0</v>
      </c>
      <c r="H56">
        <f t="shared" si="1"/>
        <v>13.2</v>
      </c>
      <c r="I56">
        <f t="shared" si="2"/>
        <v>17.142857142857142</v>
      </c>
      <c r="J56">
        <f t="shared" si="3"/>
        <v>12</v>
      </c>
      <c r="K56">
        <f t="shared" si="4"/>
        <v>5.5714285714285712</v>
      </c>
      <c r="L56">
        <f t="shared" si="5"/>
        <v>14.714285714285714</v>
      </c>
    </row>
    <row r="57" spans="1:12" x14ac:dyDescent="0.35">
      <c r="A57" t="s">
        <v>200</v>
      </c>
      <c r="B57">
        <v>11</v>
      </c>
      <c r="C57">
        <v>16</v>
      </c>
      <c r="D57">
        <v>13</v>
      </c>
      <c r="E57">
        <v>8</v>
      </c>
      <c r="F57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57">
        <f>IF(AND(DiyarbakirTablo[[#This Row],[Vefat2020]]&gt;-1,DiyarbakirTablo[[#This Row],[Referans]]&gt;-1), DiyarbakirTablo[[#This Row],[Vefat2020]]-DiyarbakirTablo[[#This Row],[Referans]], 0)</f>
        <v>-3.5</v>
      </c>
      <c r="H57">
        <f t="shared" si="1"/>
        <v>13.2</v>
      </c>
      <c r="I57">
        <f t="shared" si="2"/>
        <v>16.285714285714285</v>
      </c>
      <c r="J57">
        <f t="shared" si="3"/>
        <v>12.666666666666666</v>
      </c>
      <c r="K57">
        <f t="shared" si="4"/>
        <v>6.1428571428571432</v>
      </c>
      <c r="L57">
        <f t="shared" si="5"/>
        <v>14.571428571428571</v>
      </c>
    </row>
    <row r="58" spans="1:12" x14ac:dyDescent="0.35">
      <c r="A58" t="s">
        <v>199</v>
      </c>
      <c r="B58">
        <v>10</v>
      </c>
      <c r="C58">
        <v>-1</v>
      </c>
      <c r="D58">
        <v>16</v>
      </c>
      <c r="E58">
        <v>3</v>
      </c>
      <c r="F58">
        <f>IF(OR(DiyarbakirTablo[[#This Row],[Vefat2019]]&gt;-1, DiyarbakirTablo[[#This Row],[Vefat2018]]&gt;-1), AVERAGEIF(DiyarbakirTablo[[#This Row],[Vefat2019]:[Vefat2018]], "&gt;0"), DiyarbakirTablo[[#This Row],[Vefat2020]])</f>
        <v>16</v>
      </c>
      <c r="G58">
        <f>IF(AND(DiyarbakirTablo[[#This Row],[Vefat2020]]&gt;-1,DiyarbakirTablo[[#This Row],[Referans]]&gt;-1), DiyarbakirTablo[[#This Row],[Vefat2020]]-DiyarbakirTablo[[#This Row],[Referans]], 0)</f>
        <v>-6</v>
      </c>
      <c r="H58">
        <f t="shared" si="1"/>
        <v>13.2</v>
      </c>
      <c r="I58">
        <f t="shared" si="2"/>
        <v>14.166666666666666</v>
      </c>
      <c r="J58">
        <f t="shared" si="3"/>
        <v>14</v>
      </c>
      <c r="K58">
        <f t="shared" si="4"/>
        <v>5.8571428571428568</v>
      </c>
      <c r="L58">
        <f t="shared" si="5"/>
        <v>14.214285714285714</v>
      </c>
    </row>
    <row r="59" spans="1:12" x14ac:dyDescent="0.35">
      <c r="A59" t="s">
        <v>198</v>
      </c>
      <c r="B59">
        <v>17</v>
      </c>
      <c r="C59">
        <v>22</v>
      </c>
      <c r="D59">
        <v>18</v>
      </c>
      <c r="E59">
        <v>7</v>
      </c>
      <c r="F59">
        <f>IF(OR(DiyarbakirTablo[[#This Row],[Vefat2019]]&gt;-1, DiyarbakirTablo[[#This Row],[Vefat2018]]&gt;-1), AVERAGEIF(DiyarbakirTablo[[#This Row],[Vefat2019]:[Vefat2018]], "&gt;0"), DiyarbakirTablo[[#This Row],[Vefat2020]])</f>
        <v>20</v>
      </c>
      <c r="G59">
        <f>IF(AND(DiyarbakirTablo[[#This Row],[Vefat2020]]&gt;-1,DiyarbakirTablo[[#This Row],[Referans]]&gt;-1), DiyarbakirTablo[[#This Row],[Vefat2020]]-DiyarbakirTablo[[#This Row],[Referans]], 0)</f>
        <v>-3</v>
      </c>
      <c r="H59">
        <f t="shared" si="1"/>
        <v>13.6</v>
      </c>
      <c r="I59">
        <f t="shared" si="2"/>
        <v>15.5</v>
      </c>
      <c r="J59">
        <f t="shared" si="3"/>
        <v>14.571428571428571</v>
      </c>
      <c r="K59">
        <f t="shared" si="4"/>
        <v>6</v>
      </c>
      <c r="L59">
        <f t="shared" si="5"/>
        <v>15.071428571428571</v>
      </c>
    </row>
    <row r="60" spans="1:12" x14ac:dyDescent="0.35">
      <c r="A60" t="s">
        <v>197</v>
      </c>
      <c r="B60">
        <v>12</v>
      </c>
      <c r="C60">
        <v>19</v>
      </c>
      <c r="D60">
        <v>12</v>
      </c>
      <c r="E60">
        <v>4</v>
      </c>
      <c r="F60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60">
        <f>IF(AND(DiyarbakirTablo[[#This Row],[Vefat2020]]&gt;-1,DiyarbakirTablo[[#This Row],[Referans]]&gt;-1), DiyarbakirTablo[[#This Row],[Vefat2020]]-DiyarbakirTablo[[#This Row],[Referans]], 0)</f>
        <v>-3.5</v>
      </c>
      <c r="H60">
        <f t="shared" si="1"/>
        <v>13.333333333333334</v>
      </c>
      <c r="I60">
        <f t="shared" si="2"/>
        <v>16.666666666666668</v>
      </c>
      <c r="J60">
        <f t="shared" si="3"/>
        <v>13.571428571428571</v>
      </c>
      <c r="K60">
        <f t="shared" si="4"/>
        <v>4.7142857142857144</v>
      </c>
      <c r="L60">
        <f t="shared" si="5"/>
        <v>15.071428571428571</v>
      </c>
    </row>
    <row r="61" spans="1:12" x14ac:dyDescent="0.35">
      <c r="A61" t="s">
        <v>196</v>
      </c>
      <c r="B61">
        <v>21</v>
      </c>
      <c r="C61">
        <v>22</v>
      </c>
      <c r="D61">
        <v>-1</v>
      </c>
      <c r="E61">
        <v>4</v>
      </c>
      <c r="F61">
        <f>IF(OR(DiyarbakirTablo[[#This Row],[Vefat2019]]&gt;-1, DiyarbakirTablo[[#This Row],[Vefat2018]]&gt;-1), AVERAGEIF(DiyarbakirTablo[[#This Row],[Vefat2019]:[Vefat2018]], "&gt;0"), DiyarbakirTablo[[#This Row],[Vefat2020]])</f>
        <v>22</v>
      </c>
      <c r="G61">
        <f>IF(AND(DiyarbakirTablo[[#This Row],[Vefat2020]]&gt;-1,DiyarbakirTablo[[#This Row],[Referans]]&gt;-1), DiyarbakirTablo[[#This Row],[Vefat2020]]-DiyarbakirTablo[[#This Row],[Referans]], 0)</f>
        <v>-1</v>
      </c>
      <c r="H61">
        <f t="shared" si="1"/>
        <v>14.5</v>
      </c>
      <c r="I61">
        <f t="shared" si="2"/>
        <v>17</v>
      </c>
      <c r="J61">
        <f t="shared" si="3"/>
        <v>13.833333333333334</v>
      </c>
      <c r="K61">
        <f t="shared" si="4"/>
        <v>5.1428571428571432</v>
      </c>
      <c r="L61">
        <f t="shared" si="5"/>
        <v>15.928571428571429</v>
      </c>
    </row>
    <row r="62" spans="1:12" x14ac:dyDescent="0.35">
      <c r="A62" t="s">
        <v>195</v>
      </c>
      <c r="B62">
        <v>13</v>
      </c>
      <c r="C62">
        <v>13</v>
      </c>
      <c r="D62">
        <v>14</v>
      </c>
      <c r="E62">
        <v>11</v>
      </c>
      <c r="F62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62">
        <f>IF(AND(DiyarbakirTablo[[#This Row],[Vefat2020]]&gt;-1,DiyarbakirTablo[[#This Row],[Referans]]&gt;-1), DiyarbakirTablo[[#This Row],[Vefat2020]]-DiyarbakirTablo[[#This Row],[Referans]], 0)</f>
        <v>-0.5</v>
      </c>
      <c r="H62">
        <f t="shared" si="1"/>
        <v>14</v>
      </c>
      <c r="I62">
        <f t="shared" si="2"/>
        <v>17.666666666666668</v>
      </c>
      <c r="J62">
        <f t="shared" si="3"/>
        <v>13.5</v>
      </c>
      <c r="K62">
        <f t="shared" si="4"/>
        <v>6.1428571428571432</v>
      </c>
      <c r="L62">
        <f t="shared" si="5"/>
        <v>16.071428571428573</v>
      </c>
    </row>
    <row r="63" spans="1:12" x14ac:dyDescent="0.35">
      <c r="A63" t="s">
        <v>194</v>
      </c>
      <c r="B63">
        <v>-1</v>
      </c>
      <c r="C63">
        <v>12</v>
      </c>
      <c r="D63">
        <v>15</v>
      </c>
      <c r="E63">
        <v>6</v>
      </c>
      <c r="F63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63">
        <f>IF(AND(DiyarbakirTablo[[#This Row],[Vefat2020]]&gt;-1,DiyarbakirTablo[[#This Row],[Referans]]&gt;-1), DiyarbakirTablo[[#This Row],[Vefat2020]]-DiyarbakirTablo[[#This Row],[Referans]], 0)</f>
        <v>0</v>
      </c>
      <c r="H63">
        <f t="shared" si="1"/>
        <v>14</v>
      </c>
      <c r="I63">
        <f t="shared" si="2"/>
        <v>17.333333333333332</v>
      </c>
      <c r="J63">
        <f t="shared" si="3"/>
        <v>14.666666666666666</v>
      </c>
      <c r="K63">
        <f t="shared" si="4"/>
        <v>6.1428571428571432</v>
      </c>
      <c r="L63">
        <f t="shared" si="5"/>
        <v>16.428571428571427</v>
      </c>
    </row>
    <row r="64" spans="1:12" x14ac:dyDescent="0.35">
      <c r="A64" t="s">
        <v>193</v>
      </c>
      <c r="B64">
        <v>15</v>
      </c>
      <c r="C64">
        <v>8</v>
      </c>
      <c r="D64">
        <v>14</v>
      </c>
      <c r="E64">
        <v>6</v>
      </c>
      <c r="F64">
        <f>IF(OR(DiyarbakirTablo[[#This Row],[Vefat2019]]&gt;-1, DiyarbakirTablo[[#This Row],[Vefat2018]]&gt;-1), AVERAGEIF(DiyarbakirTablo[[#This Row],[Vefat2019]:[Vefat2018]], "&gt;0"), DiyarbakirTablo[[#This Row],[Vefat2020]])</f>
        <v>11</v>
      </c>
      <c r="G64">
        <f>IF(AND(DiyarbakirTablo[[#This Row],[Vefat2020]]&gt;-1,DiyarbakirTablo[[#This Row],[Referans]]&gt;-1), DiyarbakirTablo[[#This Row],[Vefat2020]]-DiyarbakirTablo[[#This Row],[Referans]], 0)</f>
        <v>4</v>
      </c>
      <c r="H64">
        <f t="shared" si="1"/>
        <v>14.666666666666666</v>
      </c>
      <c r="I64">
        <f t="shared" si="2"/>
        <v>16</v>
      </c>
      <c r="J64">
        <f t="shared" si="3"/>
        <v>14.833333333333334</v>
      </c>
      <c r="K64">
        <f t="shared" si="4"/>
        <v>5.8571428571428568</v>
      </c>
      <c r="L64">
        <f t="shared" si="5"/>
        <v>15.928571428571429</v>
      </c>
    </row>
    <row r="65" spans="1:12" x14ac:dyDescent="0.35">
      <c r="A65" t="s">
        <v>192</v>
      </c>
      <c r="B65">
        <v>-1</v>
      </c>
      <c r="C65">
        <v>-1</v>
      </c>
      <c r="D65">
        <v>11</v>
      </c>
      <c r="E65">
        <v>3</v>
      </c>
      <c r="F65">
        <f>IF(OR(DiyarbakirTablo[[#This Row],[Vefat2019]]&gt;-1, DiyarbakirTablo[[#This Row],[Vefat2018]]&gt;-1), AVERAGEIF(DiyarbakirTablo[[#This Row],[Vefat2019]:[Vefat2018]], "&gt;0"), DiyarbakirTablo[[#This Row],[Vefat2020]])</f>
        <v>11</v>
      </c>
      <c r="G65">
        <f>IF(AND(DiyarbakirTablo[[#This Row],[Vefat2020]]&gt;-1,DiyarbakirTablo[[#This Row],[Referans]]&gt;-1), DiyarbakirTablo[[#This Row],[Vefat2020]]-DiyarbakirTablo[[#This Row],[Referans]], 0)</f>
        <v>0</v>
      </c>
      <c r="H65">
        <f t="shared" si="1"/>
        <v>15.6</v>
      </c>
      <c r="I65">
        <f t="shared" si="2"/>
        <v>16</v>
      </c>
      <c r="J65">
        <f t="shared" si="3"/>
        <v>14</v>
      </c>
      <c r="K65">
        <f t="shared" si="4"/>
        <v>5.8571428571428568</v>
      </c>
      <c r="L65">
        <f t="shared" si="5"/>
        <v>15.214285714285714</v>
      </c>
    </row>
    <row r="66" spans="1:12" x14ac:dyDescent="0.35">
      <c r="A66" t="s">
        <v>191</v>
      </c>
      <c r="B66">
        <v>20</v>
      </c>
      <c r="C66">
        <v>-1</v>
      </c>
      <c r="D66">
        <v>-1</v>
      </c>
      <c r="E66">
        <v>3</v>
      </c>
      <c r="F66">
        <f>IF(OR(DiyarbakirTablo[[#This Row],[Vefat2019]]&gt;-1, DiyarbakirTablo[[#This Row],[Vefat2018]]&gt;-1), AVERAGEIF(DiyarbakirTablo[[#This Row],[Vefat2019]:[Vefat2018]], "&gt;0"), DiyarbakirTablo[[#This Row],[Vefat2020]])</f>
        <v>20</v>
      </c>
      <c r="G66">
        <f>IF(AND(DiyarbakirTablo[[#This Row],[Vefat2020]]&gt;-1,DiyarbakirTablo[[#This Row],[Referans]]&gt;-1), DiyarbakirTablo[[#This Row],[Vefat2020]]-DiyarbakirTablo[[#This Row],[Referans]], 0)</f>
        <v>0</v>
      </c>
      <c r="H66">
        <f t="shared" si="1"/>
        <v>16.2</v>
      </c>
      <c r="I66">
        <f t="shared" si="2"/>
        <v>14.8</v>
      </c>
      <c r="J66">
        <f t="shared" si="3"/>
        <v>13.2</v>
      </c>
      <c r="K66">
        <f t="shared" si="4"/>
        <v>5.2857142857142856</v>
      </c>
      <c r="L66">
        <f t="shared" si="5"/>
        <v>15.214285714285714</v>
      </c>
    </row>
    <row r="67" spans="1:12" x14ac:dyDescent="0.35">
      <c r="A67" t="s">
        <v>190</v>
      </c>
      <c r="B67">
        <v>16</v>
      </c>
      <c r="C67">
        <v>16</v>
      </c>
      <c r="D67">
        <v>13</v>
      </c>
      <c r="E67">
        <v>5</v>
      </c>
      <c r="F67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67">
        <f>IF(AND(DiyarbakirTablo[[#This Row],[Vefat2020]]&gt;-1,DiyarbakirTablo[[#This Row],[Referans]]&gt;-1), DiyarbakirTablo[[#This Row],[Vefat2020]]-DiyarbakirTablo[[#This Row],[Referans]], 0)</f>
        <v>1.5</v>
      </c>
      <c r="H67">
        <f t="shared" si="1"/>
        <v>17</v>
      </c>
      <c r="I67">
        <f t="shared" si="2"/>
        <v>14.2</v>
      </c>
      <c r="J67">
        <f t="shared" si="3"/>
        <v>13.4</v>
      </c>
      <c r="K67">
        <f t="shared" si="4"/>
        <v>5.4285714285714288</v>
      </c>
      <c r="L67">
        <f t="shared" si="5"/>
        <v>15.071428571428571</v>
      </c>
    </row>
    <row r="68" spans="1:12" x14ac:dyDescent="0.35">
      <c r="A68" t="s">
        <v>189</v>
      </c>
      <c r="B68">
        <v>16</v>
      </c>
      <c r="C68">
        <v>17</v>
      </c>
      <c r="D68">
        <v>11</v>
      </c>
      <c r="E68">
        <v>5</v>
      </c>
      <c r="F68">
        <f>IF(OR(DiyarbakirTablo[[#This Row],[Vefat2019]]&gt;-1, DiyarbakirTablo[[#This Row],[Vefat2018]]&gt;-1), AVERAGEIF(DiyarbakirTablo[[#This Row],[Vefat2019]:[Vefat2018]], "&gt;0"), DiyarbakirTablo[[#This Row],[Vefat2020]])</f>
        <v>14</v>
      </c>
      <c r="G68">
        <f>IF(AND(DiyarbakirTablo[[#This Row],[Vefat2020]]&gt;-1,DiyarbakirTablo[[#This Row],[Referans]]&gt;-1), DiyarbakirTablo[[#This Row],[Vefat2020]]-DiyarbakirTablo[[#This Row],[Referans]], 0)</f>
        <v>2</v>
      </c>
      <c r="H68">
        <f t="shared" si="1"/>
        <v>16</v>
      </c>
      <c r="I68">
        <f t="shared" si="2"/>
        <v>13.2</v>
      </c>
      <c r="J68">
        <f t="shared" si="3"/>
        <v>13</v>
      </c>
      <c r="K68">
        <f t="shared" si="4"/>
        <v>5.5714285714285712</v>
      </c>
      <c r="L68">
        <f t="shared" si="5"/>
        <v>13.928571428571429</v>
      </c>
    </row>
    <row r="69" spans="1:12" x14ac:dyDescent="0.35">
      <c r="A69" t="s">
        <v>188</v>
      </c>
      <c r="B69">
        <v>20</v>
      </c>
      <c r="C69">
        <v>11</v>
      </c>
      <c r="D69">
        <v>14</v>
      </c>
      <c r="E69">
        <v>6</v>
      </c>
      <c r="F69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69">
        <f>IF(AND(DiyarbakirTablo[[#This Row],[Vefat2020]]&gt;-1,DiyarbakirTablo[[#This Row],[Referans]]&gt;-1), DiyarbakirTablo[[#This Row],[Vefat2020]]-DiyarbakirTablo[[#This Row],[Referans]], 0)</f>
        <v>7.5</v>
      </c>
      <c r="H69">
        <f t="shared" si="1"/>
        <v>17.399999999999999</v>
      </c>
      <c r="I69">
        <f t="shared" si="2"/>
        <v>12.8</v>
      </c>
      <c r="J69">
        <f t="shared" si="3"/>
        <v>13</v>
      </c>
      <c r="K69">
        <f t="shared" si="4"/>
        <v>4.8571428571428568</v>
      </c>
      <c r="L69">
        <f t="shared" si="5"/>
        <v>13.785714285714286</v>
      </c>
    </row>
    <row r="70" spans="1:12" x14ac:dyDescent="0.35">
      <c r="A70" t="s">
        <v>187</v>
      </c>
      <c r="B70">
        <v>16</v>
      </c>
      <c r="C70">
        <v>9</v>
      </c>
      <c r="D70">
        <v>10</v>
      </c>
      <c r="E70">
        <v>7</v>
      </c>
      <c r="F70">
        <f>IF(OR(DiyarbakirTablo[[#This Row],[Vefat2019]]&gt;-1, DiyarbakirTablo[[#This Row],[Vefat2018]]&gt;-1), AVERAGEIF(DiyarbakirTablo[[#This Row],[Vefat2019]:[Vefat2018]], "&gt;0"), DiyarbakirTablo[[#This Row],[Vefat2020]])</f>
        <v>9.5</v>
      </c>
      <c r="G70">
        <f>IF(AND(DiyarbakirTablo[[#This Row],[Vefat2020]]&gt;-1,DiyarbakirTablo[[#This Row],[Referans]]&gt;-1), DiyarbakirTablo[[#This Row],[Vefat2020]]-DiyarbakirTablo[[#This Row],[Referans]], 0)</f>
        <v>6.5</v>
      </c>
      <c r="H70">
        <f t="shared" si="1"/>
        <v>17.166666666666668</v>
      </c>
      <c r="I70">
        <f t="shared" si="2"/>
        <v>12.2</v>
      </c>
      <c r="J70">
        <f t="shared" si="3"/>
        <v>12.166666666666666</v>
      </c>
      <c r="K70">
        <f t="shared" si="4"/>
        <v>5</v>
      </c>
      <c r="L70">
        <f t="shared" si="5"/>
        <v>13.214285714285714</v>
      </c>
    </row>
    <row r="71" spans="1:12" x14ac:dyDescent="0.35">
      <c r="A71" t="s">
        <v>186</v>
      </c>
      <c r="B71">
        <v>24</v>
      </c>
      <c r="C71">
        <v>15</v>
      </c>
      <c r="D71">
        <v>21</v>
      </c>
      <c r="E71">
        <v>4</v>
      </c>
      <c r="F71">
        <f>IF(OR(DiyarbakirTablo[[#This Row],[Vefat2019]]&gt;-1, DiyarbakirTablo[[#This Row],[Vefat2018]]&gt;-1), AVERAGEIF(DiyarbakirTablo[[#This Row],[Vefat2019]:[Vefat2018]], "&gt;0"), DiyarbakirTablo[[#This Row],[Vefat2020]])</f>
        <v>18</v>
      </c>
      <c r="G71">
        <f>IF(AND(DiyarbakirTablo[[#This Row],[Vefat2020]]&gt;-1,DiyarbakirTablo[[#This Row],[Referans]]&gt;-1), DiyarbakirTablo[[#This Row],[Vefat2020]]-DiyarbakirTablo[[#This Row],[Referans]], 0)</f>
        <v>6</v>
      </c>
      <c r="H71">
        <f t="shared" si="1"/>
        <v>18.666666666666668</v>
      </c>
      <c r="I71">
        <f t="shared" si="2"/>
        <v>13.6</v>
      </c>
      <c r="J71">
        <f t="shared" si="3"/>
        <v>13.333333333333334</v>
      </c>
      <c r="K71">
        <f t="shared" si="4"/>
        <v>4.7142857142857144</v>
      </c>
      <c r="L71">
        <f t="shared" si="5"/>
        <v>14.214285714285714</v>
      </c>
    </row>
    <row r="72" spans="1:12" x14ac:dyDescent="0.35">
      <c r="A72" t="s">
        <v>185</v>
      </c>
      <c r="B72">
        <v>13</v>
      </c>
      <c r="C72">
        <v>16</v>
      </c>
      <c r="D72">
        <v>18</v>
      </c>
      <c r="E72">
        <v>2</v>
      </c>
      <c r="F72">
        <f>IF(OR(DiyarbakirTablo[[#This Row],[Vefat2019]]&gt;-1, DiyarbakirTablo[[#This Row],[Vefat2018]]&gt;-1), AVERAGEIF(DiyarbakirTablo[[#This Row],[Vefat2019]:[Vefat2018]], "&gt;0"), DiyarbakirTablo[[#This Row],[Vefat2020]])</f>
        <v>17</v>
      </c>
      <c r="G72">
        <f>IF(AND(DiyarbakirTablo[[#This Row],[Vefat2020]]&gt;-1,DiyarbakirTablo[[#This Row],[Referans]]&gt;-1), DiyarbakirTablo[[#This Row],[Vefat2020]]-DiyarbakirTablo[[#This Row],[Referans]], 0)</f>
        <v>-4</v>
      </c>
      <c r="H72">
        <f t="shared" si="1"/>
        <v>17.857142857142858</v>
      </c>
      <c r="I72">
        <f t="shared" si="2"/>
        <v>14</v>
      </c>
      <c r="J72">
        <f t="shared" si="3"/>
        <v>14.5</v>
      </c>
      <c r="K72">
        <f t="shared" si="4"/>
        <v>4.5714285714285712</v>
      </c>
      <c r="L72">
        <f t="shared" si="5"/>
        <v>15.071428571428571</v>
      </c>
    </row>
    <row r="73" spans="1:12" x14ac:dyDescent="0.35">
      <c r="A73" t="s">
        <v>184</v>
      </c>
      <c r="B73">
        <v>21</v>
      </c>
      <c r="C73">
        <v>13</v>
      </c>
      <c r="D73">
        <v>14</v>
      </c>
      <c r="E73">
        <v>6</v>
      </c>
      <c r="F73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73">
        <f>IF(AND(DiyarbakirTablo[[#This Row],[Vefat2020]]&gt;-1,DiyarbakirTablo[[#This Row],[Referans]]&gt;-1), DiyarbakirTablo[[#This Row],[Vefat2020]]-DiyarbakirTablo[[#This Row],[Referans]], 0)</f>
        <v>7.5</v>
      </c>
      <c r="H73">
        <f t="shared" ref="H73:H136" si="6">AVERAGEIF(B67:B73, "&gt;0")</f>
        <v>18</v>
      </c>
      <c r="I73">
        <f t="shared" ref="I73:I136" si="7">AVERAGEIF(C67:C73, "&gt;0")</f>
        <v>13.857142857142858</v>
      </c>
      <c r="J73">
        <f t="shared" ref="J73:J136" si="8">AVERAGEIF(D67:D73, "&gt;0")</f>
        <v>14.428571428571429</v>
      </c>
      <c r="K73">
        <f t="shared" ref="K73:K136" si="9">AVERAGEIF(E67:E73, "&gt;0")</f>
        <v>5</v>
      </c>
      <c r="L73">
        <f t="shared" ref="L73:L136" si="10">AVERAGE(F67:F73)</f>
        <v>14.142857142857142</v>
      </c>
    </row>
    <row r="74" spans="1:12" x14ac:dyDescent="0.35">
      <c r="A74" t="s">
        <v>183</v>
      </c>
      <c r="B74">
        <v>11</v>
      </c>
      <c r="C74">
        <v>21</v>
      </c>
      <c r="D74">
        <v>-1</v>
      </c>
      <c r="E74">
        <v>3</v>
      </c>
      <c r="F74">
        <f>IF(OR(DiyarbakirTablo[[#This Row],[Vefat2019]]&gt;-1, DiyarbakirTablo[[#This Row],[Vefat2018]]&gt;-1), AVERAGEIF(DiyarbakirTablo[[#This Row],[Vefat2019]:[Vefat2018]], "&gt;0"), DiyarbakirTablo[[#This Row],[Vefat2020]])</f>
        <v>21</v>
      </c>
      <c r="G74">
        <f>IF(AND(DiyarbakirTablo[[#This Row],[Vefat2020]]&gt;-1,DiyarbakirTablo[[#This Row],[Referans]]&gt;-1), DiyarbakirTablo[[#This Row],[Vefat2020]]-DiyarbakirTablo[[#This Row],[Referans]], 0)</f>
        <v>-10</v>
      </c>
      <c r="H74">
        <f t="shared" si="6"/>
        <v>17.285714285714285</v>
      </c>
      <c r="I74">
        <f t="shared" si="7"/>
        <v>14.571428571428571</v>
      </c>
      <c r="J74">
        <f t="shared" si="8"/>
        <v>14.666666666666666</v>
      </c>
      <c r="K74">
        <f t="shared" si="9"/>
        <v>4.7142857142857144</v>
      </c>
      <c r="L74">
        <f t="shared" si="10"/>
        <v>15.071428571428571</v>
      </c>
    </row>
    <row r="75" spans="1:12" x14ac:dyDescent="0.35">
      <c r="A75" t="s">
        <v>182</v>
      </c>
      <c r="B75">
        <v>16</v>
      </c>
      <c r="C75">
        <v>16</v>
      </c>
      <c r="D75">
        <v>17</v>
      </c>
      <c r="E75">
        <v>4</v>
      </c>
      <c r="F75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75">
        <f>IF(AND(DiyarbakirTablo[[#This Row],[Vefat2020]]&gt;-1,DiyarbakirTablo[[#This Row],[Referans]]&gt;-1), DiyarbakirTablo[[#This Row],[Vefat2020]]-DiyarbakirTablo[[#This Row],[Referans]], 0)</f>
        <v>-0.5</v>
      </c>
      <c r="H75">
        <f t="shared" si="6"/>
        <v>17.285714285714285</v>
      </c>
      <c r="I75">
        <f t="shared" si="7"/>
        <v>14.428571428571429</v>
      </c>
      <c r="J75">
        <f t="shared" si="8"/>
        <v>15.666666666666666</v>
      </c>
      <c r="K75">
        <f t="shared" si="9"/>
        <v>4.5714285714285712</v>
      </c>
      <c r="L75">
        <f t="shared" si="10"/>
        <v>15.428571428571429</v>
      </c>
    </row>
    <row r="76" spans="1:12" x14ac:dyDescent="0.35">
      <c r="A76" t="s">
        <v>181</v>
      </c>
      <c r="B76">
        <v>20</v>
      </c>
      <c r="C76">
        <v>17</v>
      </c>
      <c r="D76">
        <v>18</v>
      </c>
      <c r="E76">
        <v>6</v>
      </c>
      <c r="F76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76">
        <f>IF(AND(DiyarbakirTablo[[#This Row],[Vefat2020]]&gt;-1,DiyarbakirTablo[[#This Row],[Referans]]&gt;-1), DiyarbakirTablo[[#This Row],[Vefat2020]]-DiyarbakirTablo[[#This Row],[Referans]], 0)</f>
        <v>2.5</v>
      </c>
      <c r="H76">
        <f t="shared" si="6"/>
        <v>17.285714285714285</v>
      </c>
      <c r="I76">
        <f t="shared" si="7"/>
        <v>15.285714285714286</v>
      </c>
      <c r="J76">
        <f t="shared" si="8"/>
        <v>16.333333333333332</v>
      </c>
      <c r="K76">
        <f t="shared" si="9"/>
        <v>4.5714285714285712</v>
      </c>
      <c r="L76">
        <f t="shared" si="10"/>
        <v>16.142857142857142</v>
      </c>
    </row>
    <row r="77" spans="1:12" x14ac:dyDescent="0.35">
      <c r="A77" t="s">
        <v>180</v>
      </c>
      <c r="B77">
        <v>9</v>
      </c>
      <c r="C77">
        <v>15</v>
      </c>
      <c r="D77">
        <v>20</v>
      </c>
      <c r="E77">
        <v>7</v>
      </c>
      <c r="F77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77">
        <f>IF(AND(DiyarbakirTablo[[#This Row],[Vefat2020]]&gt;-1,DiyarbakirTablo[[#This Row],[Referans]]&gt;-1), DiyarbakirTablo[[#This Row],[Vefat2020]]-DiyarbakirTablo[[#This Row],[Referans]], 0)</f>
        <v>-8.5</v>
      </c>
      <c r="H77">
        <f t="shared" si="6"/>
        <v>16.285714285714285</v>
      </c>
      <c r="I77">
        <f t="shared" si="7"/>
        <v>16.142857142857142</v>
      </c>
      <c r="J77">
        <f t="shared" si="8"/>
        <v>18</v>
      </c>
      <c r="K77">
        <f t="shared" si="9"/>
        <v>4.5714285714285712</v>
      </c>
      <c r="L77">
        <f t="shared" si="10"/>
        <v>17.285714285714285</v>
      </c>
    </row>
    <row r="78" spans="1:12" x14ac:dyDescent="0.35">
      <c r="A78" t="s">
        <v>179</v>
      </c>
      <c r="B78">
        <v>12</v>
      </c>
      <c r="C78">
        <v>15</v>
      </c>
      <c r="D78">
        <v>10</v>
      </c>
      <c r="E78">
        <v>6</v>
      </c>
      <c r="F78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78">
        <f>IF(AND(DiyarbakirTablo[[#This Row],[Vefat2020]]&gt;-1,DiyarbakirTablo[[#This Row],[Referans]]&gt;-1), DiyarbakirTablo[[#This Row],[Vefat2020]]-DiyarbakirTablo[[#This Row],[Referans]], 0)</f>
        <v>-0.5</v>
      </c>
      <c r="H78">
        <f t="shared" si="6"/>
        <v>14.571428571428571</v>
      </c>
      <c r="I78">
        <f t="shared" si="7"/>
        <v>16.142857142857142</v>
      </c>
      <c r="J78">
        <f t="shared" si="8"/>
        <v>16.166666666666668</v>
      </c>
      <c r="K78">
        <f t="shared" si="9"/>
        <v>4.8571428571428568</v>
      </c>
      <c r="L78">
        <f t="shared" si="10"/>
        <v>16.5</v>
      </c>
    </row>
    <row r="79" spans="1:12" x14ac:dyDescent="0.35">
      <c r="A79" t="s">
        <v>178</v>
      </c>
      <c r="B79">
        <v>20</v>
      </c>
      <c r="C79">
        <v>12</v>
      </c>
      <c r="D79">
        <v>-1</v>
      </c>
      <c r="E79">
        <v>7</v>
      </c>
      <c r="F79">
        <f>IF(OR(DiyarbakirTablo[[#This Row],[Vefat2019]]&gt;-1, DiyarbakirTablo[[#This Row],[Vefat2018]]&gt;-1), AVERAGEIF(DiyarbakirTablo[[#This Row],[Vefat2019]:[Vefat2018]], "&gt;0"), DiyarbakirTablo[[#This Row],[Vefat2020]])</f>
        <v>12</v>
      </c>
      <c r="G79">
        <f>IF(AND(DiyarbakirTablo[[#This Row],[Vefat2020]]&gt;-1,DiyarbakirTablo[[#This Row],[Referans]]&gt;-1), DiyarbakirTablo[[#This Row],[Vefat2020]]-DiyarbakirTablo[[#This Row],[Referans]], 0)</f>
        <v>8</v>
      </c>
      <c r="H79">
        <f t="shared" si="6"/>
        <v>15.571428571428571</v>
      </c>
      <c r="I79">
        <f t="shared" si="7"/>
        <v>15.571428571428571</v>
      </c>
      <c r="J79">
        <f t="shared" si="8"/>
        <v>15.8</v>
      </c>
      <c r="K79">
        <f t="shared" si="9"/>
        <v>5.5714285714285712</v>
      </c>
      <c r="L79">
        <f t="shared" si="10"/>
        <v>15.785714285714286</v>
      </c>
    </row>
    <row r="80" spans="1:12" x14ac:dyDescent="0.35">
      <c r="A80" t="s">
        <v>177</v>
      </c>
      <c r="B80">
        <v>19</v>
      </c>
      <c r="C80">
        <v>15</v>
      </c>
      <c r="D80">
        <v>14</v>
      </c>
      <c r="E80">
        <v>4</v>
      </c>
      <c r="F80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80">
        <f>IF(AND(DiyarbakirTablo[[#This Row],[Vefat2020]]&gt;-1,DiyarbakirTablo[[#This Row],[Referans]]&gt;-1), DiyarbakirTablo[[#This Row],[Vefat2020]]-DiyarbakirTablo[[#This Row],[Referans]], 0)</f>
        <v>4.5</v>
      </c>
      <c r="H80">
        <f t="shared" si="6"/>
        <v>15.285714285714286</v>
      </c>
      <c r="I80">
        <f t="shared" si="7"/>
        <v>15.857142857142858</v>
      </c>
      <c r="J80">
        <f t="shared" si="8"/>
        <v>15.8</v>
      </c>
      <c r="K80">
        <f t="shared" si="9"/>
        <v>5.2857142857142856</v>
      </c>
      <c r="L80">
        <f t="shared" si="10"/>
        <v>15.928571428571429</v>
      </c>
    </row>
    <row r="81" spans="1:12" x14ac:dyDescent="0.35">
      <c r="A81" t="s">
        <v>176</v>
      </c>
      <c r="B81">
        <v>9</v>
      </c>
      <c r="C81">
        <v>13</v>
      </c>
      <c r="D81">
        <v>11</v>
      </c>
      <c r="E81">
        <v>6</v>
      </c>
      <c r="F81">
        <f>IF(OR(DiyarbakirTablo[[#This Row],[Vefat2019]]&gt;-1, DiyarbakirTablo[[#This Row],[Vefat2018]]&gt;-1), AVERAGEIF(DiyarbakirTablo[[#This Row],[Vefat2019]:[Vefat2018]], "&gt;0"), DiyarbakirTablo[[#This Row],[Vefat2020]])</f>
        <v>12</v>
      </c>
      <c r="G81">
        <f>IF(AND(DiyarbakirTablo[[#This Row],[Vefat2020]]&gt;-1,DiyarbakirTablo[[#This Row],[Referans]]&gt;-1), DiyarbakirTablo[[#This Row],[Vefat2020]]-DiyarbakirTablo[[#This Row],[Referans]], 0)</f>
        <v>-3</v>
      </c>
      <c r="H81">
        <f t="shared" si="6"/>
        <v>15</v>
      </c>
      <c r="I81">
        <f t="shared" si="7"/>
        <v>14.714285714285714</v>
      </c>
      <c r="J81">
        <f t="shared" si="8"/>
        <v>15</v>
      </c>
      <c r="K81">
        <f t="shared" si="9"/>
        <v>5.7142857142857144</v>
      </c>
      <c r="L81">
        <f t="shared" si="10"/>
        <v>14.642857142857142</v>
      </c>
    </row>
    <row r="82" spans="1:12" x14ac:dyDescent="0.35">
      <c r="A82" t="s">
        <v>175</v>
      </c>
      <c r="B82">
        <v>12</v>
      </c>
      <c r="C82">
        <v>14</v>
      </c>
      <c r="D82">
        <v>11</v>
      </c>
      <c r="E82">
        <v>4</v>
      </c>
      <c r="F82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82">
        <f>IF(AND(DiyarbakirTablo[[#This Row],[Vefat2020]]&gt;-1,DiyarbakirTablo[[#This Row],[Referans]]&gt;-1), DiyarbakirTablo[[#This Row],[Vefat2020]]-DiyarbakirTablo[[#This Row],[Referans]], 0)</f>
        <v>-0.5</v>
      </c>
      <c r="H82">
        <f t="shared" si="6"/>
        <v>14.428571428571429</v>
      </c>
      <c r="I82">
        <f t="shared" si="7"/>
        <v>14.428571428571429</v>
      </c>
      <c r="J82">
        <f t="shared" si="8"/>
        <v>14</v>
      </c>
      <c r="K82">
        <f t="shared" si="9"/>
        <v>5.7142857142857144</v>
      </c>
      <c r="L82">
        <f t="shared" si="10"/>
        <v>14.071428571428571</v>
      </c>
    </row>
    <row r="83" spans="1:12" x14ac:dyDescent="0.35">
      <c r="A83" t="s">
        <v>174</v>
      </c>
      <c r="B83">
        <v>18</v>
      </c>
      <c r="C83">
        <v>13</v>
      </c>
      <c r="D83">
        <v>15</v>
      </c>
      <c r="E83">
        <v>3</v>
      </c>
      <c r="F83">
        <f>IF(OR(DiyarbakirTablo[[#This Row],[Vefat2019]]&gt;-1, DiyarbakirTablo[[#This Row],[Vefat2018]]&gt;-1), AVERAGEIF(DiyarbakirTablo[[#This Row],[Vefat2019]:[Vefat2018]], "&gt;0"), DiyarbakirTablo[[#This Row],[Vefat2020]])</f>
        <v>14</v>
      </c>
      <c r="G83">
        <f>IF(AND(DiyarbakirTablo[[#This Row],[Vefat2020]]&gt;-1,DiyarbakirTablo[[#This Row],[Referans]]&gt;-1), DiyarbakirTablo[[#This Row],[Vefat2020]]-DiyarbakirTablo[[#This Row],[Referans]], 0)</f>
        <v>4</v>
      </c>
      <c r="H83">
        <f t="shared" si="6"/>
        <v>14.142857142857142</v>
      </c>
      <c r="I83">
        <f t="shared" si="7"/>
        <v>13.857142857142858</v>
      </c>
      <c r="J83">
        <f t="shared" si="8"/>
        <v>13.5</v>
      </c>
      <c r="K83">
        <f t="shared" si="9"/>
        <v>5.2857142857142856</v>
      </c>
      <c r="L83">
        <f t="shared" si="10"/>
        <v>13.571428571428571</v>
      </c>
    </row>
    <row r="84" spans="1:12" x14ac:dyDescent="0.35">
      <c r="A84" t="s">
        <v>173</v>
      </c>
      <c r="B84">
        <v>-1</v>
      </c>
      <c r="C84">
        <v>13</v>
      </c>
      <c r="D84">
        <v>13</v>
      </c>
      <c r="E84">
        <v>2</v>
      </c>
      <c r="F84">
        <f>IF(OR(DiyarbakirTablo[[#This Row],[Vefat2019]]&gt;-1, DiyarbakirTablo[[#This Row],[Vefat2018]]&gt;-1), AVERAGEIF(DiyarbakirTablo[[#This Row],[Vefat2019]:[Vefat2018]], "&gt;0"), DiyarbakirTablo[[#This Row],[Vefat2020]])</f>
        <v>13</v>
      </c>
      <c r="G84">
        <f>IF(AND(DiyarbakirTablo[[#This Row],[Vefat2020]]&gt;-1,DiyarbakirTablo[[#This Row],[Referans]]&gt;-1), DiyarbakirTablo[[#This Row],[Vefat2020]]-DiyarbakirTablo[[#This Row],[Referans]], 0)</f>
        <v>0</v>
      </c>
      <c r="H84">
        <f t="shared" si="6"/>
        <v>15</v>
      </c>
      <c r="I84">
        <f t="shared" si="7"/>
        <v>13.571428571428571</v>
      </c>
      <c r="J84">
        <f t="shared" si="8"/>
        <v>12.333333333333334</v>
      </c>
      <c r="K84">
        <f t="shared" si="9"/>
        <v>4.5714285714285712</v>
      </c>
      <c r="L84">
        <f t="shared" si="10"/>
        <v>12.928571428571429</v>
      </c>
    </row>
    <row r="85" spans="1:12" x14ac:dyDescent="0.35">
      <c r="A85" t="s">
        <v>172</v>
      </c>
      <c r="B85">
        <v>-1</v>
      </c>
      <c r="C85">
        <v>12</v>
      </c>
      <c r="D85">
        <v>-1</v>
      </c>
      <c r="E85">
        <v>7</v>
      </c>
      <c r="F85">
        <f>IF(OR(DiyarbakirTablo[[#This Row],[Vefat2019]]&gt;-1, DiyarbakirTablo[[#This Row],[Vefat2018]]&gt;-1), AVERAGEIF(DiyarbakirTablo[[#This Row],[Vefat2019]:[Vefat2018]], "&gt;0"), DiyarbakirTablo[[#This Row],[Vefat2020]])</f>
        <v>12</v>
      </c>
      <c r="G85">
        <f>IF(AND(DiyarbakirTablo[[#This Row],[Vefat2020]]&gt;-1,DiyarbakirTablo[[#This Row],[Referans]]&gt;-1), DiyarbakirTablo[[#This Row],[Vefat2020]]-DiyarbakirTablo[[#This Row],[Referans]], 0)</f>
        <v>0</v>
      </c>
      <c r="H85">
        <f t="shared" si="6"/>
        <v>15.6</v>
      </c>
      <c r="I85">
        <f t="shared" si="7"/>
        <v>13.142857142857142</v>
      </c>
      <c r="J85">
        <f t="shared" si="8"/>
        <v>12.8</v>
      </c>
      <c r="K85">
        <f t="shared" si="9"/>
        <v>4.7142857142857144</v>
      </c>
      <c r="L85">
        <f t="shared" si="10"/>
        <v>12.857142857142858</v>
      </c>
    </row>
    <row r="86" spans="1:12" x14ac:dyDescent="0.35">
      <c r="A86" t="s">
        <v>171</v>
      </c>
      <c r="B86">
        <v>14</v>
      </c>
      <c r="C86">
        <v>11</v>
      </c>
      <c r="D86">
        <v>16</v>
      </c>
      <c r="E86">
        <v>6</v>
      </c>
      <c r="F86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86">
        <f>IF(AND(DiyarbakirTablo[[#This Row],[Vefat2020]]&gt;-1,DiyarbakirTablo[[#This Row],[Referans]]&gt;-1), DiyarbakirTablo[[#This Row],[Vefat2020]]-DiyarbakirTablo[[#This Row],[Referans]], 0)</f>
        <v>0.5</v>
      </c>
      <c r="H86">
        <f t="shared" si="6"/>
        <v>14.4</v>
      </c>
      <c r="I86">
        <f t="shared" si="7"/>
        <v>13</v>
      </c>
      <c r="J86">
        <f t="shared" si="8"/>
        <v>13.333333333333334</v>
      </c>
      <c r="K86">
        <f t="shared" si="9"/>
        <v>4.5714285714285712</v>
      </c>
      <c r="L86">
        <f t="shared" si="10"/>
        <v>13.071428571428571</v>
      </c>
    </row>
    <row r="87" spans="1:12" x14ac:dyDescent="0.35">
      <c r="A87" t="s">
        <v>170</v>
      </c>
      <c r="B87">
        <v>11</v>
      </c>
      <c r="C87">
        <v>-1</v>
      </c>
      <c r="D87">
        <v>22</v>
      </c>
      <c r="E87">
        <v>8</v>
      </c>
      <c r="F87">
        <f>IF(OR(DiyarbakirTablo[[#This Row],[Vefat2019]]&gt;-1, DiyarbakirTablo[[#This Row],[Vefat2018]]&gt;-1), AVERAGEIF(DiyarbakirTablo[[#This Row],[Vefat2019]:[Vefat2018]], "&gt;0"), DiyarbakirTablo[[#This Row],[Vefat2020]])</f>
        <v>22</v>
      </c>
      <c r="G87">
        <f>IF(AND(DiyarbakirTablo[[#This Row],[Vefat2020]]&gt;-1,DiyarbakirTablo[[#This Row],[Referans]]&gt;-1), DiyarbakirTablo[[#This Row],[Vefat2020]]-DiyarbakirTablo[[#This Row],[Referans]], 0)</f>
        <v>-11</v>
      </c>
      <c r="H87">
        <f t="shared" si="6"/>
        <v>12.8</v>
      </c>
      <c r="I87">
        <f t="shared" si="7"/>
        <v>12.666666666666666</v>
      </c>
      <c r="J87">
        <f t="shared" si="8"/>
        <v>14.666666666666666</v>
      </c>
      <c r="K87">
        <f t="shared" si="9"/>
        <v>5.1428571428571432</v>
      </c>
      <c r="L87">
        <f t="shared" si="10"/>
        <v>14.142857142857142</v>
      </c>
    </row>
    <row r="88" spans="1:12" x14ac:dyDescent="0.35">
      <c r="A88" t="s">
        <v>169</v>
      </c>
      <c r="B88">
        <v>13</v>
      </c>
      <c r="C88">
        <v>15</v>
      </c>
      <c r="D88">
        <v>17</v>
      </c>
      <c r="E88">
        <v>4</v>
      </c>
      <c r="F88">
        <f>IF(OR(DiyarbakirTablo[[#This Row],[Vefat2019]]&gt;-1, DiyarbakirTablo[[#This Row],[Vefat2018]]&gt;-1), AVERAGEIF(DiyarbakirTablo[[#This Row],[Vefat2019]:[Vefat2018]], "&gt;0"), DiyarbakirTablo[[#This Row],[Vefat2020]])</f>
        <v>16</v>
      </c>
      <c r="G88">
        <f>IF(AND(DiyarbakirTablo[[#This Row],[Vefat2020]]&gt;-1,DiyarbakirTablo[[#This Row],[Referans]]&gt;-1), DiyarbakirTablo[[#This Row],[Vefat2020]]-DiyarbakirTablo[[#This Row],[Referans]], 0)</f>
        <v>-3</v>
      </c>
      <c r="H88">
        <f t="shared" si="6"/>
        <v>13.6</v>
      </c>
      <c r="I88">
        <f t="shared" si="7"/>
        <v>13</v>
      </c>
      <c r="J88">
        <f t="shared" si="8"/>
        <v>15.666666666666666</v>
      </c>
      <c r="K88">
        <f t="shared" si="9"/>
        <v>4.8571428571428568</v>
      </c>
      <c r="L88">
        <f t="shared" si="10"/>
        <v>14.714285714285714</v>
      </c>
    </row>
    <row r="89" spans="1:12" x14ac:dyDescent="0.35">
      <c r="A89" t="s">
        <v>168</v>
      </c>
      <c r="B89">
        <v>9</v>
      </c>
      <c r="C89">
        <v>11</v>
      </c>
      <c r="D89">
        <v>11</v>
      </c>
      <c r="E89">
        <v>4</v>
      </c>
      <c r="F89">
        <f>IF(OR(DiyarbakirTablo[[#This Row],[Vefat2019]]&gt;-1, DiyarbakirTablo[[#This Row],[Vefat2018]]&gt;-1), AVERAGEIF(DiyarbakirTablo[[#This Row],[Vefat2019]:[Vefat2018]], "&gt;0"), DiyarbakirTablo[[#This Row],[Vefat2020]])</f>
        <v>11</v>
      </c>
      <c r="G89">
        <f>IF(AND(DiyarbakirTablo[[#This Row],[Vefat2020]]&gt;-1,DiyarbakirTablo[[#This Row],[Referans]]&gt;-1), DiyarbakirTablo[[#This Row],[Vefat2020]]-DiyarbakirTablo[[#This Row],[Referans]], 0)</f>
        <v>-2</v>
      </c>
      <c r="H89">
        <f t="shared" si="6"/>
        <v>13</v>
      </c>
      <c r="I89">
        <f t="shared" si="7"/>
        <v>12.5</v>
      </c>
      <c r="J89">
        <f t="shared" si="8"/>
        <v>15.666666666666666</v>
      </c>
      <c r="K89">
        <f t="shared" si="9"/>
        <v>4.8571428571428568</v>
      </c>
      <c r="L89">
        <f t="shared" si="10"/>
        <v>14.5</v>
      </c>
    </row>
    <row r="90" spans="1:12" x14ac:dyDescent="0.35">
      <c r="A90" t="s">
        <v>167</v>
      </c>
      <c r="B90">
        <v>15</v>
      </c>
      <c r="C90">
        <v>16</v>
      </c>
      <c r="D90">
        <v>11</v>
      </c>
      <c r="E90">
        <v>6</v>
      </c>
      <c r="F90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90">
        <f>IF(AND(DiyarbakirTablo[[#This Row],[Vefat2020]]&gt;-1,DiyarbakirTablo[[#This Row],[Referans]]&gt;-1), DiyarbakirTablo[[#This Row],[Vefat2020]]-DiyarbakirTablo[[#This Row],[Referans]], 0)</f>
        <v>1.5</v>
      </c>
      <c r="H90">
        <f t="shared" si="6"/>
        <v>12.4</v>
      </c>
      <c r="I90">
        <f t="shared" si="7"/>
        <v>13</v>
      </c>
      <c r="J90">
        <f t="shared" si="8"/>
        <v>15</v>
      </c>
      <c r="K90">
        <f t="shared" si="9"/>
        <v>5.2857142857142856</v>
      </c>
      <c r="L90">
        <f t="shared" si="10"/>
        <v>14.428571428571429</v>
      </c>
    </row>
    <row r="91" spans="1:12" x14ac:dyDescent="0.35">
      <c r="A91" t="s">
        <v>166</v>
      </c>
      <c r="B91">
        <v>17</v>
      </c>
      <c r="C91">
        <v>22</v>
      </c>
      <c r="D91">
        <v>12</v>
      </c>
      <c r="E91">
        <v>3</v>
      </c>
      <c r="F91">
        <f>IF(OR(DiyarbakirTablo[[#This Row],[Vefat2019]]&gt;-1, DiyarbakirTablo[[#This Row],[Vefat2018]]&gt;-1), AVERAGEIF(DiyarbakirTablo[[#This Row],[Vefat2019]:[Vefat2018]], "&gt;0"), DiyarbakirTablo[[#This Row],[Vefat2020]])</f>
        <v>17</v>
      </c>
      <c r="G91">
        <f>IF(AND(DiyarbakirTablo[[#This Row],[Vefat2020]]&gt;-1,DiyarbakirTablo[[#This Row],[Referans]]&gt;-1), DiyarbakirTablo[[#This Row],[Vefat2020]]-DiyarbakirTablo[[#This Row],[Referans]], 0)</f>
        <v>0</v>
      </c>
      <c r="H91">
        <f t="shared" si="6"/>
        <v>13.166666666666666</v>
      </c>
      <c r="I91">
        <f t="shared" si="7"/>
        <v>14.5</v>
      </c>
      <c r="J91">
        <f t="shared" si="8"/>
        <v>14.833333333333334</v>
      </c>
      <c r="K91">
        <f t="shared" si="9"/>
        <v>5.4285714285714288</v>
      </c>
      <c r="L91">
        <f t="shared" si="10"/>
        <v>15</v>
      </c>
    </row>
    <row r="92" spans="1:12" x14ac:dyDescent="0.35">
      <c r="A92" t="s">
        <v>165</v>
      </c>
      <c r="B92">
        <v>9</v>
      </c>
      <c r="C92">
        <v>15</v>
      </c>
      <c r="D92">
        <v>7</v>
      </c>
      <c r="E92">
        <v>6</v>
      </c>
      <c r="F92">
        <f>IF(OR(DiyarbakirTablo[[#This Row],[Vefat2019]]&gt;-1, DiyarbakirTablo[[#This Row],[Vefat2018]]&gt;-1), AVERAGEIF(DiyarbakirTablo[[#This Row],[Vefat2019]:[Vefat2018]], "&gt;0"), DiyarbakirTablo[[#This Row],[Vefat2020]])</f>
        <v>11</v>
      </c>
      <c r="G92">
        <f>IF(AND(DiyarbakirTablo[[#This Row],[Vefat2020]]&gt;-1,DiyarbakirTablo[[#This Row],[Referans]]&gt;-1), DiyarbakirTablo[[#This Row],[Vefat2020]]-DiyarbakirTablo[[#This Row],[Referans]], 0)</f>
        <v>-2</v>
      </c>
      <c r="H92">
        <f t="shared" si="6"/>
        <v>12.571428571428571</v>
      </c>
      <c r="I92">
        <f t="shared" si="7"/>
        <v>15</v>
      </c>
      <c r="J92">
        <f t="shared" si="8"/>
        <v>13.714285714285714</v>
      </c>
      <c r="K92">
        <f t="shared" si="9"/>
        <v>5.2857142857142856</v>
      </c>
      <c r="L92">
        <f t="shared" si="10"/>
        <v>14.857142857142858</v>
      </c>
    </row>
    <row r="93" spans="1:12" x14ac:dyDescent="0.35">
      <c r="A93" t="s">
        <v>164</v>
      </c>
      <c r="B93">
        <v>7</v>
      </c>
      <c r="C93">
        <v>15</v>
      </c>
      <c r="D93">
        <v>14</v>
      </c>
      <c r="E93">
        <v>4</v>
      </c>
      <c r="F93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93">
        <f>IF(AND(DiyarbakirTablo[[#This Row],[Vefat2020]]&gt;-1,DiyarbakirTablo[[#This Row],[Referans]]&gt;-1), DiyarbakirTablo[[#This Row],[Vefat2020]]-DiyarbakirTablo[[#This Row],[Referans]], 0)</f>
        <v>-7.5</v>
      </c>
      <c r="H93">
        <f t="shared" si="6"/>
        <v>11.571428571428571</v>
      </c>
      <c r="I93">
        <f t="shared" si="7"/>
        <v>15.666666666666666</v>
      </c>
      <c r="J93">
        <f t="shared" si="8"/>
        <v>13.428571428571429</v>
      </c>
      <c r="K93">
        <f t="shared" si="9"/>
        <v>5</v>
      </c>
      <c r="L93">
        <f t="shared" si="10"/>
        <v>15</v>
      </c>
    </row>
    <row r="94" spans="1:12" x14ac:dyDescent="0.35">
      <c r="A94" t="s">
        <v>163</v>
      </c>
      <c r="B94">
        <v>13</v>
      </c>
      <c r="C94">
        <v>19</v>
      </c>
      <c r="D94">
        <v>-1</v>
      </c>
      <c r="E94">
        <v>1</v>
      </c>
      <c r="F94">
        <f>IF(OR(DiyarbakirTablo[[#This Row],[Vefat2019]]&gt;-1, DiyarbakirTablo[[#This Row],[Vefat2018]]&gt;-1), AVERAGEIF(DiyarbakirTablo[[#This Row],[Vefat2019]:[Vefat2018]], "&gt;0"), DiyarbakirTablo[[#This Row],[Vefat2020]])</f>
        <v>19</v>
      </c>
      <c r="G94">
        <f>IF(AND(DiyarbakirTablo[[#This Row],[Vefat2020]]&gt;-1,DiyarbakirTablo[[#This Row],[Referans]]&gt;-1), DiyarbakirTablo[[#This Row],[Vefat2020]]-DiyarbakirTablo[[#This Row],[Referans]], 0)</f>
        <v>-6</v>
      </c>
      <c r="H94">
        <f t="shared" si="6"/>
        <v>11.857142857142858</v>
      </c>
      <c r="I94">
        <f t="shared" si="7"/>
        <v>16.142857142857142</v>
      </c>
      <c r="J94">
        <f t="shared" si="8"/>
        <v>12</v>
      </c>
      <c r="K94">
        <f t="shared" si="9"/>
        <v>4</v>
      </c>
      <c r="L94">
        <f t="shared" si="10"/>
        <v>14.571428571428571</v>
      </c>
    </row>
    <row r="95" spans="1:12" x14ac:dyDescent="0.35">
      <c r="A95" t="s">
        <v>162</v>
      </c>
      <c r="B95">
        <v>12</v>
      </c>
      <c r="C95">
        <v>18</v>
      </c>
      <c r="D95">
        <v>-1</v>
      </c>
      <c r="E95">
        <v>7</v>
      </c>
      <c r="F95">
        <f>IF(OR(DiyarbakirTablo[[#This Row],[Vefat2019]]&gt;-1, DiyarbakirTablo[[#This Row],[Vefat2018]]&gt;-1), AVERAGEIF(DiyarbakirTablo[[#This Row],[Vefat2019]:[Vefat2018]], "&gt;0"), DiyarbakirTablo[[#This Row],[Vefat2020]])</f>
        <v>18</v>
      </c>
      <c r="G95">
        <f>IF(AND(DiyarbakirTablo[[#This Row],[Vefat2020]]&gt;-1,DiyarbakirTablo[[#This Row],[Referans]]&gt;-1), DiyarbakirTablo[[#This Row],[Vefat2020]]-DiyarbakirTablo[[#This Row],[Referans]], 0)</f>
        <v>-6</v>
      </c>
      <c r="H95">
        <f t="shared" si="6"/>
        <v>11.714285714285714</v>
      </c>
      <c r="I95">
        <f t="shared" si="7"/>
        <v>16.571428571428573</v>
      </c>
      <c r="J95">
        <f t="shared" si="8"/>
        <v>11</v>
      </c>
      <c r="K95">
        <f t="shared" si="9"/>
        <v>4.4285714285714288</v>
      </c>
      <c r="L95">
        <f t="shared" si="10"/>
        <v>14.857142857142858</v>
      </c>
    </row>
    <row r="96" spans="1:12" x14ac:dyDescent="0.35">
      <c r="A96" t="s">
        <v>161</v>
      </c>
      <c r="B96">
        <v>9</v>
      </c>
      <c r="C96">
        <v>12</v>
      </c>
      <c r="D96">
        <v>10</v>
      </c>
      <c r="E96">
        <v>4</v>
      </c>
      <c r="F96">
        <f>IF(OR(DiyarbakirTablo[[#This Row],[Vefat2019]]&gt;-1, DiyarbakirTablo[[#This Row],[Vefat2018]]&gt;-1), AVERAGEIF(DiyarbakirTablo[[#This Row],[Vefat2019]:[Vefat2018]], "&gt;0"), DiyarbakirTablo[[#This Row],[Vefat2020]])</f>
        <v>11</v>
      </c>
      <c r="G96">
        <f>IF(AND(DiyarbakirTablo[[#This Row],[Vefat2020]]&gt;-1,DiyarbakirTablo[[#This Row],[Referans]]&gt;-1), DiyarbakirTablo[[#This Row],[Vefat2020]]-DiyarbakirTablo[[#This Row],[Referans]], 0)</f>
        <v>-2</v>
      </c>
      <c r="H96">
        <f t="shared" si="6"/>
        <v>11.714285714285714</v>
      </c>
      <c r="I96">
        <f t="shared" si="7"/>
        <v>16.714285714285715</v>
      </c>
      <c r="J96">
        <f t="shared" si="8"/>
        <v>10.8</v>
      </c>
      <c r="K96">
        <f t="shared" si="9"/>
        <v>4.4285714285714288</v>
      </c>
      <c r="L96">
        <f t="shared" si="10"/>
        <v>14.857142857142858</v>
      </c>
    </row>
    <row r="97" spans="1:12" x14ac:dyDescent="0.35">
      <c r="A97" t="s">
        <v>160</v>
      </c>
      <c r="B97">
        <v>15</v>
      </c>
      <c r="C97">
        <v>21</v>
      </c>
      <c r="D97">
        <v>19</v>
      </c>
      <c r="E97">
        <v>3</v>
      </c>
      <c r="F97">
        <f>IF(OR(DiyarbakirTablo[[#This Row],[Vefat2019]]&gt;-1, DiyarbakirTablo[[#This Row],[Vefat2018]]&gt;-1), AVERAGEIF(DiyarbakirTablo[[#This Row],[Vefat2019]:[Vefat2018]], "&gt;0"), DiyarbakirTablo[[#This Row],[Vefat2020]])</f>
        <v>20</v>
      </c>
      <c r="G97">
        <f>IF(AND(DiyarbakirTablo[[#This Row],[Vefat2020]]&gt;-1,DiyarbakirTablo[[#This Row],[Referans]]&gt;-1), DiyarbakirTablo[[#This Row],[Vefat2020]]-DiyarbakirTablo[[#This Row],[Referans]], 0)</f>
        <v>-5</v>
      </c>
      <c r="H97">
        <f t="shared" si="6"/>
        <v>11.714285714285714</v>
      </c>
      <c r="I97">
        <f t="shared" si="7"/>
        <v>17.428571428571427</v>
      </c>
      <c r="J97">
        <f t="shared" si="8"/>
        <v>12.4</v>
      </c>
      <c r="K97">
        <f t="shared" si="9"/>
        <v>4</v>
      </c>
      <c r="L97">
        <f t="shared" si="10"/>
        <v>15.785714285714286</v>
      </c>
    </row>
    <row r="98" spans="1:12" x14ac:dyDescent="0.35">
      <c r="A98" t="s">
        <v>159</v>
      </c>
      <c r="B98">
        <v>16</v>
      </c>
      <c r="C98">
        <v>16</v>
      </c>
      <c r="D98">
        <v>-1</v>
      </c>
      <c r="E98">
        <v>8</v>
      </c>
      <c r="F98">
        <f>IF(OR(DiyarbakirTablo[[#This Row],[Vefat2019]]&gt;-1, DiyarbakirTablo[[#This Row],[Vefat2018]]&gt;-1), AVERAGEIF(DiyarbakirTablo[[#This Row],[Vefat2019]:[Vefat2018]], "&gt;0"), DiyarbakirTablo[[#This Row],[Vefat2020]])</f>
        <v>16</v>
      </c>
      <c r="G98">
        <f>IF(AND(DiyarbakirTablo[[#This Row],[Vefat2020]]&gt;-1,DiyarbakirTablo[[#This Row],[Referans]]&gt;-1), DiyarbakirTablo[[#This Row],[Vefat2020]]-DiyarbakirTablo[[#This Row],[Referans]], 0)</f>
        <v>0</v>
      </c>
      <c r="H98">
        <f t="shared" si="6"/>
        <v>11.571428571428571</v>
      </c>
      <c r="I98">
        <f t="shared" si="7"/>
        <v>16.571428571428573</v>
      </c>
      <c r="J98">
        <f t="shared" si="8"/>
        <v>12.5</v>
      </c>
      <c r="K98">
        <f t="shared" si="9"/>
        <v>4.7142857142857144</v>
      </c>
      <c r="L98">
        <f t="shared" si="10"/>
        <v>15.642857142857142</v>
      </c>
    </row>
    <row r="99" spans="1:12" x14ac:dyDescent="0.35">
      <c r="A99" t="s">
        <v>158</v>
      </c>
      <c r="B99">
        <v>18</v>
      </c>
      <c r="C99">
        <v>7</v>
      </c>
      <c r="D99">
        <v>23</v>
      </c>
      <c r="E99">
        <v>5</v>
      </c>
      <c r="F99">
        <f>IF(OR(DiyarbakirTablo[[#This Row],[Vefat2019]]&gt;-1, DiyarbakirTablo[[#This Row],[Vefat2018]]&gt;-1), AVERAGEIF(DiyarbakirTablo[[#This Row],[Vefat2019]:[Vefat2018]], "&gt;0"), DiyarbakirTablo[[#This Row],[Vefat2020]])</f>
        <v>15</v>
      </c>
      <c r="G99">
        <f>IF(AND(DiyarbakirTablo[[#This Row],[Vefat2020]]&gt;-1,DiyarbakirTablo[[#This Row],[Referans]]&gt;-1), DiyarbakirTablo[[#This Row],[Vefat2020]]-DiyarbakirTablo[[#This Row],[Referans]], 0)</f>
        <v>3</v>
      </c>
      <c r="H99">
        <f t="shared" si="6"/>
        <v>12.857142857142858</v>
      </c>
      <c r="I99">
        <f t="shared" si="7"/>
        <v>15.428571428571429</v>
      </c>
      <c r="J99">
        <f t="shared" si="8"/>
        <v>16.5</v>
      </c>
      <c r="K99">
        <f t="shared" si="9"/>
        <v>4.5714285714285712</v>
      </c>
      <c r="L99">
        <f t="shared" si="10"/>
        <v>16.214285714285715</v>
      </c>
    </row>
    <row r="100" spans="1:12" x14ac:dyDescent="0.35">
      <c r="A100" t="s">
        <v>157</v>
      </c>
      <c r="B100">
        <v>10</v>
      </c>
      <c r="C100">
        <v>11</v>
      </c>
      <c r="D100">
        <v>16</v>
      </c>
      <c r="E100">
        <v>3</v>
      </c>
      <c r="F100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100">
        <f>IF(AND(DiyarbakirTablo[[#This Row],[Vefat2020]]&gt;-1,DiyarbakirTablo[[#This Row],[Referans]]&gt;-1), DiyarbakirTablo[[#This Row],[Vefat2020]]-DiyarbakirTablo[[#This Row],[Referans]], 0)</f>
        <v>-3.5</v>
      </c>
      <c r="H100">
        <f t="shared" si="6"/>
        <v>13.285714285714286</v>
      </c>
      <c r="I100">
        <f t="shared" si="7"/>
        <v>14.857142857142858</v>
      </c>
      <c r="J100">
        <f t="shared" si="8"/>
        <v>17</v>
      </c>
      <c r="K100">
        <f t="shared" si="9"/>
        <v>4.4285714285714288</v>
      </c>
      <c r="L100">
        <f t="shared" si="10"/>
        <v>16.071428571428573</v>
      </c>
    </row>
    <row r="101" spans="1:12" x14ac:dyDescent="0.35">
      <c r="A101" t="s">
        <v>156</v>
      </c>
      <c r="B101">
        <v>-1</v>
      </c>
      <c r="C101">
        <v>15</v>
      </c>
      <c r="D101">
        <v>14</v>
      </c>
      <c r="E101">
        <v>-1</v>
      </c>
      <c r="F101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101">
        <f>IF(AND(DiyarbakirTablo[[#This Row],[Vefat2020]]&gt;-1,DiyarbakirTablo[[#This Row],[Referans]]&gt;-1), DiyarbakirTablo[[#This Row],[Vefat2020]]-DiyarbakirTablo[[#This Row],[Referans]], 0)</f>
        <v>0</v>
      </c>
      <c r="H101">
        <f t="shared" si="6"/>
        <v>13.333333333333334</v>
      </c>
      <c r="I101">
        <f t="shared" si="7"/>
        <v>14.285714285714286</v>
      </c>
      <c r="J101">
        <f t="shared" si="8"/>
        <v>16.399999999999999</v>
      </c>
      <c r="K101">
        <f t="shared" si="9"/>
        <v>5</v>
      </c>
      <c r="L101">
        <f t="shared" si="10"/>
        <v>15.428571428571429</v>
      </c>
    </row>
    <row r="102" spans="1:12" x14ac:dyDescent="0.35">
      <c r="A102" t="s">
        <v>155</v>
      </c>
      <c r="B102">
        <v>15</v>
      </c>
      <c r="C102">
        <v>19</v>
      </c>
      <c r="D102">
        <v>-1</v>
      </c>
      <c r="E102">
        <v>2</v>
      </c>
      <c r="F102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02">
        <f>IF(AND(DiyarbakirTablo[[#This Row],[Vefat2020]]&gt;-1,DiyarbakirTablo[[#This Row],[Referans]]&gt;-1), DiyarbakirTablo[[#This Row],[Vefat2020]]-DiyarbakirTablo[[#This Row],[Referans]], 0)</f>
        <v>-4</v>
      </c>
      <c r="H102">
        <f t="shared" si="6"/>
        <v>13.833333333333334</v>
      </c>
      <c r="I102">
        <f t="shared" si="7"/>
        <v>14.428571428571429</v>
      </c>
      <c r="J102">
        <f t="shared" si="8"/>
        <v>16.399999999999999</v>
      </c>
      <c r="K102">
        <f t="shared" si="9"/>
        <v>4.166666666666667</v>
      </c>
      <c r="L102">
        <f t="shared" si="10"/>
        <v>15.571428571428571</v>
      </c>
    </row>
    <row r="103" spans="1:12" x14ac:dyDescent="0.35">
      <c r="A103" t="s">
        <v>154</v>
      </c>
      <c r="B103">
        <v>15</v>
      </c>
      <c r="C103">
        <v>21</v>
      </c>
      <c r="D103">
        <v>18</v>
      </c>
      <c r="E103">
        <v>2</v>
      </c>
      <c r="F103">
        <f>IF(OR(DiyarbakirTablo[[#This Row],[Vefat2019]]&gt;-1, DiyarbakirTablo[[#This Row],[Vefat2018]]&gt;-1), AVERAGEIF(DiyarbakirTablo[[#This Row],[Vefat2019]:[Vefat2018]], "&gt;0"), DiyarbakirTablo[[#This Row],[Vefat2020]])</f>
        <v>19.5</v>
      </c>
      <c r="G103">
        <f>IF(AND(DiyarbakirTablo[[#This Row],[Vefat2020]]&gt;-1,DiyarbakirTablo[[#This Row],[Referans]]&gt;-1), DiyarbakirTablo[[#This Row],[Vefat2020]]-DiyarbakirTablo[[#This Row],[Referans]], 0)</f>
        <v>-4.5</v>
      </c>
      <c r="H103">
        <f t="shared" si="6"/>
        <v>14.833333333333334</v>
      </c>
      <c r="I103">
        <f t="shared" si="7"/>
        <v>15.714285714285714</v>
      </c>
      <c r="J103">
        <f t="shared" si="8"/>
        <v>18</v>
      </c>
      <c r="K103">
        <f t="shared" si="9"/>
        <v>3.8333333333333335</v>
      </c>
      <c r="L103">
        <f t="shared" si="10"/>
        <v>16.785714285714285</v>
      </c>
    </row>
    <row r="104" spans="1:12" x14ac:dyDescent="0.35">
      <c r="A104" t="s">
        <v>153</v>
      </c>
      <c r="B104">
        <v>9</v>
      </c>
      <c r="C104">
        <v>18</v>
      </c>
      <c r="D104">
        <v>25</v>
      </c>
      <c r="E104">
        <v>4</v>
      </c>
      <c r="F104">
        <f>IF(OR(DiyarbakirTablo[[#This Row],[Vefat2019]]&gt;-1, DiyarbakirTablo[[#This Row],[Vefat2018]]&gt;-1), AVERAGEIF(DiyarbakirTablo[[#This Row],[Vefat2019]:[Vefat2018]], "&gt;0"), DiyarbakirTablo[[#This Row],[Vefat2020]])</f>
        <v>21.5</v>
      </c>
      <c r="G104">
        <f>IF(AND(DiyarbakirTablo[[#This Row],[Vefat2020]]&gt;-1,DiyarbakirTablo[[#This Row],[Referans]]&gt;-1), DiyarbakirTablo[[#This Row],[Vefat2020]]-DiyarbakirTablo[[#This Row],[Referans]], 0)</f>
        <v>-12.5</v>
      </c>
      <c r="H104">
        <f t="shared" si="6"/>
        <v>13.833333333333334</v>
      </c>
      <c r="I104">
        <f t="shared" si="7"/>
        <v>15.285714285714286</v>
      </c>
      <c r="J104">
        <f t="shared" si="8"/>
        <v>19.2</v>
      </c>
      <c r="K104">
        <f t="shared" si="9"/>
        <v>4</v>
      </c>
      <c r="L104">
        <f t="shared" si="10"/>
        <v>17</v>
      </c>
    </row>
    <row r="105" spans="1:12" x14ac:dyDescent="0.35">
      <c r="A105" t="s">
        <v>152</v>
      </c>
      <c r="B105">
        <v>13</v>
      </c>
      <c r="C105">
        <v>15</v>
      </c>
      <c r="D105">
        <v>-1</v>
      </c>
      <c r="E105">
        <v>8</v>
      </c>
      <c r="F105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05">
        <f>IF(AND(DiyarbakirTablo[[#This Row],[Vefat2020]]&gt;-1,DiyarbakirTablo[[#This Row],[Referans]]&gt;-1), DiyarbakirTablo[[#This Row],[Vefat2020]]-DiyarbakirTablo[[#This Row],[Referans]], 0)</f>
        <v>-2</v>
      </c>
      <c r="H105">
        <f t="shared" si="6"/>
        <v>13.333333333333334</v>
      </c>
      <c r="I105">
        <f t="shared" si="7"/>
        <v>15.142857142857142</v>
      </c>
      <c r="J105">
        <f t="shared" si="8"/>
        <v>19.2</v>
      </c>
      <c r="K105">
        <f t="shared" si="9"/>
        <v>4</v>
      </c>
      <c r="L105">
        <f t="shared" si="10"/>
        <v>16.857142857142858</v>
      </c>
    </row>
    <row r="106" spans="1:12" x14ac:dyDescent="0.35">
      <c r="A106" t="s">
        <v>151</v>
      </c>
      <c r="B106">
        <v>11</v>
      </c>
      <c r="C106">
        <v>11</v>
      </c>
      <c r="D106">
        <v>15</v>
      </c>
      <c r="E106">
        <v>4</v>
      </c>
      <c r="F106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06">
        <f>IF(AND(DiyarbakirTablo[[#This Row],[Vefat2020]]&gt;-1,DiyarbakirTablo[[#This Row],[Referans]]&gt;-1), DiyarbakirTablo[[#This Row],[Vefat2020]]-DiyarbakirTablo[[#This Row],[Referans]], 0)</f>
        <v>-2</v>
      </c>
      <c r="H106">
        <f t="shared" si="6"/>
        <v>12.166666666666666</v>
      </c>
      <c r="I106">
        <f t="shared" si="7"/>
        <v>15.714285714285714</v>
      </c>
      <c r="J106">
        <f t="shared" si="8"/>
        <v>17.600000000000001</v>
      </c>
      <c r="K106">
        <f t="shared" si="9"/>
        <v>3.8333333333333335</v>
      </c>
      <c r="L106">
        <f t="shared" si="10"/>
        <v>16.571428571428573</v>
      </c>
    </row>
    <row r="107" spans="1:12" x14ac:dyDescent="0.35">
      <c r="A107" t="s">
        <v>150</v>
      </c>
      <c r="B107">
        <v>13</v>
      </c>
      <c r="C107">
        <v>-1</v>
      </c>
      <c r="D107">
        <v>15</v>
      </c>
      <c r="E107">
        <v>6</v>
      </c>
      <c r="F107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07">
        <f>IF(AND(DiyarbakirTablo[[#This Row],[Vefat2020]]&gt;-1,DiyarbakirTablo[[#This Row],[Referans]]&gt;-1), DiyarbakirTablo[[#This Row],[Vefat2020]]-DiyarbakirTablo[[#This Row],[Referans]], 0)</f>
        <v>-2</v>
      </c>
      <c r="H107">
        <f t="shared" si="6"/>
        <v>12.666666666666666</v>
      </c>
      <c r="I107">
        <f t="shared" si="7"/>
        <v>16.5</v>
      </c>
      <c r="J107">
        <f t="shared" si="8"/>
        <v>17.399999999999999</v>
      </c>
      <c r="K107">
        <f t="shared" si="9"/>
        <v>4.333333333333333</v>
      </c>
      <c r="L107">
        <f t="shared" si="10"/>
        <v>16.785714285714285</v>
      </c>
    </row>
    <row r="108" spans="1:12" x14ac:dyDescent="0.35">
      <c r="A108" t="s">
        <v>149</v>
      </c>
      <c r="B108">
        <v>17</v>
      </c>
      <c r="C108">
        <v>-1</v>
      </c>
      <c r="D108">
        <v>13</v>
      </c>
      <c r="E108">
        <v>4</v>
      </c>
      <c r="F108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08">
        <f>IF(AND(DiyarbakirTablo[[#This Row],[Vefat2020]]&gt;-1,DiyarbakirTablo[[#This Row],[Referans]]&gt;-1), DiyarbakirTablo[[#This Row],[Vefat2020]]-DiyarbakirTablo[[#This Row],[Referans]], 0)</f>
        <v>4</v>
      </c>
      <c r="H108">
        <f t="shared" si="6"/>
        <v>13.285714285714286</v>
      </c>
      <c r="I108">
        <f t="shared" si="7"/>
        <v>16.8</v>
      </c>
      <c r="J108">
        <f t="shared" si="8"/>
        <v>17.2</v>
      </c>
      <c r="K108">
        <f t="shared" si="9"/>
        <v>4.2857142857142856</v>
      </c>
      <c r="L108">
        <f t="shared" si="10"/>
        <v>16.571428571428573</v>
      </c>
    </row>
    <row r="109" spans="1:12" x14ac:dyDescent="0.35">
      <c r="A109" t="s">
        <v>148</v>
      </c>
      <c r="B109">
        <v>13</v>
      </c>
      <c r="C109">
        <v>-1</v>
      </c>
      <c r="D109">
        <v>8</v>
      </c>
      <c r="E109">
        <v>3</v>
      </c>
      <c r="F109">
        <f>IF(OR(DiyarbakirTablo[[#This Row],[Vefat2019]]&gt;-1, DiyarbakirTablo[[#This Row],[Vefat2018]]&gt;-1), AVERAGEIF(DiyarbakirTablo[[#This Row],[Vefat2019]:[Vefat2018]], "&gt;0"), DiyarbakirTablo[[#This Row],[Vefat2020]])</f>
        <v>8</v>
      </c>
      <c r="G109">
        <f>IF(AND(DiyarbakirTablo[[#This Row],[Vefat2020]]&gt;-1,DiyarbakirTablo[[#This Row],[Referans]]&gt;-1), DiyarbakirTablo[[#This Row],[Vefat2020]]-DiyarbakirTablo[[#This Row],[Referans]], 0)</f>
        <v>5</v>
      </c>
      <c r="H109">
        <f t="shared" si="6"/>
        <v>13</v>
      </c>
      <c r="I109">
        <f t="shared" si="7"/>
        <v>16.25</v>
      </c>
      <c r="J109">
        <f t="shared" si="8"/>
        <v>15.666666666666666</v>
      </c>
      <c r="K109">
        <f t="shared" si="9"/>
        <v>4.4285714285714288</v>
      </c>
      <c r="L109">
        <f t="shared" si="10"/>
        <v>15</v>
      </c>
    </row>
    <row r="110" spans="1:12" x14ac:dyDescent="0.35">
      <c r="A110" t="s">
        <v>147</v>
      </c>
      <c r="B110">
        <v>10</v>
      </c>
      <c r="C110">
        <v>16</v>
      </c>
      <c r="D110">
        <v>-1</v>
      </c>
      <c r="E110">
        <v>6</v>
      </c>
      <c r="F110">
        <f>IF(OR(DiyarbakirTablo[[#This Row],[Vefat2019]]&gt;-1, DiyarbakirTablo[[#This Row],[Vefat2018]]&gt;-1), AVERAGEIF(DiyarbakirTablo[[#This Row],[Vefat2019]:[Vefat2018]], "&gt;0"), DiyarbakirTablo[[#This Row],[Vefat2020]])</f>
        <v>16</v>
      </c>
      <c r="G110">
        <f>IF(AND(DiyarbakirTablo[[#This Row],[Vefat2020]]&gt;-1,DiyarbakirTablo[[#This Row],[Referans]]&gt;-1), DiyarbakirTablo[[#This Row],[Vefat2020]]-DiyarbakirTablo[[#This Row],[Referans]], 0)</f>
        <v>-6</v>
      </c>
      <c r="H110">
        <f t="shared" si="6"/>
        <v>12.285714285714286</v>
      </c>
      <c r="I110">
        <f t="shared" si="7"/>
        <v>15</v>
      </c>
      <c r="J110">
        <f t="shared" si="8"/>
        <v>15.2</v>
      </c>
      <c r="K110">
        <f t="shared" si="9"/>
        <v>5</v>
      </c>
      <c r="L110">
        <f t="shared" si="10"/>
        <v>14.5</v>
      </c>
    </row>
    <row r="111" spans="1:12" x14ac:dyDescent="0.35">
      <c r="A111" t="s">
        <v>146</v>
      </c>
      <c r="B111">
        <v>8</v>
      </c>
      <c r="C111">
        <v>-1</v>
      </c>
      <c r="D111">
        <v>-1</v>
      </c>
      <c r="E111">
        <v>7</v>
      </c>
      <c r="F111">
        <f>IF(OR(DiyarbakirTablo[[#This Row],[Vefat2019]]&gt;-1, DiyarbakirTablo[[#This Row],[Vefat2018]]&gt;-1), AVERAGEIF(DiyarbakirTablo[[#This Row],[Vefat2019]:[Vefat2018]], "&gt;0"), DiyarbakirTablo[[#This Row],[Vefat2020]])</f>
        <v>8</v>
      </c>
      <c r="G111">
        <f>IF(AND(DiyarbakirTablo[[#This Row],[Vefat2020]]&gt;-1,DiyarbakirTablo[[#This Row],[Referans]]&gt;-1), DiyarbakirTablo[[#This Row],[Vefat2020]]-DiyarbakirTablo[[#This Row],[Referans]], 0)</f>
        <v>0</v>
      </c>
      <c r="H111">
        <f t="shared" si="6"/>
        <v>12.142857142857142</v>
      </c>
      <c r="I111">
        <f t="shared" si="7"/>
        <v>14</v>
      </c>
      <c r="J111">
        <f t="shared" si="8"/>
        <v>12.75</v>
      </c>
      <c r="K111">
        <f t="shared" si="9"/>
        <v>5.4285714285714288</v>
      </c>
      <c r="L111">
        <f t="shared" si="10"/>
        <v>12.571428571428571</v>
      </c>
    </row>
    <row r="112" spans="1:12" x14ac:dyDescent="0.35">
      <c r="A112" t="s">
        <v>145</v>
      </c>
      <c r="B112">
        <v>19</v>
      </c>
      <c r="C112">
        <v>8</v>
      </c>
      <c r="D112">
        <v>8</v>
      </c>
      <c r="E112">
        <v>5</v>
      </c>
      <c r="F112">
        <f>IF(OR(DiyarbakirTablo[[#This Row],[Vefat2019]]&gt;-1, DiyarbakirTablo[[#This Row],[Vefat2018]]&gt;-1), AVERAGEIF(DiyarbakirTablo[[#This Row],[Vefat2019]:[Vefat2018]], "&gt;0"), DiyarbakirTablo[[#This Row],[Vefat2020]])</f>
        <v>8</v>
      </c>
      <c r="G112">
        <f>IF(AND(DiyarbakirTablo[[#This Row],[Vefat2020]]&gt;-1,DiyarbakirTablo[[#This Row],[Referans]]&gt;-1), DiyarbakirTablo[[#This Row],[Vefat2020]]-DiyarbakirTablo[[#This Row],[Referans]], 0)</f>
        <v>11</v>
      </c>
      <c r="H112">
        <f t="shared" si="6"/>
        <v>13</v>
      </c>
      <c r="I112">
        <f t="shared" si="7"/>
        <v>11.666666666666666</v>
      </c>
      <c r="J112">
        <f t="shared" si="8"/>
        <v>11.8</v>
      </c>
      <c r="K112">
        <f t="shared" si="9"/>
        <v>5</v>
      </c>
      <c r="L112">
        <f t="shared" si="10"/>
        <v>11.571428571428571</v>
      </c>
    </row>
    <row r="113" spans="1:12" x14ac:dyDescent="0.35">
      <c r="A113" t="s">
        <v>144</v>
      </c>
      <c r="B113">
        <v>13</v>
      </c>
      <c r="C113">
        <v>8</v>
      </c>
      <c r="D113">
        <v>13</v>
      </c>
      <c r="E113">
        <v>3</v>
      </c>
      <c r="F113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13">
        <f>IF(AND(DiyarbakirTablo[[#This Row],[Vefat2020]]&gt;-1,DiyarbakirTablo[[#This Row],[Referans]]&gt;-1), DiyarbakirTablo[[#This Row],[Vefat2020]]-DiyarbakirTablo[[#This Row],[Referans]], 0)</f>
        <v>2.5</v>
      </c>
      <c r="H113">
        <f t="shared" si="6"/>
        <v>13.285714285714286</v>
      </c>
      <c r="I113">
        <f t="shared" si="7"/>
        <v>10.666666666666666</v>
      </c>
      <c r="J113">
        <f t="shared" si="8"/>
        <v>11.4</v>
      </c>
      <c r="K113">
        <f t="shared" si="9"/>
        <v>4.8571428571428568</v>
      </c>
      <c r="L113">
        <f t="shared" si="10"/>
        <v>11.214285714285714</v>
      </c>
    </row>
    <row r="114" spans="1:12" x14ac:dyDescent="0.35">
      <c r="A114" t="s">
        <v>143</v>
      </c>
      <c r="B114">
        <v>17</v>
      </c>
      <c r="C114">
        <v>-1</v>
      </c>
      <c r="D114">
        <v>-1</v>
      </c>
      <c r="E114">
        <v>6</v>
      </c>
      <c r="F114">
        <f>IF(OR(DiyarbakirTablo[[#This Row],[Vefat2019]]&gt;-1, DiyarbakirTablo[[#This Row],[Vefat2018]]&gt;-1), AVERAGEIF(DiyarbakirTablo[[#This Row],[Vefat2019]:[Vefat2018]], "&gt;0"), DiyarbakirTablo[[#This Row],[Vefat2020]])</f>
        <v>17</v>
      </c>
      <c r="G114">
        <f>IF(AND(DiyarbakirTablo[[#This Row],[Vefat2020]]&gt;-1,DiyarbakirTablo[[#This Row],[Referans]]&gt;-1), DiyarbakirTablo[[#This Row],[Vefat2020]]-DiyarbakirTablo[[#This Row],[Referans]], 0)</f>
        <v>0</v>
      </c>
      <c r="H114">
        <f t="shared" si="6"/>
        <v>13.857142857142858</v>
      </c>
      <c r="I114">
        <f t="shared" si="7"/>
        <v>10.666666666666666</v>
      </c>
      <c r="J114">
        <f t="shared" si="8"/>
        <v>10.5</v>
      </c>
      <c r="K114">
        <f t="shared" si="9"/>
        <v>4.8571428571428568</v>
      </c>
      <c r="L114">
        <f t="shared" si="10"/>
        <v>11.5</v>
      </c>
    </row>
    <row r="115" spans="1:12" x14ac:dyDescent="0.35">
      <c r="A115" t="s">
        <v>142</v>
      </c>
      <c r="B115">
        <v>18</v>
      </c>
      <c r="C115">
        <v>11</v>
      </c>
      <c r="D115">
        <v>15</v>
      </c>
      <c r="E115">
        <v>-1</v>
      </c>
      <c r="F115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15">
        <f>IF(AND(DiyarbakirTablo[[#This Row],[Vefat2020]]&gt;-1,DiyarbakirTablo[[#This Row],[Referans]]&gt;-1), DiyarbakirTablo[[#This Row],[Vefat2020]]-DiyarbakirTablo[[#This Row],[Referans]], 0)</f>
        <v>5</v>
      </c>
      <c r="H115">
        <f t="shared" si="6"/>
        <v>14</v>
      </c>
      <c r="I115">
        <f t="shared" si="7"/>
        <v>10.75</v>
      </c>
      <c r="J115">
        <f t="shared" si="8"/>
        <v>11</v>
      </c>
      <c r="K115">
        <f t="shared" si="9"/>
        <v>5</v>
      </c>
      <c r="L115">
        <f t="shared" si="10"/>
        <v>11.5</v>
      </c>
    </row>
    <row r="116" spans="1:12" x14ac:dyDescent="0.35">
      <c r="A116" t="s">
        <v>141</v>
      </c>
      <c r="B116">
        <v>-1</v>
      </c>
      <c r="C116">
        <v>21</v>
      </c>
      <c r="D116">
        <v>11</v>
      </c>
      <c r="E116">
        <v>7</v>
      </c>
      <c r="F116">
        <f>IF(OR(DiyarbakirTablo[[#This Row],[Vefat2019]]&gt;-1, DiyarbakirTablo[[#This Row],[Vefat2018]]&gt;-1), AVERAGEIF(DiyarbakirTablo[[#This Row],[Vefat2019]:[Vefat2018]], "&gt;0"), DiyarbakirTablo[[#This Row],[Vefat2020]])</f>
        <v>16</v>
      </c>
      <c r="G116">
        <f>IF(AND(DiyarbakirTablo[[#This Row],[Vefat2020]]&gt;-1,DiyarbakirTablo[[#This Row],[Referans]]&gt;-1), DiyarbakirTablo[[#This Row],[Vefat2020]]-DiyarbakirTablo[[#This Row],[Referans]], 0)</f>
        <v>0</v>
      </c>
      <c r="H116">
        <f t="shared" si="6"/>
        <v>14.166666666666666</v>
      </c>
      <c r="I116">
        <f t="shared" si="7"/>
        <v>12.8</v>
      </c>
      <c r="J116">
        <f t="shared" si="8"/>
        <v>11.75</v>
      </c>
      <c r="K116">
        <f t="shared" si="9"/>
        <v>5.666666666666667</v>
      </c>
      <c r="L116">
        <f t="shared" si="10"/>
        <v>12.642857142857142</v>
      </c>
    </row>
    <row r="117" spans="1:12" x14ac:dyDescent="0.35">
      <c r="A117" t="s">
        <v>140</v>
      </c>
      <c r="B117">
        <v>13</v>
      </c>
      <c r="C117">
        <v>15</v>
      </c>
      <c r="D117">
        <v>16</v>
      </c>
      <c r="E117">
        <v>-1</v>
      </c>
      <c r="F117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117">
        <f>IF(AND(DiyarbakirTablo[[#This Row],[Vefat2020]]&gt;-1,DiyarbakirTablo[[#This Row],[Referans]]&gt;-1), DiyarbakirTablo[[#This Row],[Vefat2020]]-DiyarbakirTablo[[#This Row],[Referans]], 0)</f>
        <v>-2.5</v>
      </c>
      <c r="H117">
        <f t="shared" si="6"/>
        <v>14.666666666666666</v>
      </c>
      <c r="I117">
        <f t="shared" si="7"/>
        <v>12.6</v>
      </c>
      <c r="J117">
        <f t="shared" si="8"/>
        <v>12.6</v>
      </c>
      <c r="K117">
        <f t="shared" si="9"/>
        <v>5.6</v>
      </c>
      <c r="L117">
        <f t="shared" si="10"/>
        <v>12.571428571428571</v>
      </c>
    </row>
    <row r="118" spans="1:12" x14ac:dyDescent="0.35">
      <c r="A118" t="s">
        <v>139</v>
      </c>
      <c r="B118">
        <v>13</v>
      </c>
      <c r="C118">
        <v>14</v>
      </c>
      <c r="D118">
        <v>13</v>
      </c>
      <c r="E118">
        <v>3</v>
      </c>
      <c r="F118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118">
        <f>IF(AND(DiyarbakirTablo[[#This Row],[Vefat2020]]&gt;-1,DiyarbakirTablo[[#This Row],[Referans]]&gt;-1), DiyarbakirTablo[[#This Row],[Vefat2020]]-DiyarbakirTablo[[#This Row],[Referans]], 0)</f>
        <v>-0.5</v>
      </c>
      <c r="H118">
        <f t="shared" si="6"/>
        <v>15.5</v>
      </c>
      <c r="I118">
        <f t="shared" si="7"/>
        <v>12.833333333333334</v>
      </c>
      <c r="J118">
        <f t="shared" si="8"/>
        <v>12.666666666666666</v>
      </c>
      <c r="K118">
        <f t="shared" si="9"/>
        <v>4.8</v>
      </c>
      <c r="L118">
        <f t="shared" si="10"/>
        <v>13.357142857142858</v>
      </c>
    </row>
    <row r="119" spans="1:12" x14ac:dyDescent="0.35">
      <c r="A119" t="s">
        <v>138</v>
      </c>
      <c r="B119">
        <v>14</v>
      </c>
      <c r="C119">
        <v>10</v>
      </c>
      <c r="D119">
        <v>11</v>
      </c>
      <c r="E119">
        <v>5</v>
      </c>
      <c r="F119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19">
        <f>IF(AND(DiyarbakirTablo[[#This Row],[Vefat2020]]&gt;-1,DiyarbakirTablo[[#This Row],[Referans]]&gt;-1), DiyarbakirTablo[[#This Row],[Vefat2020]]-DiyarbakirTablo[[#This Row],[Referans]], 0)</f>
        <v>3.5</v>
      </c>
      <c r="H119">
        <f t="shared" si="6"/>
        <v>14.666666666666666</v>
      </c>
      <c r="I119">
        <f t="shared" si="7"/>
        <v>13.166666666666666</v>
      </c>
      <c r="J119">
        <f t="shared" si="8"/>
        <v>13.166666666666666</v>
      </c>
      <c r="K119">
        <f t="shared" si="9"/>
        <v>4.8</v>
      </c>
      <c r="L119">
        <f t="shared" si="10"/>
        <v>13.714285714285714</v>
      </c>
    </row>
    <row r="120" spans="1:12" x14ac:dyDescent="0.35">
      <c r="A120" t="s">
        <v>137</v>
      </c>
      <c r="B120">
        <v>-1</v>
      </c>
      <c r="C120">
        <v>13</v>
      </c>
      <c r="D120">
        <v>13</v>
      </c>
      <c r="E120">
        <v>1</v>
      </c>
      <c r="F120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20">
        <f>IF(AND(DiyarbakirTablo[[#This Row],[Vefat2020]]&gt;-1,DiyarbakirTablo[[#This Row],[Referans]]&gt;-1), DiyarbakirTablo[[#This Row],[Vefat2020]]-DiyarbakirTablo[[#This Row],[Referans]], 0)</f>
        <v>0</v>
      </c>
      <c r="H120">
        <f t="shared" si="6"/>
        <v>15</v>
      </c>
      <c r="I120">
        <f t="shared" si="7"/>
        <v>14</v>
      </c>
      <c r="J120">
        <f t="shared" si="8"/>
        <v>13.166666666666666</v>
      </c>
      <c r="K120">
        <f t="shared" si="9"/>
        <v>4.4000000000000004</v>
      </c>
      <c r="L120">
        <f t="shared" si="10"/>
        <v>14.071428571428571</v>
      </c>
    </row>
    <row r="121" spans="1:12" x14ac:dyDescent="0.35">
      <c r="A121" t="s">
        <v>136</v>
      </c>
      <c r="B121">
        <v>16</v>
      </c>
      <c r="C121">
        <v>24</v>
      </c>
      <c r="D121">
        <v>18</v>
      </c>
      <c r="E121">
        <v>4</v>
      </c>
      <c r="F121">
        <f>IF(OR(DiyarbakirTablo[[#This Row],[Vefat2019]]&gt;-1, DiyarbakirTablo[[#This Row],[Vefat2018]]&gt;-1), AVERAGEIF(DiyarbakirTablo[[#This Row],[Vefat2019]:[Vefat2018]], "&gt;0"), DiyarbakirTablo[[#This Row],[Vefat2020]])</f>
        <v>21</v>
      </c>
      <c r="G121">
        <f>IF(AND(DiyarbakirTablo[[#This Row],[Vefat2020]]&gt;-1,DiyarbakirTablo[[#This Row],[Referans]]&gt;-1), DiyarbakirTablo[[#This Row],[Vefat2020]]-DiyarbakirTablo[[#This Row],[Referans]], 0)</f>
        <v>-5</v>
      </c>
      <c r="H121">
        <f t="shared" si="6"/>
        <v>14.8</v>
      </c>
      <c r="I121">
        <f t="shared" si="7"/>
        <v>15.428571428571429</v>
      </c>
      <c r="J121">
        <f t="shared" si="8"/>
        <v>13.857142857142858</v>
      </c>
      <c r="K121">
        <f t="shared" si="9"/>
        <v>4</v>
      </c>
      <c r="L121">
        <f t="shared" si="10"/>
        <v>14.642857142857142</v>
      </c>
    </row>
    <row r="122" spans="1:12" x14ac:dyDescent="0.35">
      <c r="A122" t="s">
        <v>135</v>
      </c>
      <c r="B122">
        <v>13</v>
      </c>
      <c r="C122">
        <v>11</v>
      </c>
      <c r="D122">
        <v>10</v>
      </c>
      <c r="E122">
        <v>5</v>
      </c>
      <c r="F122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22">
        <f>IF(AND(DiyarbakirTablo[[#This Row],[Vefat2020]]&gt;-1,DiyarbakirTablo[[#This Row],[Referans]]&gt;-1), DiyarbakirTablo[[#This Row],[Vefat2020]]-DiyarbakirTablo[[#This Row],[Referans]], 0)</f>
        <v>2.5</v>
      </c>
      <c r="H122">
        <f t="shared" si="6"/>
        <v>13.8</v>
      </c>
      <c r="I122">
        <f t="shared" si="7"/>
        <v>15.428571428571429</v>
      </c>
      <c r="J122">
        <f t="shared" si="8"/>
        <v>13.142857142857142</v>
      </c>
      <c r="K122">
        <f t="shared" si="9"/>
        <v>4.166666666666667</v>
      </c>
      <c r="L122">
        <f t="shared" si="10"/>
        <v>14.285714285714286</v>
      </c>
    </row>
    <row r="123" spans="1:12" x14ac:dyDescent="0.35">
      <c r="A123" t="s">
        <v>134</v>
      </c>
      <c r="B123">
        <v>7</v>
      </c>
      <c r="C123">
        <v>9</v>
      </c>
      <c r="D123">
        <v>9</v>
      </c>
      <c r="E123">
        <v>4</v>
      </c>
      <c r="F123">
        <f>IF(OR(DiyarbakirTablo[[#This Row],[Vefat2019]]&gt;-1, DiyarbakirTablo[[#This Row],[Vefat2018]]&gt;-1), AVERAGEIF(DiyarbakirTablo[[#This Row],[Vefat2019]:[Vefat2018]], "&gt;0"), DiyarbakirTablo[[#This Row],[Vefat2020]])</f>
        <v>9</v>
      </c>
      <c r="G123">
        <f>IF(AND(DiyarbakirTablo[[#This Row],[Vefat2020]]&gt;-1,DiyarbakirTablo[[#This Row],[Referans]]&gt;-1), DiyarbakirTablo[[#This Row],[Vefat2020]]-DiyarbakirTablo[[#This Row],[Referans]], 0)</f>
        <v>-2</v>
      </c>
      <c r="H123">
        <f t="shared" si="6"/>
        <v>12.666666666666666</v>
      </c>
      <c r="I123">
        <f t="shared" si="7"/>
        <v>13.714285714285714</v>
      </c>
      <c r="J123">
        <f t="shared" si="8"/>
        <v>12.857142857142858</v>
      </c>
      <c r="K123">
        <f t="shared" si="9"/>
        <v>3.6666666666666665</v>
      </c>
      <c r="L123">
        <f t="shared" si="10"/>
        <v>13.285714285714286</v>
      </c>
    </row>
    <row r="124" spans="1:12" x14ac:dyDescent="0.35">
      <c r="A124" t="s">
        <v>133</v>
      </c>
      <c r="B124">
        <v>16</v>
      </c>
      <c r="C124">
        <v>-1</v>
      </c>
      <c r="D124">
        <v>11</v>
      </c>
      <c r="E124">
        <v>2</v>
      </c>
      <c r="F124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24">
        <f>IF(AND(DiyarbakirTablo[[#This Row],[Vefat2020]]&gt;-1,DiyarbakirTablo[[#This Row],[Referans]]&gt;-1), DiyarbakirTablo[[#This Row],[Vefat2020]]-DiyarbakirTablo[[#This Row],[Referans]], 0)</f>
        <v>5</v>
      </c>
      <c r="H124">
        <f t="shared" si="6"/>
        <v>13.166666666666666</v>
      </c>
      <c r="I124">
        <f t="shared" si="7"/>
        <v>13.5</v>
      </c>
      <c r="J124">
        <f t="shared" si="8"/>
        <v>12.142857142857142</v>
      </c>
      <c r="K124">
        <f t="shared" si="9"/>
        <v>3.4285714285714284</v>
      </c>
      <c r="L124">
        <f t="shared" si="10"/>
        <v>12.642857142857142</v>
      </c>
    </row>
    <row r="125" spans="1:12" x14ac:dyDescent="0.35">
      <c r="A125" t="s">
        <v>132</v>
      </c>
      <c r="B125">
        <v>14</v>
      </c>
      <c r="C125">
        <v>11</v>
      </c>
      <c r="D125">
        <v>-1</v>
      </c>
      <c r="E125">
        <v>7</v>
      </c>
      <c r="F125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25">
        <f>IF(AND(DiyarbakirTablo[[#This Row],[Vefat2020]]&gt;-1,DiyarbakirTablo[[#This Row],[Referans]]&gt;-1), DiyarbakirTablo[[#This Row],[Vefat2020]]-DiyarbakirTablo[[#This Row],[Referans]], 0)</f>
        <v>3</v>
      </c>
      <c r="H125">
        <f t="shared" si="6"/>
        <v>13.333333333333334</v>
      </c>
      <c r="I125">
        <f t="shared" si="7"/>
        <v>13</v>
      </c>
      <c r="J125">
        <f t="shared" si="8"/>
        <v>12</v>
      </c>
      <c r="K125">
        <f t="shared" si="9"/>
        <v>4</v>
      </c>
      <c r="L125">
        <f t="shared" si="10"/>
        <v>12.285714285714286</v>
      </c>
    </row>
    <row r="126" spans="1:12" x14ac:dyDescent="0.35">
      <c r="A126" t="s">
        <v>131</v>
      </c>
      <c r="B126">
        <v>18</v>
      </c>
      <c r="C126">
        <v>18</v>
      </c>
      <c r="D126">
        <v>13</v>
      </c>
      <c r="E126">
        <v>7</v>
      </c>
      <c r="F126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126">
        <f>IF(AND(DiyarbakirTablo[[#This Row],[Vefat2020]]&gt;-1,DiyarbakirTablo[[#This Row],[Referans]]&gt;-1), DiyarbakirTablo[[#This Row],[Vefat2020]]-DiyarbakirTablo[[#This Row],[Referans]], 0)</f>
        <v>2.5</v>
      </c>
      <c r="H126">
        <f t="shared" si="6"/>
        <v>14</v>
      </c>
      <c r="I126">
        <f t="shared" si="7"/>
        <v>14.333333333333334</v>
      </c>
      <c r="J126">
        <f t="shared" si="8"/>
        <v>12.333333333333334</v>
      </c>
      <c r="K126">
        <f t="shared" si="9"/>
        <v>4.2857142857142856</v>
      </c>
      <c r="L126">
        <f t="shared" si="10"/>
        <v>13</v>
      </c>
    </row>
    <row r="127" spans="1:12" x14ac:dyDescent="0.35">
      <c r="A127" t="s">
        <v>130</v>
      </c>
      <c r="B127">
        <v>15</v>
      </c>
      <c r="C127">
        <v>-1</v>
      </c>
      <c r="D127">
        <v>-1</v>
      </c>
      <c r="E127">
        <v>1</v>
      </c>
      <c r="F127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27">
        <f>IF(AND(DiyarbakirTablo[[#This Row],[Vefat2020]]&gt;-1,DiyarbakirTablo[[#This Row],[Referans]]&gt;-1), DiyarbakirTablo[[#This Row],[Vefat2020]]-DiyarbakirTablo[[#This Row],[Referans]], 0)</f>
        <v>0</v>
      </c>
      <c r="H127">
        <f t="shared" si="6"/>
        <v>14.142857142857142</v>
      </c>
      <c r="I127">
        <f t="shared" si="7"/>
        <v>14.6</v>
      </c>
      <c r="J127">
        <f t="shared" si="8"/>
        <v>12.2</v>
      </c>
      <c r="K127">
        <f t="shared" si="9"/>
        <v>4.2857142857142856</v>
      </c>
      <c r="L127">
        <f t="shared" si="10"/>
        <v>13.285714285714286</v>
      </c>
    </row>
    <row r="128" spans="1:12" x14ac:dyDescent="0.35">
      <c r="A128" t="s">
        <v>129</v>
      </c>
      <c r="B128">
        <v>9</v>
      </c>
      <c r="C128">
        <v>-1</v>
      </c>
      <c r="D128">
        <v>13</v>
      </c>
      <c r="E128">
        <v>3</v>
      </c>
      <c r="F128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28">
        <f>IF(AND(DiyarbakirTablo[[#This Row],[Vefat2020]]&gt;-1,DiyarbakirTablo[[#This Row],[Referans]]&gt;-1), DiyarbakirTablo[[#This Row],[Vefat2020]]-DiyarbakirTablo[[#This Row],[Referans]], 0)</f>
        <v>-4</v>
      </c>
      <c r="H128">
        <f t="shared" si="6"/>
        <v>13.142857142857142</v>
      </c>
      <c r="I128">
        <f t="shared" si="7"/>
        <v>12.25</v>
      </c>
      <c r="J128">
        <f t="shared" si="8"/>
        <v>11.2</v>
      </c>
      <c r="K128">
        <f t="shared" si="9"/>
        <v>4.1428571428571432</v>
      </c>
      <c r="L128">
        <f t="shared" si="10"/>
        <v>12.142857142857142</v>
      </c>
    </row>
    <row r="129" spans="1:12" x14ac:dyDescent="0.35">
      <c r="A129" t="s">
        <v>128</v>
      </c>
      <c r="B129">
        <v>14</v>
      </c>
      <c r="C129">
        <v>11</v>
      </c>
      <c r="D129">
        <v>11</v>
      </c>
      <c r="E129">
        <v>7</v>
      </c>
      <c r="F129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29">
        <f>IF(AND(DiyarbakirTablo[[#This Row],[Vefat2020]]&gt;-1,DiyarbakirTablo[[#This Row],[Referans]]&gt;-1), DiyarbakirTablo[[#This Row],[Vefat2020]]-DiyarbakirTablo[[#This Row],[Referans]], 0)</f>
        <v>3</v>
      </c>
      <c r="H129">
        <f t="shared" si="6"/>
        <v>13.285714285714286</v>
      </c>
      <c r="I129">
        <f t="shared" si="7"/>
        <v>12.25</v>
      </c>
      <c r="J129">
        <f t="shared" si="8"/>
        <v>11.4</v>
      </c>
      <c r="K129">
        <f t="shared" si="9"/>
        <v>4.4285714285714288</v>
      </c>
      <c r="L129">
        <f t="shared" si="10"/>
        <v>12.214285714285714</v>
      </c>
    </row>
    <row r="130" spans="1:12" x14ac:dyDescent="0.35">
      <c r="A130" t="s">
        <v>127</v>
      </c>
      <c r="B130">
        <v>15</v>
      </c>
      <c r="C130">
        <v>13</v>
      </c>
      <c r="D130">
        <v>-1</v>
      </c>
      <c r="E130">
        <v>8</v>
      </c>
      <c r="F130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30">
        <f>IF(AND(DiyarbakirTablo[[#This Row],[Vefat2020]]&gt;-1,DiyarbakirTablo[[#This Row],[Referans]]&gt;-1), DiyarbakirTablo[[#This Row],[Vefat2020]]-DiyarbakirTablo[[#This Row],[Referans]], 0)</f>
        <v>2</v>
      </c>
      <c r="H130">
        <f t="shared" si="6"/>
        <v>14.428571428571429</v>
      </c>
      <c r="I130">
        <f t="shared" si="7"/>
        <v>13.25</v>
      </c>
      <c r="J130">
        <f t="shared" si="8"/>
        <v>12</v>
      </c>
      <c r="K130">
        <f t="shared" si="9"/>
        <v>5</v>
      </c>
      <c r="L130">
        <f t="shared" si="10"/>
        <v>12.785714285714286</v>
      </c>
    </row>
    <row r="131" spans="1:12" x14ac:dyDescent="0.35">
      <c r="A131" t="s">
        <v>126</v>
      </c>
      <c r="B131">
        <v>7</v>
      </c>
      <c r="C131">
        <v>17</v>
      </c>
      <c r="D131">
        <v>16</v>
      </c>
      <c r="E131">
        <v>7</v>
      </c>
      <c r="F131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31">
        <f>IF(AND(DiyarbakirTablo[[#This Row],[Vefat2020]]&gt;-1,DiyarbakirTablo[[#This Row],[Referans]]&gt;-1), DiyarbakirTablo[[#This Row],[Vefat2020]]-DiyarbakirTablo[[#This Row],[Referans]], 0)</f>
        <v>-9.5</v>
      </c>
      <c r="H131">
        <f t="shared" si="6"/>
        <v>13.142857142857142</v>
      </c>
      <c r="I131">
        <f t="shared" si="7"/>
        <v>14</v>
      </c>
      <c r="J131">
        <f t="shared" si="8"/>
        <v>13.25</v>
      </c>
      <c r="K131">
        <f t="shared" si="9"/>
        <v>5.7142857142857144</v>
      </c>
      <c r="L131">
        <f t="shared" si="10"/>
        <v>13.571428571428571</v>
      </c>
    </row>
    <row r="132" spans="1:12" x14ac:dyDescent="0.35">
      <c r="A132" t="s">
        <v>125</v>
      </c>
      <c r="B132">
        <v>17</v>
      </c>
      <c r="C132">
        <v>16</v>
      </c>
      <c r="D132">
        <v>22</v>
      </c>
      <c r="E132">
        <v>4</v>
      </c>
      <c r="F132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32">
        <f>IF(AND(DiyarbakirTablo[[#This Row],[Vefat2020]]&gt;-1,DiyarbakirTablo[[#This Row],[Referans]]&gt;-1), DiyarbakirTablo[[#This Row],[Vefat2020]]-DiyarbakirTablo[[#This Row],[Referans]], 0)</f>
        <v>-2</v>
      </c>
      <c r="H132">
        <f t="shared" si="6"/>
        <v>13.571428571428571</v>
      </c>
      <c r="I132">
        <f t="shared" si="7"/>
        <v>15</v>
      </c>
      <c r="J132">
        <f t="shared" si="8"/>
        <v>15</v>
      </c>
      <c r="K132">
        <f t="shared" si="9"/>
        <v>5.2857142857142856</v>
      </c>
      <c r="L132">
        <f t="shared" si="10"/>
        <v>14.714285714285714</v>
      </c>
    </row>
    <row r="133" spans="1:12" x14ac:dyDescent="0.35">
      <c r="A133" t="s">
        <v>124</v>
      </c>
      <c r="B133">
        <v>8</v>
      </c>
      <c r="C133">
        <v>13</v>
      </c>
      <c r="D133">
        <v>22</v>
      </c>
      <c r="E133">
        <v>6</v>
      </c>
      <c r="F133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133">
        <f>IF(AND(DiyarbakirTablo[[#This Row],[Vefat2020]]&gt;-1,DiyarbakirTablo[[#This Row],[Referans]]&gt;-1), DiyarbakirTablo[[#This Row],[Vefat2020]]-DiyarbakirTablo[[#This Row],[Referans]], 0)</f>
        <v>-9.5</v>
      </c>
      <c r="H133">
        <f t="shared" si="6"/>
        <v>12.142857142857142</v>
      </c>
      <c r="I133">
        <f t="shared" si="7"/>
        <v>14</v>
      </c>
      <c r="J133">
        <f t="shared" si="8"/>
        <v>16.8</v>
      </c>
      <c r="K133">
        <f t="shared" si="9"/>
        <v>5.1428571428571432</v>
      </c>
      <c r="L133">
        <f t="shared" si="10"/>
        <v>15</v>
      </c>
    </row>
    <row r="134" spans="1:12" x14ac:dyDescent="0.35">
      <c r="A134" t="s">
        <v>123</v>
      </c>
      <c r="B134">
        <v>17</v>
      </c>
      <c r="C134">
        <v>11</v>
      </c>
      <c r="D134">
        <v>10</v>
      </c>
      <c r="E134">
        <v>2</v>
      </c>
      <c r="F134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34">
        <f>IF(AND(DiyarbakirTablo[[#This Row],[Vefat2020]]&gt;-1,DiyarbakirTablo[[#This Row],[Referans]]&gt;-1), DiyarbakirTablo[[#This Row],[Vefat2020]]-DiyarbakirTablo[[#This Row],[Referans]], 0)</f>
        <v>6.5</v>
      </c>
      <c r="H134">
        <f t="shared" si="6"/>
        <v>12.428571428571429</v>
      </c>
      <c r="I134">
        <f t="shared" si="7"/>
        <v>13.5</v>
      </c>
      <c r="J134">
        <f t="shared" si="8"/>
        <v>15.666666666666666</v>
      </c>
      <c r="K134">
        <f t="shared" si="9"/>
        <v>5.2857142857142856</v>
      </c>
      <c r="L134">
        <f t="shared" si="10"/>
        <v>14.357142857142858</v>
      </c>
    </row>
    <row r="135" spans="1:12" x14ac:dyDescent="0.35">
      <c r="A135" t="s">
        <v>122</v>
      </c>
      <c r="B135">
        <v>-1</v>
      </c>
      <c r="C135">
        <v>14</v>
      </c>
      <c r="D135">
        <v>10</v>
      </c>
      <c r="E135">
        <v>3</v>
      </c>
      <c r="F135">
        <f>IF(OR(DiyarbakirTablo[[#This Row],[Vefat2019]]&gt;-1, DiyarbakirTablo[[#This Row],[Vefat2018]]&gt;-1), AVERAGEIF(DiyarbakirTablo[[#This Row],[Vefat2019]:[Vefat2018]], "&gt;0"), DiyarbakirTablo[[#This Row],[Vefat2020]])</f>
        <v>12</v>
      </c>
      <c r="G135">
        <f>IF(AND(DiyarbakirTablo[[#This Row],[Vefat2020]]&gt;-1,DiyarbakirTablo[[#This Row],[Referans]]&gt;-1), DiyarbakirTablo[[#This Row],[Vefat2020]]-DiyarbakirTablo[[#This Row],[Referans]], 0)</f>
        <v>0</v>
      </c>
      <c r="H135">
        <f t="shared" si="6"/>
        <v>13</v>
      </c>
      <c r="I135">
        <f t="shared" si="7"/>
        <v>13.571428571428571</v>
      </c>
      <c r="J135">
        <f t="shared" si="8"/>
        <v>15.166666666666666</v>
      </c>
      <c r="K135">
        <f t="shared" si="9"/>
        <v>5.2857142857142856</v>
      </c>
      <c r="L135">
        <f t="shared" si="10"/>
        <v>14.214285714285714</v>
      </c>
    </row>
    <row r="136" spans="1:12" x14ac:dyDescent="0.35">
      <c r="A136" t="s">
        <v>121</v>
      </c>
      <c r="B136">
        <v>13</v>
      </c>
      <c r="C136">
        <v>-1</v>
      </c>
      <c r="D136">
        <v>-1</v>
      </c>
      <c r="E136">
        <v>7</v>
      </c>
      <c r="F136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36">
        <f>IF(AND(DiyarbakirTablo[[#This Row],[Vefat2020]]&gt;-1,DiyarbakirTablo[[#This Row],[Referans]]&gt;-1), DiyarbakirTablo[[#This Row],[Vefat2020]]-DiyarbakirTablo[[#This Row],[Referans]], 0)</f>
        <v>0</v>
      </c>
      <c r="H136">
        <f t="shared" si="6"/>
        <v>12.833333333333334</v>
      </c>
      <c r="I136">
        <f t="shared" si="7"/>
        <v>14</v>
      </c>
      <c r="J136">
        <f t="shared" si="8"/>
        <v>16</v>
      </c>
      <c r="K136">
        <f t="shared" si="9"/>
        <v>5.2857142857142856</v>
      </c>
      <c r="L136">
        <f t="shared" si="10"/>
        <v>14.5</v>
      </c>
    </row>
    <row r="137" spans="1:12" x14ac:dyDescent="0.35">
      <c r="A137" t="s">
        <v>120</v>
      </c>
      <c r="B137">
        <v>15</v>
      </c>
      <c r="C137">
        <v>20</v>
      </c>
      <c r="D137">
        <v>-1</v>
      </c>
      <c r="E137">
        <v>4</v>
      </c>
      <c r="F137">
        <f>IF(OR(DiyarbakirTablo[[#This Row],[Vefat2019]]&gt;-1, DiyarbakirTablo[[#This Row],[Vefat2018]]&gt;-1), AVERAGEIF(DiyarbakirTablo[[#This Row],[Vefat2019]:[Vefat2018]], "&gt;0"), DiyarbakirTablo[[#This Row],[Vefat2020]])</f>
        <v>20</v>
      </c>
      <c r="G137">
        <f>IF(AND(DiyarbakirTablo[[#This Row],[Vefat2020]]&gt;-1,DiyarbakirTablo[[#This Row],[Referans]]&gt;-1), DiyarbakirTablo[[#This Row],[Vefat2020]]-DiyarbakirTablo[[#This Row],[Referans]], 0)</f>
        <v>-5</v>
      </c>
      <c r="H137">
        <f t="shared" ref="H137:H200" si="11">AVERAGEIF(B131:B137, "&gt;0")</f>
        <v>12.833333333333334</v>
      </c>
      <c r="I137">
        <f t="shared" ref="I137:I200" si="12">AVERAGEIF(C131:C137, "&gt;0")</f>
        <v>15.166666666666666</v>
      </c>
      <c r="J137">
        <f t="shared" ref="J137:J200" si="13">AVERAGEIF(D131:D137, "&gt;0")</f>
        <v>16</v>
      </c>
      <c r="K137">
        <f t="shared" ref="K137:K200" si="14">AVERAGEIF(E131:E137, "&gt;0")</f>
        <v>4.7142857142857144</v>
      </c>
      <c r="L137">
        <f t="shared" ref="L137:L200" si="15">AVERAGE(F131:F137)</f>
        <v>15.5</v>
      </c>
    </row>
    <row r="138" spans="1:12" x14ac:dyDescent="0.35">
      <c r="A138" t="s">
        <v>119</v>
      </c>
      <c r="B138">
        <v>10</v>
      </c>
      <c r="C138">
        <v>-1</v>
      </c>
      <c r="D138">
        <v>11</v>
      </c>
      <c r="E138">
        <v>3</v>
      </c>
      <c r="F138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38">
        <f>IF(AND(DiyarbakirTablo[[#This Row],[Vefat2020]]&gt;-1,DiyarbakirTablo[[#This Row],[Referans]]&gt;-1), DiyarbakirTablo[[#This Row],[Vefat2020]]-DiyarbakirTablo[[#This Row],[Referans]], 0)</f>
        <v>-1</v>
      </c>
      <c r="H138">
        <f t="shared" si="11"/>
        <v>13.333333333333334</v>
      </c>
      <c r="I138">
        <f t="shared" si="12"/>
        <v>14.8</v>
      </c>
      <c r="J138">
        <f t="shared" si="13"/>
        <v>15</v>
      </c>
      <c r="K138">
        <f t="shared" si="14"/>
        <v>4.1428571428571432</v>
      </c>
      <c r="L138">
        <f t="shared" si="15"/>
        <v>14.714285714285714</v>
      </c>
    </row>
    <row r="139" spans="1:12" x14ac:dyDescent="0.35">
      <c r="A139" t="s">
        <v>118</v>
      </c>
      <c r="B139">
        <v>14</v>
      </c>
      <c r="C139">
        <v>16</v>
      </c>
      <c r="D139">
        <v>10</v>
      </c>
      <c r="E139">
        <v>4</v>
      </c>
      <c r="F139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39">
        <f>IF(AND(DiyarbakirTablo[[#This Row],[Vefat2020]]&gt;-1,DiyarbakirTablo[[#This Row],[Referans]]&gt;-1), DiyarbakirTablo[[#This Row],[Vefat2020]]-DiyarbakirTablo[[#This Row],[Referans]], 0)</f>
        <v>1</v>
      </c>
      <c r="H139">
        <f t="shared" si="11"/>
        <v>12.833333333333334</v>
      </c>
      <c r="I139">
        <f t="shared" si="12"/>
        <v>14.8</v>
      </c>
      <c r="J139">
        <f t="shared" si="13"/>
        <v>12.6</v>
      </c>
      <c r="K139">
        <f t="shared" si="14"/>
        <v>4.1428571428571432</v>
      </c>
      <c r="L139">
        <f t="shared" si="15"/>
        <v>13.857142857142858</v>
      </c>
    </row>
    <row r="140" spans="1:12" x14ac:dyDescent="0.35">
      <c r="A140" t="s">
        <v>117</v>
      </c>
      <c r="B140">
        <v>10</v>
      </c>
      <c r="C140">
        <v>17</v>
      </c>
      <c r="D140">
        <v>21</v>
      </c>
      <c r="E140">
        <v>3</v>
      </c>
      <c r="F140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40">
        <f>IF(AND(DiyarbakirTablo[[#This Row],[Vefat2020]]&gt;-1,DiyarbakirTablo[[#This Row],[Referans]]&gt;-1), DiyarbakirTablo[[#This Row],[Vefat2020]]-DiyarbakirTablo[[#This Row],[Referans]], 0)</f>
        <v>-9</v>
      </c>
      <c r="H140">
        <f t="shared" si="11"/>
        <v>13.166666666666666</v>
      </c>
      <c r="I140">
        <f t="shared" si="12"/>
        <v>15.6</v>
      </c>
      <c r="J140">
        <f t="shared" si="13"/>
        <v>12.4</v>
      </c>
      <c r="K140">
        <f t="shared" si="14"/>
        <v>3.7142857142857144</v>
      </c>
      <c r="L140">
        <f t="shared" si="15"/>
        <v>14.071428571428571</v>
      </c>
    </row>
    <row r="141" spans="1:12" x14ac:dyDescent="0.35">
      <c r="A141" t="s">
        <v>116</v>
      </c>
      <c r="B141">
        <v>13</v>
      </c>
      <c r="C141">
        <v>9</v>
      </c>
      <c r="D141">
        <v>7</v>
      </c>
      <c r="E141">
        <v>3</v>
      </c>
      <c r="F141">
        <f>IF(OR(DiyarbakirTablo[[#This Row],[Vefat2019]]&gt;-1, DiyarbakirTablo[[#This Row],[Vefat2018]]&gt;-1), AVERAGEIF(DiyarbakirTablo[[#This Row],[Vefat2019]:[Vefat2018]], "&gt;0"), DiyarbakirTablo[[#This Row],[Vefat2020]])</f>
        <v>8</v>
      </c>
      <c r="G141">
        <f>IF(AND(DiyarbakirTablo[[#This Row],[Vefat2020]]&gt;-1,DiyarbakirTablo[[#This Row],[Referans]]&gt;-1), DiyarbakirTablo[[#This Row],[Vefat2020]]-DiyarbakirTablo[[#This Row],[Referans]], 0)</f>
        <v>5</v>
      </c>
      <c r="H141">
        <f t="shared" si="11"/>
        <v>12.5</v>
      </c>
      <c r="I141">
        <f t="shared" si="12"/>
        <v>15.2</v>
      </c>
      <c r="J141">
        <f t="shared" si="13"/>
        <v>11.8</v>
      </c>
      <c r="K141">
        <f t="shared" si="14"/>
        <v>3.8571428571428572</v>
      </c>
      <c r="L141">
        <f t="shared" si="15"/>
        <v>13.714285714285714</v>
      </c>
    </row>
    <row r="142" spans="1:12" x14ac:dyDescent="0.35">
      <c r="A142" t="s">
        <v>115</v>
      </c>
      <c r="B142">
        <v>11</v>
      </c>
      <c r="C142">
        <v>14</v>
      </c>
      <c r="D142">
        <v>12</v>
      </c>
      <c r="E142">
        <v>3</v>
      </c>
      <c r="F142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42">
        <f>IF(AND(DiyarbakirTablo[[#This Row],[Vefat2020]]&gt;-1,DiyarbakirTablo[[#This Row],[Referans]]&gt;-1), DiyarbakirTablo[[#This Row],[Vefat2020]]-DiyarbakirTablo[[#This Row],[Referans]], 0)</f>
        <v>-2</v>
      </c>
      <c r="H142">
        <f t="shared" si="11"/>
        <v>12.285714285714286</v>
      </c>
      <c r="I142">
        <f t="shared" si="12"/>
        <v>15.2</v>
      </c>
      <c r="J142">
        <f t="shared" si="13"/>
        <v>12.2</v>
      </c>
      <c r="K142">
        <f t="shared" si="14"/>
        <v>3.8571428571428572</v>
      </c>
      <c r="L142">
        <f t="shared" si="15"/>
        <v>13.857142857142858</v>
      </c>
    </row>
    <row r="143" spans="1:12" x14ac:dyDescent="0.35">
      <c r="A143" t="s">
        <v>114</v>
      </c>
      <c r="B143">
        <v>12</v>
      </c>
      <c r="C143">
        <v>-1</v>
      </c>
      <c r="D143">
        <v>15</v>
      </c>
      <c r="E143">
        <v>5</v>
      </c>
      <c r="F143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43">
        <f>IF(AND(DiyarbakirTablo[[#This Row],[Vefat2020]]&gt;-1,DiyarbakirTablo[[#This Row],[Referans]]&gt;-1), DiyarbakirTablo[[#This Row],[Vefat2020]]-DiyarbakirTablo[[#This Row],[Referans]], 0)</f>
        <v>-3</v>
      </c>
      <c r="H143">
        <f t="shared" si="11"/>
        <v>12.142857142857142</v>
      </c>
      <c r="I143">
        <f t="shared" si="12"/>
        <v>15.2</v>
      </c>
      <c r="J143">
        <f t="shared" si="13"/>
        <v>12.666666666666666</v>
      </c>
      <c r="K143">
        <f t="shared" si="14"/>
        <v>3.5714285714285716</v>
      </c>
      <c r="L143">
        <f t="shared" si="15"/>
        <v>14.142857142857142</v>
      </c>
    </row>
    <row r="144" spans="1:12" x14ac:dyDescent="0.35">
      <c r="A144" t="s">
        <v>113</v>
      </c>
      <c r="B144">
        <v>17</v>
      </c>
      <c r="C144">
        <v>18</v>
      </c>
      <c r="D144">
        <v>15</v>
      </c>
      <c r="E144">
        <v>6</v>
      </c>
      <c r="F144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44">
        <f>IF(AND(DiyarbakirTablo[[#This Row],[Vefat2020]]&gt;-1,DiyarbakirTablo[[#This Row],[Referans]]&gt;-1), DiyarbakirTablo[[#This Row],[Vefat2020]]-DiyarbakirTablo[[#This Row],[Referans]], 0)</f>
        <v>0.5</v>
      </c>
      <c r="H144">
        <f t="shared" si="11"/>
        <v>12.428571428571429</v>
      </c>
      <c r="I144">
        <f t="shared" si="12"/>
        <v>14.8</v>
      </c>
      <c r="J144">
        <f t="shared" si="13"/>
        <v>13</v>
      </c>
      <c r="K144">
        <f t="shared" si="14"/>
        <v>3.8571428571428572</v>
      </c>
      <c r="L144">
        <f t="shared" si="15"/>
        <v>13.642857142857142</v>
      </c>
    </row>
    <row r="145" spans="1:12" x14ac:dyDescent="0.35">
      <c r="A145" t="s">
        <v>112</v>
      </c>
      <c r="B145">
        <v>11</v>
      </c>
      <c r="C145">
        <v>12</v>
      </c>
      <c r="D145">
        <v>7</v>
      </c>
      <c r="E145">
        <v>3</v>
      </c>
      <c r="F145">
        <f>IF(OR(DiyarbakirTablo[[#This Row],[Vefat2019]]&gt;-1, DiyarbakirTablo[[#This Row],[Vefat2018]]&gt;-1), AVERAGEIF(DiyarbakirTablo[[#This Row],[Vefat2019]:[Vefat2018]], "&gt;0"), DiyarbakirTablo[[#This Row],[Vefat2020]])</f>
        <v>9.5</v>
      </c>
      <c r="G145">
        <f>IF(AND(DiyarbakirTablo[[#This Row],[Vefat2020]]&gt;-1,DiyarbakirTablo[[#This Row],[Referans]]&gt;-1), DiyarbakirTablo[[#This Row],[Vefat2020]]-DiyarbakirTablo[[#This Row],[Referans]], 0)</f>
        <v>1.5</v>
      </c>
      <c r="H145">
        <f t="shared" si="11"/>
        <v>12.571428571428571</v>
      </c>
      <c r="I145">
        <f t="shared" si="12"/>
        <v>14.333333333333334</v>
      </c>
      <c r="J145">
        <f t="shared" si="13"/>
        <v>12.428571428571429</v>
      </c>
      <c r="K145">
        <f t="shared" si="14"/>
        <v>3.8571428571428572</v>
      </c>
      <c r="L145">
        <f t="shared" si="15"/>
        <v>13.428571428571429</v>
      </c>
    </row>
    <row r="146" spans="1:12" x14ac:dyDescent="0.35">
      <c r="A146" t="s">
        <v>111</v>
      </c>
      <c r="B146">
        <v>6</v>
      </c>
      <c r="C146">
        <v>12</v>
      </c>
      <c r="D146">
        <v>19</v>
      </c>
      <c r="E146">
        <v>6</v>
      </c>
      <c r="F146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146">
        <f>IF(AND(DiyarbakirTablo[[#This Row],[Vefat2020]]&gt;-1,DiyarbakirTablo[[#This Row],[Referans]]&gt;-1), DiyarbakirTablo[[#This Row],[Vefat2020]]-DiyarbakirTablo[[#This Row],[Referans]], 0)</f>
        <v>-9.5</v>
      </c>
      <c r="H146">
        <f t="shared" si="11"/>
        <v>11.428571428571429</v>
      </c>
      <c r="I146">
        <f t="shared" si="12"/>
        <v>13.666666666666666</v>
      </c>
      <c r="J146">
        <f t="shared" si="13"/>
        <v>13.714285714285714</v>
      </c>
      <c r="K146">
        <f t="shared" si="14"/>
        <v>4.1428571428571432</v>
      </c>
      <c r="L146">
        <f t="shared" si="15"/>
        <v>13.785714285714286</v>
      </c>
    </row>
    <row r="147" spans="1:12" x14ac:dyDescent="0.35">
      <c r="A147" t="s">
        <v>110</v>
      </c>
      <c r="B147">
        <v>13</v>
      </c>
      <c r="C147">
        <v>9</v>
      </c>
      <c r="D147">
        <v>14</v>
      </c>
      <c r="E147">
        <v>4</v>
      </c>
      <c r="F147">
        <f>IF(OR(DiyarbakirTablo[[#This Row],[Vefat2019]]&gt;-1, DiyarbakirTablo[[#This Row],[Vefat2018]]&gt;-1), AVERAGEIF(DiyarbakirTablo[[#This Row],[Vefat2019]:[Vefat2018]], "&gt;0"), DiyarbakirTablo[[#This Row],[Vefat2020]])</f>
        <v>11.5</v>
      </c>
      <c r="G147">
        <f>IF(AND(DiyarbakirTablo[[#This Row],[Vefat2020]]&gt;-1,DiyarbakirTablo[[#This Row],[Referans]]&gt;-1), DiyarbakirTablo[[#This Row],[Vefat2020]]-DiyarbakirTablo[[#This Row],[Referans]], 0)</f>
        <v>1.5</v>
      </c>
      <c r="H147">
        <f t="shared" si="11"/>
        <v>11.857142857142858</v>
      </c>
      <c r="I147">
        <f t="shared" si="12"/>
        <v>12.333333333333334</v>
      </c>
      <c r="J147">
        <f t="shared" si="13"/>
        <v>12.714285714285714</v>
      </c>
      <c r="K147">
        <f t="shared" si="14"/>
        <v>4.2857142857142856</v>
      </c>
      <c r="L147">
        <f t="shared" si="15"/>
        <v>12.714285714285714</v>
      </c>
    </row>
    <row r="148" spans="1:12" x14ac:dyDescent="0.35">
      <c r="A148" t="s">
        <v>109</v>
      </c>
      <c r="B148">
        <v>8</v>
      </c>
      <c r="C148">
        <v>-1</v>
      </c>
      <c r="D148">
        <v>11</v>
      </c>
      <c r="E148">
        <v>4</v>
      </c>
      <c r="F148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48">
        <f>IF(AND(DiyarbakirTablo[[#This Row],[Vefat2020]]&gt;-1,DiyarbakirTablo[[#This Row],[Referans]]&gt;-1), DiyarbakirTablo[[#This Row],[Vefat2020]]-DiyarbakirTablo[[#This Row],[Referans]], 0)</f>
        <v>-3</v>
      </c>
      <c r="H148">
        <f t="shared" si="11"/>
        <v>11.142857142857142</v>
      </c>
      <c r="I148">
        <f t="shared" si="12"/>
        <v>13</v>
      </c>
      <c r="J148">
        <f t="shared" si="13"/>
        <v>13.285714285714286</v>
      </c>
      <c r="K148">
        <f t="shared" si="14"/>
        <v>4.4285714285714288</v>
      </c>
      <c r="L148">
        <f t="shared" si="15"/>
        <v>13.142857142857142</v>
      </c>
    </row>
    <row r="149" spans="1:12" x14ac:dyDescent="0.35">
      <c r="A149" t="s">
        <v>108</v>
      </c>
      <c r="B149">
        <v>16</v>
      </c>
      <c r="C149">
        <v>19</v>
      </c>
      <c r="D149">
        <v>-1</v>
      </c>
      <c r="E149">
        <v>3</v>
      </c>
      <c r="F149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49">
        <f>IF(AND(DiyarbakirTablo[[#This Row],[Vefat2020]]&gt;-1,DiyarbakirTablo[[#This Row],[Referans]]&gt;-1), DiyarbakirTablo[[#This Row],[Vefat2020]]-DiyarbakirTablo[[#This Row],[Referans]], 0)</f>
        <v>-3</v>
      </c>
      <c r="H149">
        <f t="shared" si="11"/>
        <v>11.857142857142858</v>
      </c>
      <c r="I149">
        <f t="shared" si="12"/>
        <v>14</v>
      </c>
      <c r="J149">
        <f t="shared" si="13"/>
        <v>13.5</v>
      </c>
      <c r="K149">
        <f t="shared" si="14"/>
        <v>4.4285714285714288</v>
      </c>
      <c r="L149">
        <f t="shared" si="15"/>
        <v>14</v>
      </c>
    </row>
    <row r="150" spans="1:12" x14ac:dyDescent="0.35">
      <c r="A150" t="s">
        <v>107</v>
      </c>
      <c r="B150">
        <v>15</v>
      </c>
      <c r="C150">
        <v>10</v>
      </c>
      <c r="D150">
        <v>10</v>
      </c>
      <c r="E150">
        <v>3</v>
      </c>
      <c r="F150">
        <f>IF(OR(DiyarbakirTablo[[#This Row],[Vefat2019]]&gt;-1, DiyarbakirTablo[[#This Row],[Vefat2018]]&gt;-1), AVERAGEIF(DiyarbakirTablo[[#This Row],[Vefat2019]:[Vefat2018]], "&gt;0"), DiyarbakirTablo[[#This Row],[Vefat2020]])</f>
        <v>10</v>
      </c>
      <c r="G150">
        <f>IF(AND(DiyarbakirTablo[[#This Row],[Vefat2020]]&gt;-1,DiyarbakirTablo[[#This Row],[Referans]]&gt;-1), DiyarbakirTablo[[#This Row],[Vefat2020]]-DiyarbakirTablo[[#This Row],[Referans]], 0)</f>
        <v>5</v>
      </c>
      <c r="H150">
        <f t="shared" si="11"/>
        <v>12.285714285714286</v>
      </c>
      <c r="I150">
        <f t="shared" si="12"/>
        <v>13.333333333333334</v>
      </c>
      <c r="J150">
        <f t="shared" si="13"/>
        <v>12.666666666666666</v>
      </c>
      <c r="K150">
        <f t="shared" si="14"/>
        <v>4.1428571428571432</v>
      </c>
      <c r="L150">
        <f t="shared" si="15"/>
        <v>13.285714285714286</v>
      </c>
    </row>
    <row r="151" spans="1:12" x14ac:dyDescent="0.35">
      <c r="A151" t="s">
        <v>106</v>
      </c>
      <c r="B151">
        <v>10</v>
      </c>
      <c r="C151">
        <v>10</v>
      </c>
      <c r="D151">
        <v>15</v>
      </c>
      <c r="E151">
        <v>3</v>
      </c>
      <c r="F151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151">
        <f>IF(AND(DiyarbakirTablo[[#This Row],[Vefat2020]]&gt;-1,DiyarbakirTablo[[#This Row],[Referans]]&gt;-1), DiyarbakirTablo[[#This Row],[Vefat2020]]-DiyarbakirTablo[[#This Row],[Referans]], 0)</f>
        <v>-2.5</v>
      </c>
      <c r="H151">
        <f t="shared" si="11"/>
        <v>11.285714285714286</v>
      </c>
      <c r="I151">
        <f t="shared" si="12"/>
        <v>12</v>
      </c>
      <c r="J151">
        <f t="shared" si="13"/>
        <v>12.666666666666666</v>
      </c>
      <c r="K151">
        <f t="shared" si="14"/>
        <v>3.7142857142857144</v>
      </c>
      <c r="L151">
        <f t="shared" si="15"/>
        <v>12.714285714285714</v>
      </c>
    </row>
    <row r="152" spans="1:12" x14ac:dyDescent="0.35">
      <c r="A152" t="s">
        <v>105</v>
      </c>
      <c r="B152">
        <v>11</v>
      </c>
      <c r="C152">
        <v>-1</v>
      </c>
      <c r="D152">
        <v>-1</v>
      </c>
      <c r="E152">
        <v>3</v>
      </c>
      <c r="F152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52">
        <f>IF(AND(DiyarbakirTablo[[#This Row],[Vefat2020]]&gt;-1,DiyarbakirTablo[[#This Row],[Referans]]&gt;-1), DiyarbakirTablo[[#This Row],[Vefat2020]]-DiyarbakirTablo[[#This Row],[Referans]], 0)</f>
        <v>0</v>
      </c>
      <c r="H152">
        <f t="shared" si="11"/>
        <v>11.285714285714286</v>
      </c>
      <c r="I152">
        <f t="shared" si="12"/>
        <v>12</v>
      </c>
      <c r="J152">
        <f t="shared" si="13"/>
        <v>13.8</v>
      </c>
      <c r="K152">
        <f t="shared" si="14"/>
        <v>3.7142857142857144</v>
      </c>
      <c r="L152">
        <f t="shared" si="15"/>
        <v>12.928571428571429</v>
      </c>
    </row>
    <row r="153" spans="1:12" x14ac:dyDescent="0.35">
      <c r="A153" t="s">
        <v>104</v>
      </c>
      <c r="B153">
        <v>15</v>
      </c>
      <c r="C153">
        <v>19</v>
      </c>
      <c r="D153">
        <v>15</v>
      </c>
      <c r="E153">
        <v>4</v>
      </c>
      <c r="F153">
        <f>IF(OR(DiyarbakirTablo[[#This Row],[Vefat2019]]&gt;-1, DiyarbakirTablo[[#This Row],[Vefat2018]]&gt;-1), AVERAGEIF(DiyarbakirTablo[[#This Row],[Vefat2019]:[Vefat2018]], "&gt;0"), DiyarbakirTablo[[#This Row],[Vefat2020]])</f>
        <v>17</v>
      </c>
      <c r="G153">
        <f>IF(AND(DiyarbakirTablo[[#This Row],[Vefat2020]]&gt;-1,DiyarbakirTablo[[#This Row],[Referans]]&gt;-1), DiyarbakirTablo[[#This Row],[Vefat2020]]-DiyarbakirTablo[[#This Row],[Referans]], 0)</f>
        <v>-2</v>
      </c>
      <c r="H153">
        <f t="shared" si="11"/>
        <v>12.571428571428571</v>
      </c>
      <c r="I153">
        <f t="shared" si="12"/>
        <v>13.4</v>
      </c>
      <c r="J153">
        <f t="shared" si="13"/>
        <v>13</v>
      </c>
      <c r="K153">
        <f t="shared" si="14"/>
        <v>3.4285714285714284</v>
      </c>
      <c r="L153">
        <f t="shared" si="15"/>
        <v>13.142857142857142</v>
      </c>
    </row>
    <row r="154" spans="1:12" x14ac:dyDescent="0.35">
      <c r="A154" t="s">
        <v>103</v>
      </c>
      <c r="B154">
        <v>5</v>
      </c>
      <c r="C154">
        <v>12</v>
      </c>
      <c r="D154">
        <v>16</v>
      </c>
      <c r="E154">
        <v>1</v>
      </c>
      <c r="F154">
        <f>IF(OR(DiyarbakirTablo[[#This Row],[Vefat2019]]&gt;-1, DiyarbakirTablo[[#This Row],[Vefat2018]]&gt;-1), AVERAGEIF(DiyarbakirTablo[[#This Row],[Vefat2019]:[Vefat2018]], "&gt;0"), DiyarbakirTablo[[#This Row],[Vefat2020]])</f>
        <v>14</v>
      </c>
      <c r="G154">
        <f>IF(AND(DiyarbakirTablo[[#This Row],[Vefat2020]]&gt;-1,DiyarbakirTablo[[#This Row],[Referans]]&gt;-1), DiyarbakirTablo[[#This Row],[Vefat2020]]-DiyarbakirTablo[[#This Row],[Referans]], 0)</f>
        <v>-9</v>
      </c>
      <c r="H154">
        <f t="shared" si="11"/>
        <v>11.428571428571429</v>
      </c>
      <c r="I154">
        <f t="shared" si="12"/>
        <v>14</v>
      </c>
      <c r="J154">
        <f t="shared" si="13"/>
        <v>13.4</v>
      </c>
      <c r="K154">
        <f t="shared" si="14"/>
        <v>3</v>
      </c>
      <c r="L154">
        <f t="shared" si="15"/>
        <v>13.5</v>
      </c>
    </row>
    <row r="155" spans="1:12" x14ac:dyDescent="0.35">
      <c r="A155" t="s">
        <v>102</v>
      </c>
      <c r="B155">
        <v>12</v>
      </c>
      <c r="C155">
        <v>20</v>
      </c>
      <c r="D155">
        <v>6</v>
      </c>
      <c r="E155">
        <v>5</v>
      </c>
      <c r="F155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55">
        <f>IF(AND(DiyarbakirTablo[[#This Row],[Vefat2020]]&gt;-1,DiyarbakirTablo[[#This Row],[Referans]]&gt;-1), DiyarbakirTablo[[#This Row],[Vefat2020]]-DiyarbakirTablo[[#This Row],[Referans]], 0)</f>
        <v>-1</v>
      </c>
      <c r="H155">
        <f t="shared" si="11"/>
        <v>12</v>
      </c>
      <c r="I155">
        <f t="shared" si="12"/>
        <v>15</v>
      </c>
      <c r="J155">
        <f t="shared" si="13"/>
        <v>12.4</v>
      </c>
      <c r="K155">
        <f t="shared" si="14"/>
        <v>3.1428571428571428</v>
      </c>
      <c r="L155">
        <f t="shared" si="15"/>
        <v>13.785714285714286</v>
      </c>
    </row>
    <row r="156" spans="1:12" x14ac:dyDescent="0.35">
      <c r="A156" t="s">
        <v>101</v>
      </c>
      <c r="B156">
        <v>11</v>
      </c>
      <c r="C156">
        <v>12</v>
      </c>
      <c r="D156">
        <v>18</v>
      </c>
      <c r="E156">
        <v>-1</v>
      </c>
      <c r="F156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56">
        <f>IF(AND(DiyarbakirTablo[[#This Row],[Vefat2020]]&gt;-1,DiyarbakirTablo[[#This Row],[Referans]]&gt;-1), DiyarbakirTablo[[#This Row],[Vefat2020]]-DiyarbakirTablo[[#This Row],[Referans]], 0)</f>
        <v>-4</v>
      </c>
      <c r="H156">
        <f t="shared" si="11"/>
        <v>11.285714285714286</v>
      </c>
      <c r="I156">
        <f t="shared" si="12"/>
        <v>13.833333333333334</v>
      </c>
      <c r="J156">
        <f t="shared" si="13"/>
        <v>13.333333333333334</v>
      </c>
      <c r="K156">
        <f t="shared" si="14"/>
        <v>3.1666666666666665</v>
      </c>
      <c r="L156">
        <f t="shared" si="15"/>
        <v>13.214285714285714</v>
      </c>
    </row>
    <row r="157" spans="1:12" x14ac:dyDescent="0.35">
      <c r="A157" t="s">
        <v>100</v>
      </c>
      <c r="B157">
        <v>-1</v>
      </c>
      <c r="C157">
        <v>18</v>
      </c>
      <c r="D157">
        <v>18</v>
      </c>
      <c r="E157">
        <v>0</v>
      </c>
      <c r="F157">
        <f>IF(OR(DiyarbakirTablo[[#This Row],[Vefat2019]]&gt;-1, DiyarbakirTablo[[#This Row],[Vefat2018]]&gt;-1), AVERAGEIF(DiyarbakirTablo[[#This Row],[Vefat2019]:[Vefat2018]], "&gt;0"), DiyarbakirTablo[[#This Row],[Vefat2020]])</f>
        <v>18</v>
      </c>
      <c r="G157">
        <f>IF(AND(DiyarbakirTablo[[#This Row],[Vefat2020]]&gt;-1,DiyarbakirTablo[[#This Row],[Referans]]&gt;-1), DiyarbakirTablo[[#This Row],[Vefat2020]]-DiyarbakirTablo[[#This Row],[Referans]], 0)</f>
        <v>0</v>
      </c>
      <c r="H157">
        <f t="shared" si="11"/>
        <v>10.666666666666666</v>
      </c>
      <c r="I157">
        <f t="shared" si="12"/>
        <v>15.166666666666666</v>
      </c>
      <c r="J157">
        <f t="shared" si="13"/>
        <v>14.666666666666666</v>
      </c>
      <c r="K157">
        <f t="shared" si="14"/>
        <v>3.2</v>
      </c>
      <c r="L157">
        <f t="shared" si="15"/>
        <v>14.357142857142858</v>
      </c>
    </row>
    <row r="158" spans="1:12" x14ac:dyDescent="0.35">
      <c r="A158" t="s">
        <v>99</v>
      </c>
      <c r="B158">
        <v>12</v>
      </c>
      <c r="C158">
        <v>12</v>
      </c>
      <c r="D158">
        <v>11</v>
      </c>
      <c r="E158">
        <v>3</v>
      </c>
      <c r="F158">
        <f>IF(OR(DiyarbakirTablo[[#This Row],[Vefat2019]]&gt;-1, DiyarbakirTablo[[#This Row],[Vefat2018]]&gt;-1), AVERAGEIF(DiyarbakirTablo[[#This Row],[Vefat2019]:[Vefat2018]], "&gt;0"), DiyarbakirTablo[[#This Row],[Vefat2020]])</f>
        <v>11.5</v>
      </c>
      <c r="G158">
        <f>IF(AND(DiyarbakirTablo[[#This Row],[Vefat2020]]&gt;-1,DiyarbakirTablo[[#This Row],[Referans]]&gt;-1), DiyarbakirTablo[[#This Row],[Vefat2020]]-DiyarbakirTablo[[#This Row],[Referans]], 0)</f>
        <v>0.5</v>
      </c>
      <c r="H158">
        <f t="shared" si="11"/>
        <v>11</v>
      </c>
      <c r="I158">
        <f t="shared" si="12"/>
        <v>15.5</v>
      </c>
      <c r="J158">
        <f t="shared" si="13"/>
        <v>14</v>
      </c>
      <c r="K158">
        <f t="shared" si="14"/>
        <v>3.2</v>
      </c>
      <c r="L158">
        <f t="shared" si="15"/>
        <v>14.214285714285714</v>
      </c>
    </row>
    <row r="159" spans="1:12" x14ac:dyDescent="0.35">
      <c r="A159" t="s">
        <v>98</v>
      </c>
      <c r="B159">
        <v>11</v>
      </c>
      <c r="C159">
        <v>13</v>
      </c>
      <c r="D159">
        <v>26</v>
      </c>
      <c r="E159">
        <v>4</v>
      </c>
      <c r="F159">
        <f>IF(OR(DiyarbakirTablo[[#This Row],[Vefat2019]]&gt;-1, DiyarbakirTablo[[#This Row],[Vefat2018]]&gt;-1), AVERAGEIF(DiyarbakirTablo[[#This Row],[Vefat2019]:[Vefat2018]], "&gt;0"), DiyarbakirTablo[[#This Row],[Vefat2020]])</f>
        <v>19.5</v>
      </c>
      <c r="G159">
        <f>IF(AND(DiyarbakirTablo[[#This Row],[Vefat2020]]&gt;-1,DiyarbakirTablo[[#This Row],[Referans]]&gt;-1), DiyarbakirTablo[[#This Row],[Vefat2020]]-DiyarbakirTablo[[#This Row],[Referans]], 0)</f>
        <v>-8.5</v>
      </c>
      <c r="H159">
        <f t="shared" si="11"/>
        <v>11</v>
      </c>
      <c r="I159">
        <f t="shared" si="12"/>
        <v>15.142857142857142</v>
      </c>
      <c r="J159">
        <f t="shared" si="13"/>
        <v>15.714285714285714</v>
      </c>
      <c r="K159">
        <f t="shared" si="14"/>
        <v>3.4</v>
      </c>
      <c r="L159">
        <f t="shared" si="15"/>
        <v>15.428571428571429</v>
      </c>
    </row>
    <row r="160" spans="1:12" x14ac:dyDescent="0.35">
      <c r="A160" t="s">
        <v>97</v>
      </c>
      <c r="B160">
        <v>12</v>
      </c>
      <c r="C160">
        <v>-1</v>
      </c>
      <c r="D160">
        <v>8</v>
      </c>
      <c r="E160">
        <v>5</v>
      </c>
      <c r="F160">
        <f>IF(OR(DiyarbakirTablo[[#This Row],[Vefat2019]]&gt;-1, DiyarbakirTablo[[#This Row],[Vefat2018]]&gt;-1), AVERAGEIF(DiyarbakirTablo[[#This Row],[Vefat2019]:[Vefat2018]], "&gt;0"), DiyarbakirTablo[[#This Row],[Vefat2020]])</f>
        <v>8</v>
      </c>
      <c r="G160">
        <f>IF(AND(DiyarbakirTablo[[#This Row],[Vefat2020]]&gt;-1,DiyarbakirTablo[[#This Row],[Referans]]&gt;-1), DiyarbakirTablo[[#This Row],[Vefat2020]]-DiyarbakirTablo[[#This Row],[Referans]], 0)</f>
        <v>4</v>
      </c>
      <c r="H160">
        <f t="shared" si="11"/>
        <v>10.5</v>
      </c>
      <c r="I160">
        <f t="shared" si="12"/>
        <v>14.5</v>
      </c>
      <c r="J160">
        <f t="shared" si="13"/>
        <v>14.714285714285714</v>
      </c>
      <c r="K160">
        <f t="shared" si="14"/>
        <v>3.6</v>
      </c>
      <c r="L160">
        <f t="shared" si="15"/>
        <v>14.142857142857142</v>
      </c>
    </row>
    <row r="161" spans="1:12" x14ac:dyDescent="0.35">
      <c r="A161" t="s">
        <v>96</v>
      </c>
      <c r="B161">
        <v>10</v>
      </c>
      <c r="C161">
        <v>11</v>
      </c>
      <c r="D161">
        <v>-1</v>
      </c>
      <c r="E161">
        <v>5</v>
      </c>
      <c r="F161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61">
        <f>IF(AND(DiyarbakirTablo[[#This Row],[Vefat2020]]&gt;-1,DiyarbakirTablo[[#This Row],[Referans]]&gt;-1), DiyarbakirTablo[[#This Row],[Vefat2020]]-DiyarbakirTablo[[#This Row],[Referans]], 0)</f>
        <v>-1</v>
      </c>
      <c r="H161">
        <f t="shared" si="11"/>
        <v>11.333333333333334</v>
      </c>
      <c r="I161">
        <f t="shared" si="12"/>
        <v>14.333333333333334</v>
      </c>
      <c r="J161">
        <f t="shared" si="13"/>
        <v>14.5</v>
      </c>
      <c r="K161">
        <f t="shared" si="14"/>
        <v>4.4000000000000004</v>
      </c>
      <c r="L161">
        <f t="shared" si="15"/>
        <v>13.714285714285714</v>
      </c>
    </row>
    <row r="162" spans="1:12" x14ac:dyDescent="0.35">
      <c r="A162" t="s">
        <v>95</v>
      </c>
      <c r="B162">
        <v>23</v>
      </c>
      <c r="C162">
        <v>9</v>
      </c>
      <c r="D162">
        <v>15</v>
      </c>
      <c r="E162">
        <v>0</v>
      </c>
      <c r="F162">
        <f>IF(OR(DiyarbakirTablo[[#This Row],[Vefat2019]]&gt;-1, DiyarbakirTablo[[#This Row],[Vefat2018]]&gt;-1), AVERAGEIF(DiyarbakirTablo[[#This Row],[Vefat2019]:[Vefat2018]], "&gt;0"), DiyarbakirTablo[[#This Row],[Vefat2020]])</f>
        <v>12</v>
      </c>
      <c r="G162">
        <f>IF(AND(DiyarbakirTablo[[#This Row],[Vefat2020]]&gt;-1,DiyarbakirTablo[[#This Row],[Referans]]&gt;-1), DiyarbakirTablo[[#This Row],[Vefat2020]]-DiyarbakirTablo[[#This Row],[Referans]], 0)</f>
        <v>11</v>
      </c>
      <c r="H162">
        <f t="shared" si="11"/>
        <v>13.166666666666666</v>
      </c>
      <c r="I162">
        <f t="shared" si="12"/>
        <v>12.5</v>
      </c>
      <c r="J162">
        <f t="shared" si="13"/>
        <v>16</v>
      </c>
      <c r="K162">
        <f t="shared" si="14"/>
        <v>4.25</v>
      </c>
      <c r="L162">
        <f t="shared" si="15"/>
        <v>13.571428571428571</v>
      </c>
    </row>
    <row r="163" spans="1:12" x14ac:dyDescent="0.35">
      <c r="A163" t="s">
        <v>94</v>
      </c>
      <c r="B163">
        <v>17</v>
      </c>
      <c r="C163">
        <v>18</v>
      </c>
      <c r="D163">
        <v>15</v>
      </c>
      <c r="E163">
        <v>1</v>
      </c>
      <c r="F163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63">
        <f>IF(AND(DiyarbakirTablo[[#This Row],[Vefat2020]]&gt;-1,DiyarbakirTablo[[#This Row],[Referans]]&gt;-1), DiyarbakirTablo[[#This Row],[Vefat2020]]-DiyarbakirTablo[[#This Row],[Referans]], 0)</f>
        <v>0.5</v>
      </c>
      <c r="H163">
        <f t="shared" si="11"/>
        <v>14.166666666666666</v>
      </c>
      <c r="I163">
        <f t="shared" si="12"/>
        <v>13.5</v>
      </c>
      <c r="J163">
        <f t="shared" si="13"/>
        <v>15.5</v>
      </c>
      <c r="K163">
        <f t="shared" si="14"/>
        <v>3.6</v>
      </c>
      <c r="L163">
        <f t="shared" si="15"/>
        <v>13.785714285714286</v>
      </c>
    </row>
    <row r="164" spans="1:12" x14ac:dyDescent="0.35">
      <c r="A164" t="s">
        <v>93</v>
      </c>
      <c r="B164">
        <v>14</v>
      </c>
      <c r="C164">
        <v>17</v>
      </c>
      <c r="D164">
        <v>22</v>
      </c>
      <c r="E164">
        <v>3</v>
      </c>
      <c r="F164">
        <f>IF(OR(DiyarbakirTablo[[#This Row],[Vefat2019]]&gt;-1, DiyarbakirTablo[[#This Row],[Vefat2018]]&gt;-1), AVERAGEIF(DiyarbakirTablo[[#This Row],[Vefat2019]:[Vefat2018]], "&gt;0"), DiyarbakirTablo[[#This Row],[Vefat2020]])</f>
        <v>19.5</v>
      </c>
      <c r="G164">
        <f>IF(AND(DiyarbakirTablo[[#This Row],[Vefat2020]]&gt;-1,DiyarbakirTablo[[#This Row],[Referans]]&gt;-1), DiyarbakirTablo[[#This Row],[Vefat2020]]-DiyarbakirTablo[[#This Row],[Referans]], 0)</f>
        <v>-5.5</v>
      </c>
      <c r="H164">
        <f t="shared" si="11"/>
        <v>14.142857142857142</v>
      </c>
      <c r="I164">
        <f t="shared" si="12"/>
        <v>13.333333333333334</v>
      </c>
      <c r="J164">
        <f t="shared" si="13"/>
        <v>16.166666666666668</v>
      </c>
      <c r="K164">
        <f t="shared" si="14"/>
        <v>3.5</v>
      </c>
      <c r="L164">
        <f t="shared" si="15"/>
        <v>14</v>
      </c>
    </row>
    <row r="165" spans="1:12" x14ac:dyDescent="0.35">
      <c r="A165" t="s">
        <v>92</v>
      </c>
      <c r="B165">
        <v>8</v>
      </c>
      <c r="C165">
        <v>23</v>
      </c>
      <c r="D165">
        <v>10</v>
      </c>
      <c r="E165">
        <v>4</v>
      </c>
      <c r="F165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65">
        <f>IF(AND(DiyarbakirTablo[[#This Row],[Vefat2020]]&gt;-1,DiyarbakirTablo[[#This Row],[Referans]]&gt;-1), DiyarbakirTablo[[#This Row],[Vefat2020]]-DiyarbakirTablo[[#This Row],[Referans]], 0)</f>
        <v>-8.5</v>
      </c>
      <c r="H165">
        <f t="shared" si="11"/>
        <v>13.571428571428571</v>
      </c>
      <c r="I165">
        <f t="shared" si="12"/>
        <v>15.166666666666666</v>
      </c>
      <c r="J165">
        <f t="shared" si="13"/>
        <v>16</v>
      </c>
      <c r="K165">
        <f t="shared" si="14"/>
        <v>3.6666666666666665</v>
      </c>
      <c r="L165">
        <f t="shared" si="15"/>
        <v>14.714285714285714</v>
      </c>
    </row>
    <row r="166" spans="1:12" x14ac:dyDescent="0.35">
      <c r="A166" t="s">
        <v>91</v>
      </c>
      <c r="B166">
        <v>13</v>
      </c>
      <c r="C166">
        <v>11</v>
      </c>
      <c r="D166">
        <v>10</v>
      </c>
      <c r="E166">
        <v>-1</v>
      </c>
      <c r="F166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66">
        <f>IF(AND(DiyarbakirTablo[[#This Row],[Vefat2020]]&gt;-1,DiyarbakirTablo[[#This Row],[Referans]]&gt;-1), DiyarbakirTablo[[#This Row],[Vefat2020]]-DiyarbakirTablo[[#This Row],[Referans]], 0)</f>
        <v>2.5</v>
      </c>
      <c r="H166">
        <f t="shared" si="11"/>
        <v>13.857142857142858</v>
      </c>
      <c r="I166">
        <f t="shared" si="12"/>
        <v>14.833333333333334</v>
      </c>
      <c r="J166">
        <f t="shared" si="13"/>
        <v>13.333333333333334</v>
      </c>
      <c r="K166">
        <f t="shared" si="14"/>
        <v>3.6</v>
      </c>
      <c r="L166">
        <f t="shared" si="15"/>
        <v>13.428571428571429</v>
      </c>
    </row>
    <row r="167" spans="1:12" x14ac:dyDescent="0.35">
      <c r="A167" t="s">
        <v>90</v>
      </c>
      <c r="B167">
        <v>16</v>
      </c>
      <c r="C167">
        <v>18</v>
      </c>
      <c r="D167">
        <v>14</v>
      </c>
      <c r="E167">
        <v>3</v>
      </c>
      <c r="F167">
        <f>IF(OR(DiyarbakirTablo[[#This Row],[Vefat2019]]&gt;-1, DiyarbakirTablo[[#This Row],[Vefat2018]]&gt;-1), AVERAGEIF(DiyarbakirTablo[[#This Row],[Vefat2019]:[Vefat2018]], "&gt;0"), DiyarbakirTablo[[#This Row],[Vefat2020]])</f>
        <v>16</v>
      </c>
      <c r="G167">
        <f>IF(AND(DiyarbakirTablo[[#This Row],[Vefat2020]]&gt;-1,DiyarbakirTablo[[#This Row],[Referans]]&gt;-1), DiyarbakirTablo[[#This Row],[Vefat2020]]-DiyarbakirTablo[[#This Row],[Referans]], 0)</f>
        <v>0</v>
      </c>
      <c r="H167">
        <f t="shared" si="11"/>
        <v>14.428571428571429</v>
      </c>
      <c r="I167">
        <f t="shared" si="12"/>
        <v>15.285714285714286</v>
      </c>
      <c r="J167">
        <f t="shared" si="13"/>
        <v>14.333333333333334</v>
      </c>
      <c r="K167">
        <f t="shared" si="14"/>
        <v>3.2</v>
      </c>
      <c r="L167">
        <f t="shared" si="15"/>
        <v>14.571428571428571</v>
      </c>
    </row>
    <row r="168" spans="1:12" x14ac:dyDescent="0.35">
      <c r="A168" t="s">
        <v>89</v>
      </c>
      <c r="B168">
        <v>11</v>
      </c>
      <c r="C168">
        <v>15</v>
      </c>
      <c r="D168">
        <v>15</v>
      </c>
      <c r="E168">
        <v>-1</v>
      </c>
      <c r="F168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68">
        <f>IF(AND(DiyarbakirTablo[[#This Row],[Vefat2020]]&gt;-1,DiyarbakirTablo[[#This Row],[Referans]]&gt;-1), DiyarbakirTablo[[#This Row],[Vefat2020]]-DiyarbakirTablo[[#This Row],[Referans]], 0)</f>
        <v>-4</v>
      </c>
      <c r="H168">
        <f t="shared" si="11"/>
        <v>14.571428571428571</v>
      </c>
      <c r="I168">
        <f t="shared" si="12"/>
        <v>15.857142857142858</v>
      </c>
      <c r="J168">
        <f t="shared" si="13"/>
        <v>14.428571428571429</v>
      </c>
      <c r="K168">
        <f t="shared" si="14"/>
        <v>2.75</v>
      </c>
      <c r="L168">
        <f t="shared" si="15"/>
        <v>15.142857142857142</v>
      </c>
    </row>
    <row r="169" spans="1:12" x14ac:dyDescent="0.35">
      <c r="A169" t="s">
        <v>88</v>
      </c>
      <c r="B169">
        <v>18</v>
      </c>
      <c r="C169">
        <v>13</v>
      </c>
      <c r="D169">
        <v>-1</v>
      </c>
      <c r="E169">
        <v>2</v>
      </c>
      <c r="F169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69">
        <f>IF(AND(DiyarbakirTablo[[#This Row],[Vefat2020]]&gt;-1,DiyarbakirTablo[[#This Row],[Referans]]&gt;-1), DiyarbakirTablo[[#This Row],[Vefat2020]]-DiyarbakirTablo[[#This Row],[Referans]], 0)</f>
        <v>5</v>
      </c>
      <c r="H169">
        <f t="shared" si="11"/>
        <v>13.857142857142858</v>
      </c>
      <c r="I169">
        <f t="shared" si="12"/>
        <v>16.428571428571427</v>
      </c>
      <c r="J169">
        <f t="shared" si="13"/>
        <v>14.333333333333334</v>
      </c>
      <c r="K169">
        <f t="shared" si="14"/>
        <v>2.6</v>
      </c>
      <c r="L169">
        <f t="shared" si="15"/>
        <v>15.285714285714286</v>
      </c>
    </row>
    <row r="170" spans="1:12" x14ac:dyDescent="0.35">
      <c r="A170" t="s">
        <v>87</v>
      </c>
      <c r="B170">
        <v>16</v>
      </c>
      <c r="C170">
        <v>-1</v>
      </c>
      <c r="D170">
        <v>20</v>
      </c>
      <c r="E170">
        <v>2</v>
      </c>
      <c r="F170">
        <f>IF(OR(DiyarbakirTablo[[#This Row],[Vefat2019]]&gt;-1, DiyarbakirTablo[[#This Row],[Vefat2018]]&gt;-1), AVERAGEIF(DiyarbakirTablo[[#This Row],[Vefat2019]:[Vefat2018]], "&gt;0"), DiyarbakirTablo[[#This Row],[Vefat2020]])</f>
        <v>20</v>
      </c>
      <c r="G170">
        <f>IF(AND(DiyarbakirTablo[[#This Row],[Vefat2020]]&gt;-1,DiyarbakirTablo[[#This Row],[Referans]]&gt;-1), DiyarbakirTablo[[#This Row],[Vefat2020]]-DiyarbakirTablo[[#This Row],[Referans]], 0)</f>
        <v>-4</v>
      </c>
      <c r="H170">
        <f t="shared" si="11"/>
        <v>13.714285714285714</v>
      </c>
      <c r="I170">
        <f t="shared" si="12"/>
        <v>16.166666666666668</v>
      </c>
      <c r="J170">
        <f t="shared" si="13"/>
        <v>15.166666666666666</v>
      </c>
      <c r="K170">
        <f t="shared" si="14"/>
        <v>2.8</v>
      </c>
      <c r="L170">
        <f t="shared" si="15"/>
        <v>15.785714285714286</v>
      </c>
    </row>
    <row r="171" spans="1:12" x14ac:dyDescent="0.35">
      <c r="A171" t="s">
        <v>86</v>
      </c>
      <c r="B171">
        <v>14</v>
      </c>
      <c r="C171">
        <v>14</v>
      </c>
      <c r="D171">
        <v>16</v>
      </c>
      <c r="E171">
        <v>3</v>
      </c>
      <c r="F171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71">
        <f>IF(AND(DiyarbakirTablo[[#This Row],[Vefat2020]]&gt;-1,DiyarbakirTablo[[#This Row],[Referans]]&gt;-1), DiyarbakirTablo[[#This Row],[Vefat2020]]-DiyarbakirTablo[[#This Row],[Referans]], 0)</f>
        <v>-1</v>
      </c>
      <c r="H171">
        <f t="shared" si="11"/>
        <v>13.714285714285714</v>
      </c>
      <c r="I171">
        <f t="shared" si="12"/>
        <v>15.666666666666666</v>
      </c>
      <c r="J171">
        <f t="shared" si="13"/>
        <v>14.166666666666666</v>
      </c>
      <c r="K171">
        <f t="shared" si="14"/>
        <v>2.8</v>
      </c>
      <c r="L171">
        <f t="shared" si="15"/>
        <v>15.142857142857142</v>
      </c>
    </row>
    <row r="172" spans="1:12" x14ac:dyDescent="0.35">
      <c r="A172" t="s">
        <v>85</v>
      </c>
      <c r="B172">
        <v>-1</v>
      </c>
      <c r="C172">
        <v>-1</v>
      </c>
      <c r="D172">
        <v>-1</v>
      </c>
      <c r="E172">
        <v>5</v>
      </c>
      <c r="F172">
        <f>IF(OR(DiyarbakirTablo[[#This Row],[Vefat2019]]&gt;-1, DiyarbakirTablo[[#This Row],[Vefat2018]]&gt;-1), AVERAGEIF(DiyarbakirTablo[[#This Row],[Vefat2019]:[Vefat2018]], "&gt;0"), DiyarbakirTablo[[#This Row],[Vefat2020]])</f>
        <v>-1</v>
      </c>
      <c r="G172">
        <f>IF(AND(DiyarbakirTablo[[#This Row],[Vefat2020]]&gt;-1,DiyarbakirTablo[[#This Row],[Referans]]&gt;-1), DiyarbakirTablo[[#This Row],[Vefat2020]]-DiyarbakirTablo[[#This Row],[Referans]], 0)</f>
        <v>0</v>
      </c>
      <c r="H172">
        <f t="shared" si="11"/>
        <v>14.666666666666666</v>
      </c>
      <c r="I172">
        <f t="shared" si="12"/>
        <v>14.2</v>
      </c>
      <c r="J172">
        <f t="shared" si="13"/>
        <v>15</v>
      </c>
      <c r="K172">
        <f t="shared" si="14"/>
        <v>3</v>
      </c>
      <c r="L172">
        <f t="shared" si="15"/>
        <v>12.642857142857142</v>
      </c>
    </row>
    <row r="173" spans="1:12" x14ac:dyDescent="0.35">
      <c r="A173" t="s">
        <v>84</v>
      </c>
      <c r="B173">
        <v>7</v>
      </c>
      <c r="C173">
        <v>13</v>
      </c>
      <c r="D173">
        <v>13</v>
      </c>
      <c r="E173">
        <v>1</v>
      </c>
      <c r="F173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73">
        <f>IF(AND(DiyarbakirTablo[[#This Row],[Vefat2020]]&gt;-1,DiyarbakirTablo[[#This Row],[Referans]]&gt;-1), DiyarbakirTablo[[#This Row],[Vefat2020]]-DiyarbakirTablo[[#This Row],[Referans]], 0)</f>
        <v>-6</v>
      </c>
      <c r="H173">
        <f t="shared" si="11"/>
        <v>13.666666666666666</v>
      </c>
      <c r="I173">
        <f t="shared" si="12"/>
        <v>14.6</v>
      </c>
      <c r="J173">
        <f t="shared" si="13"/>
        <v>15.6</v>
      </c>
      <c r="K173">
        <f t="shared" si="14"/>
        <v>2.6666666666666665</v>
      </c>
      <c r="L173">
        <f t="shared" si="15"/>
        <v>13</v>
      </c>
    </row>
    <row r="174" spans="1:12" x14ac:dyDescent="0.35">
      <c r="A174" t="s">
        <v>83</v>
      </c>
      <c r="B174">
        <v>20</v>
      </c>
      <c r="C174">
        <v>15</v>
      </c>
      <c r="D174">
        <v>18</v>
      </c>
      <c r="E174">
        <v>2</v>
      </c>
      <c r="F174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74">
        <f>IF(AND(DiyarbakirTablo[[#This Row],[Vefat2020]]&gt;-1,DiyarbakirTablo[[#This Row],[Referans]]&gt;-1), DiyarbakirTablo[[#This Row],[Vefat2020]]-DiyarbakirTablo[[#This Row],[Referans]], 0)</f>
        <v>3.5</v>
      </c>
      <c r="H174">
        <f t="shared" si="11"/>
        <v>14.333333333333334</v>
      </c>
      <c r="I174">
        <f t="shared" si="12"/>
        <v>14</v>
      </c>
      <c r="J174">
        <f t="shared" si="13"/>
        <v>16.399999999999999</v>
      </c>
      <c r="K174">
        <f t="shared" si="14"/>
        <v>2.5</v>
      </c>
      <c r="L174">
        <f t="shared" si="15"/>
        <v>13.071428571428571</v>
      </c>
    </row>
    <row r="175" spans="1:12" x14ac:dyDescent="0.35">
      <c r="A175" t="s">
        <v>82</v>
      </c>
      <c r="B175">
        <v>22</v>
      </c>
      <c r="C175">
        <v>17</v>
      </c>
      <c r="D175">
        <v>9</v>
      </c>
      <c r="E175">
        <v>4</v>
      </c>
      <c r="F175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75">
        <f>IF(AND(DiyarbakirTablo[[#This Row],[Vefat2020]]&gt;-1,DiyarbakirTablo[[#This Row],[Referans]]&gt;-1), DiyarbakirTablo[[#This Row],[Vefat2020]]-DiyarbakirTablo[[#This Row],[Referans]], 0)</f>
        <v>9</v>
      </c>
      <c r="H175">
        <f t="shared" si="11"/>
        <v>16.166666666666668</v>
      </c>
      <c r="I175">
        <f t="shared" si="12"/>
        <v>14.4</v>
      </c>
      <c r="J175">
        <f t="shared" si="13"/>
        <v>15.2</v>
      </c>
      <c r="K175">
        <f t="shared" si="14"/>
        <v>2.7142857142857144</v>
      </c>
      <c r="L175">
        <f t="shared" si="15"/>
        <v>12.785714285714286</v>
      </c>
    </row>
    <row r="176" spans="1:12" x14ac:dyDescent="0.35">
      <c r="A176" t="s">
        <v>81</v>
      </c>
      <c r="B176">
        <v>23</v>
      </c>
      <c r="C176">
        <v>-1</v>
      </c>
      <c r="D176">
        <v>6</v>
      </c>
      <c r="E176">
        <v>3</v>
      </c>
      <c r="F176">
        <f>IF(OR(DiyarbakirTablo[[#This Row],[Vefat2019]]&gt;-1, DiyarbakirTablo[[#This Row],[Vefat2018]]&gt;-1), AVERAGEIF(DiyarbakirTablo[[#This Row],[Vefat2019]:[Vefat2018]], "&gt;0"), DiyarbakirTablo[[#This Row],[Vefat2020]])</f>
        <v>6</v>
      </c>
      <c r="G176">
        <f>IF(AND(DiyarbakirTablo[[#This Row],[Vefat2020]]&gt;-1,DiyarbakirTablo[[#This Row],[Referans]]&gt;-1), DiyarbakirTablo[[#This Row],[Vefat2020]]-DiyarbakirTablo[[#This Row],[Referans]], 0)</f>
        <v>17</v>
      </c>
      <c r="H176">
        <f t="shared" si="11"/>
        <v>17</v>
      </c>
      <c r="I176">
        <f t="shared" si="12"/>
        <v>14.75</v>
      </c>
      <c r="J176">
        <f t="shared" si="13"/>
        <v>13.666666666666666</v>
      </c>
      <c r="K176">
        <f t="shared" si="14"/>
        <v>2.8571428571428572</v>
      </c>
      <c r="L176">
        <f t="shared" si="15"/>
        <v>11.785714285714286</v>
      </c>
    </row>
    <row r="177" spans="1:12" x14ac:dyDescent="0.35">
      <c r="A177" t="s">
        <v>80</v>
      </c>
      <c r="B177">
        <v>14</v>
      </c>
      <c r="C177">
        <v>-1</v>
      </c>
      <c r="D177">
        <v>12</v>
      </c>
      <c r="E177">
        <v>3</v>
      </c>
      <c r="F177">
        <f>IF(OR(DiyarbakirTablo[[#This Row],[Vefat2019]]&gt;-1, DiyarbakirTablo[[#This Row],[Vefat2018]]&gt;-1), AVERAGEIF(DiyarbakirTablo[[#This Row],[Vefat2019]:[Vefat2018]], "&gt;0"), DiyarbakirTablo[[#This Row],[Vefat2020]])</f>
        <v>12</v>
      </c>
      <c r="G177">
        <f>IF(AND(DiyarbakirTablo[[#This Row],[Vefat2020]]&gt;-1,DiyarbakirTablo[[#This Row],[Referans]]&gt;-1), DiyarbakirTablo[[#This Row],[Vefat2020]]-DiyarbakirTablo[[#This Row],[Referans]], 0)</f>
        <v>2</v>
      </c>
      <c r="H177">
        <f t="shared" si="11"/>
        <v>16.666666666666668</v>
      </c>
      <c r="I177">
        <f t="shared" si="12"/>
        <v>14.75</v>
      </c>
      <c r="J177">
        <f t="shared" si="13"/>
        <v>12.333333333333334</v>
      </c>
      <c r="K177">
        <f t="shared" si="14"/>
        <v>3</v>
      </c>
      <c r="L177">
        <f t="shared" si="15"/>
        <v>10.642857142857142</v>
      </c>
    </row>
    <row r="178" spans="1:12" x14ac:dyDescent="0.35">
      <c r="A178" t="s">
        <v>79</v>
      </c>
      <c r="B178">
        <v>14</v>
      </c>
      <c r="C178">
        <v>23</v>
      </c>
      <c r="D178">
        <v>10</v>
      </c>
      <c r="E178">
        <v>3</v>
      </c>
      <c r="F178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78">
        <f>IF(AND(DiyarbakirTablo[[#This Row],[Vefat2020]]&gt;-1,DiyarbakirTablo[[#This Row],[Referans]]&gt;-1), DiyarbakirTablo[[#This Row],[Vefat2020]]-DiyarbakirTablo[[#This Row],[Referans]], 0)</f>
        <v>-2.5</v>
      </c>
      <c r="H178">
        <f t="shared" si="11"/>
        <v>16.666666666666668</v>
      </c>
      <c r="I178">
        <f t="shared" si="12"/>
        <v>17</v>
      </c>
      <c r="J178">
        <f t="shared" si="13"/>
        <v>11.333333333333334</v>
      </c>
      <c r="K178">
        <f t="shared" si="14"/>
        <v>3</v>
      </c>
      <c r="L178">
        <f t="shared" si="15"/>
        <v>10.857142857142858</v>
      </c>
    </row>
    <row r="179" spans="1:12" x14ac:dyDescent="0.35">
      <c r="A179" t="s">
        <v>78</v>
      </c>
      <c r="B179">
        <v>16</v>
      </c>
      <c r="C179">
        <v>23</v>
      </c>
      <c r="D179">
        <v>15</v>
      </c>
      <c r="E179">
        <v>3</v>
      </c>
      <c r="F179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79">
        <f>IF(AND(DiyarbakirTablo[[#This Row],[Vefat2020]]&gt;-1,DiyarbakirTablo[[#This Row],[Referans]]&gt;-1), DiyarbakirTablo[[#This Row],[Vefat2020]]-DiyarbakirTablo[[#This Row],[Referans]], 0)</f>
        <v>-3</v>
      </c>
      <c r="H179">
        <f t="shared" si="11"/>
        <v>16.571428571428573</v>
      </c>
      <c r="I179">
        <f t="shared" si="12"/>
        <v>18.2</v>
      </c>
      <c r="J179">
        <f t="shared" si="13"/>
        <v>11.857142857142858</v>
      </c>
      <c r="K179">
        <f t="shared" si="14"/>
        <v>2.7142857142857144</v>
      </c>
      <c r="L179">
        <f t="shared" si="15"/>
        <v>13.714285714285714</v>
      </c>
    </row>
    <row r="180" spans="1:12" x14ac:dyDescent="0.35">
      <c r="A180" t="s">
        <v>77</v>
      </c>
      <c r="B180">
        <v>9</v>
      </c>
      <c r="C180">
        <v>20</v>
      </c>
      <c r="D180">
        <v>18</v>
      </c>
      <c r="E180">
        <v>3</v>
      </c>
      <c r="F180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80">
        <f>IF(AND(DiyarbakirTablo[[#This Row],[Vefat2020]]&gt;-1,DiyarbakirTablo[[#This Row],[Referans]]&gt;-1), DiyarbakirTablo[[#This Row],[Vefat2020]]-DiyarbakirTablo[[#This Row],[Referans]], 0)</f>
        <v>-10</v>
      </c>
      <c r="H180">
        <f t="shared" si="11"/>
        <v>16.857142857142858</v>
      </c>
      <c r="I180">
        <f t="shared" si="12"/>
        <v>19.600000000000001</v>
      </c>
      <c r="J180">
        <f t="shared" si="13"/>
        <v>12.571428571428571</v>
      </c>
      <c r="K180">
        <f t="shared" si="14"/>
        <v>3</v>
      </c>
      <c r="L180">
        <f t="shared" si="15"/>
        <v>14.571428571428571</v>
      </c>
    </row>
    <row r="181" spans="1:12" x14ac:dyDescent="0.35">
      <c r="A181" t="s">
        <v>76</v>
      </c>
      <c r="B181">
        <v>13</v>
      </c>
      <c r="C181">
        <v>8</v>
      </c>
      <c r="D181">
        <v>13</v>
      </c>
      <c r="E181">
        <v>8</v>
      </c>
      <c r="F181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81">
        <f>IF(AND(DiyarbakirTablo[[#This Row],[Vefat2020]]&gt;-1,DiyarbakirTablo[[#This Row],[Referans]]&gt;-1), DiyarbakirTablo[[#This Row],[Vefat2020]]-DiyarbakirTablo[[#This Row],[Referans]], 0)</f>
        <v>2.5</v>
      </c>
      <c r="H181">
        <f t="shared" si="11"/>
        <v>15.857142857142858</v>
      </c>
      <c r="I181">
        <f t="shared" si="12"/>
        <v>18.2</v>
      </c>
      <c r="J181">
        <f t="shared" si="13"/>
        <v>11.857142857142858</v>
      </c>
      <c r="K181">
        <f t="shared" si="14"/>
        <v>3.8571428571428572</v>
      </c>
      <c r="L181">
        <f t="shared" si="15"/>
        <v>13.714285714285714</v>
      </c>
    </row>
    <row r="182" spans="1:12" x14ac:dyDescent="0.35">
      <c r="A182" t="s">
        <v>75</v>
      </c>
      <c r="B182">
        <v>12</v>
      </c>
      <c r="C182">
        <v>18</v>
      </c>
      <c r="D182">
        <v>13</v>
      </c>
      <c r="E182">
        <v>11</v>
      </c>
      <c r="F182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182">
        <f>IF(AND(DiyarbakirTablo[[#This Row],[Vefat2020]]&gt;-1,DiyarbakirTablo[[#This Row],[Referans]]&gt;-1), DiyarbakirTablo[[#This Row],[Vefat2020]]-DiyarbakirTablo[[#This Row],[Referans]], 0)</f>
        <v>-3.5</v>
      </c>
      <c r="H182">
        <f t="shared" si="11"/>
        <v>14.428571428571429</v>
      </c>
      <c r="I182">
        <f t="shared" si="12"/>
        <v>18.399999999999999</v>
      </c>
      <c r="J182">
        <f t="shared" si="13"/>
        <v>12.428571428571429</v>
      </c>
      <c r="K182">
        <f t="shared" si="14"/>
        <v>4.8571428571428568</v>
      </c>
      <c r="L182">
        <f t="shared" si="15"/>
        <v>14.071428571428571</v>
      </c>
    </row>
    <row r="183" spans="1:12" x14ac:dyDescent="0.35">
      <c r="A183" t="s">
        <v>74</v>
      </c>
      <c r="B183">
        <v>22</v>
      </c>
      <c r="C183">
        <v>12</v>
      </c>
      <c r="D183">
        <v>14</v>
      </c>
      <c r="E183">
        <v>4</v>
      </c>
      <c r="F183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83">
        <f>IF(AND(DiyarbakirTablo[[#This Row],[Vefat2020]]&gt;-1,DiyarbakirTablo[[#This Row],[Referans]]&gt;-1), DiyarbakirTablo[[#This Row],[Vefat2020]]-DiyarbakirTablo[[#This Row],[Referans]], 0)</f>
        <v>9</v>
      </c>
      <c r="H183">
        <f t="shared" si="11"/>
        <v>14.285714285714286</v>
      </c>
      <c r="I183">
        <f t="shared" si="12"/>
        <v>17.333333333333332</v>
      </c>
      <c r="J183">
        <f t="shared" si="13"/>
        <v>13.571428571428571</v>
      </c>
      <c r="K183">
        <f t="shared" si="14"/>
        <v>5</v>
      </c>
      <c r="L183">
        <f t="shared" si="15"/>
        <v>15.071428571428571</v>
      </c>
    </row>
    <row r="184" spans="1:12" x14ac:dyDescent="0.35">
      <c r="A184" t="s">
        <v>73</v>
      </c>
      <c r="B184">
        <v>27</v>
      </c>
      <c r="C184">
        <v>17</v>
      </c>
      <c r="D184">
        <v>17</v>
      </c>
      <c r="E184">
        <v>2</v>
      </c>
      <c r="F184">
        <f>IF(OR(DiyarbakirTablo[[#This Row],[Vefat2019]]&gt;-1, DiyarbakirTablo[[#This Row],[Vefat2018]]&gt;-1), AVERAGEIF(DiyarbakirTablo[[#This Row],[Vefat2019]:[Vefat2018]], "&gt;0"), DiyarbakirTablo[[#This Row],[Vefat2020]])</f>
        <v>17</v>
      </c>
      <c r="G184">
        <f>IF(AND(DiyarbakirTablo[[#This Row],[Vefat2020]]&gt;-1,DiyarbakirTablo[[#This Row],[Referans]]&gt;-1), DiyarbakirTablo[[#This Row],[Vefat2020]]-DiyarbakirTablo[[#This Row],[Referans]], 0)</f>
        <v>10</v>
      </c>
      <c r="H184">
        <f t="shared" si="11"/>
        <v>16.142857142857142</v>
      </c>
      <c r="I184">
        <f t="shared" si="12"/>
        <v>17.285714285714285</v>
      </c>
      <c r="J184">
        <f t="shared" si="13"/>
        <v>14.285714285714286</v>
      </c>
      <c r="K184">
        <f t="shared" si="14"/>
        <v>4.8571428571428568</v>
      </c>
      <c r="L184">
        <f t="shared" si="15"/>
        <v>15.785714285714286</v>
      </c>
    </row>
    <row r="185" spans="1:12" x14ac:dyDescent="0.35">
      <c r="A185" t="s">
        <v>72</v>
      </c>
      <c r="B185">
        <v>15</v>
      </c>
      <c r="C185">
        <v>-1</v>
      </c>
      <c r="D185">
        <v>-1</v>
      </c>
      <c r="E185">
        <v>4</v>
      </c>
      <c r="F185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85">
        <f>IF(AND(DiyarbakirTablo[[#This Row],[Vefat2020]]&gt;-1,DiyarbakirTablo[[#This Row],[Referans]]&gt;-1), DiyarbakirTablo[[#This Row],[Vefat2020]]-DiyarbakirTablo[[#This Row],[Referans]], 0)</f>
        <v>0</v>
      </c>
      <c r="H185">
        <f t="shared" si="11"/>
        <v>16.285714285714285</v>
      </c>
      <c r="I185">
        <f t="shared" si="12"/>
        <v>16.333333333333332</v>
      </c>
      <c r="J185">
        <f t="shared" si="13"/>
        <v>15</v>
      </c>
      <c r="K185">
        <f t="shared" si="14"/>
        <v>5</v>
      </c>
      <c r="L185">
        <f t="shared" si="15"/>
        <v>15.571428571428571</v>
      </c>
    </row>
    <row r="186" spans="1:12" x14ac:dyDescent="0.35">
      <c r="A186" t="s">
        <v>71</v>
      </c>
      <c r="B186">
        <v>26</v>
      </c>
      <c r="C186">
        <v>15</v>
      </c>
      <c r="D186">
        <v>14</v>
      </c>
      <c r="E186">
        <v>2</v>
      </c>
      <c r="F186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186">
        <f>IF(AND(DiyarbakirTablo[[#This Row],[Vefat2020]]&gt;-1,DiyarbakirTablo[[#This Row],[Referans]]&gt;-1), DiyarbakirTablo[[#This Row],[Vefat2020]]-DiyarbakirTablo[[#This Row],[Referans]], 0)</f>
        <v>11.5</v>
      </c>
      <c r="H186">
        <f t="shared" si="11"/>
        <v>17.714285714285715</v>
      </c>
      <c r="I186">
        <f t="shared" si="12"/>
        <v>15</v>
      </c>
      <c r="J186">
        <f t="shared" si="13"/>
        <v>14.833333333333334</v>
      </c>
      <c r="K186">
        <f t="shared" si="14"/>
        <v>4.8571428571428568</v>
      </c>
      <c r="L186">
        <f t="shared" si="15"/>
        <v>14.928571428571429</v>
      </c>
    </row>
    <row r="187" spans="1:12" x14ac:dyDescent="0.35">
      <c r="A187" t="s">
        <v>70</v>
      </c>
      <c r="B187">
        <v>13</v>
      </c>
      <c r="C187">
        <v>14</v>
      </c>
      <c r="D187">
        <v>-1</v>
      </c>
      <c r="E187">
        <v>6</v>
      </c>
      <c r="F187">
        <f>IF(OR(DiyarbakirTablo[[#This Row],[Vefat2019]]&gt;-1, DiyarbakirTablo[[#This Row],[Vefat2018]]&gt;-1), AVERAGEIF(DiyarbakirTablo[[#This Row],[Vefat2019]:[Vefat2018]], "&gt;0"), DiyarbakirTablo[[#This Row],[Vefat2020]])</f>
        <v>14</v>
      </c>
      <c r="G187">
        <f>IF(AND(DiyarbakirTablo[[#This Row],[Vefat2020]]&gt;-1,DiyarbakirTablo[[#This Row],[Referans]]&gt;-1), DiyarbakirTablo[[#This Row],[Vefat2020]]-DiyarbakirTablo[[#This Row],[Referans]], 0)</f>
        <v>-1</v>
      </c>
      <c r="H187">
        <f t="shared" si="11"/>
        <v>18.285714285714285</v>
      </c>
      <c r="I187">
        <f t="shared" si="12"/>
        <v>14</v>
      </c>
      <c r="J187">
        <f t="shared" si="13"/>
        <v>14.2</v>
      </c>
      <c r="K187">
        <f t="shared" si="14"/>
        <v>5.2857142857142856</v>
      </c>
      <c r="L187">
        <f t="shared" si="15"/>
        <v>14.214285714285714</v>
      </c>
    </row>
    <row r="188" spans="1:12" x14ac:dyDescent="0.35">
      <c r="A188" t="s">
        <v>69</v>
      </c>
      <c r="B188">
        <v>23</v>
      </c>
      <c r="C188">
        <v>9</v>
      </c>
      <c r="D188">
        <v>-1</v>
      </c>
      <c r="E188">
        <v>5</v>
      </c>
      <c r="F188">
        <f>IF(OR(DiyarbakirTablo[[#This Row],[Vefat2019]]&gt;-1, DiyarbakirTablo[[#This Row],[Vefat2018]]&gt;-1), AVERAGEIF(DiyarbakirTablo[[#This Row],[Vefat2019]:[Vefat2018]], "&gt;0"), DiyarbakirTablo[[#This Row],[Vefat2020]])</f>
        <v>9</v>
      </c>
      <c r="G188">
        <f>IF(AND(DiyarbakirTablo[[#This Row],[Vefat2020]]&gt;-1,DiyarbakirTablo[[#This Row],[Referans]]&gt;-1), DiyarbakirTablo[[#This Row],[Vefat2020]]-DiyarbakirTablo[[#This Row],[Referans]], 0)</f>
        <v>14</v>
      </c>
      <c r="H188">
        <f t="shared" si="11"/>
        <v>19.714285714285715</v>
      </c>
      <c r="I188">
        <f t="shared" si="12"/>
        <v>14.166666666666666</v>
      </c>
      <c r="J188">
        <f t="shared" si="13"/>
        <v>14.5</v>
      </c>
      <c r="K188">
        <f t="shared" si="14"/>
        <v>4.8571428571428568</v>
      </c>
      <c r="L188">
        <f t="shared" si="15"/>
        <v>14</v>
      </c>
    </row>
    <row r="189" spans="1:12" x14ac:dyDescent="0.35">
      <c r="A189" t="s">
        <v>68</v>
      </c>
      <c r="B189">
        <v>23</v>
      </c>
      <c r="C189">
        <v>11</v>
      </c>
      <c r="D189">
        <v>13</v>
      </c>
      <c r="E189">
        <v>3</v>
      </c>
      <c r="F189">
        <f>IF(OR(DiyarbakirTablo[[#This Row],[Vefat2019]]&gt;-1, DiyarbakirTablo[[#This Row],[Vefat2018]]&gt;-1), AVERAGEIF(DiyarbakirTablo[[#This Row],[Vefat2019]:[Vefat2018]], "&gt;0"), DiyarbakirTablo[[#This Row],[Vefat2020]])</f>
        <v>12</v>
      </c>
      <c r="G189">
        <f>IF(AND(DiyarbakirTablo[[#This Row],[Vefat2020]]&gt;-1,DiyarbakirTablo[[#This Row],[Referans]]&gt;-1), DiyarbakirTablo[[#This Row],[Vefat2020]]-DiyarbakirTablo[[#This Row],[Referans]], 0)</f>
        <v>11</v>
      </c>
      <c r="H189">
        <f t="shared" si="11"/>
        <v>21.285714285714285</v>
      </c>
      <c r="I189">
        <f t="shared" si="12"/>
        <v>13</v>
      </c>
      <c r="J189">
        <f t="shared" si="13"/>
        <v>14.5</v>
      </c>
      <c r="K189">
        <f t="shared" si="14"/>
        <v>3.7142857142857144</v>
      </c>
      <c r="L189">
        <f t="shared" si="15"/>
        <v>13.5</v>
      </c>
    </row>
    <row r="190" spans="1:12" x14ac:dyDescent="0.35">
      <c r="A190" t="s">
        <v>67</v>
      </c>
      <c r="B190">
        <v>16</v>
      </c>
      <c r="C190">
        <v>12</v>
      </c>
      <c r="D190">
        <v>18</v>
      </c>
      <c r="E190">
        <v>3</v>
      </c>
      <c r="F190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90">
        <f>IF(AND(DiyarbakirTablo[[#This Row],[Vefat2020]]&gt;-1,DiyarbakirTablo[[#This Row],[Referans]]&gt;-1), DiyarbakirTablo[[#This Row],[Vefat2020]]-DiyarbakirTablo[[#This Row],[Referans]], 0)</f>
        <v>1</v>
      </c>
      <c r="H190">
        <f t="shared" si="11"/>
        <v>20.428571428571427</v>
      </c>
      <c r="I190">
        <f t="shared" si="12"/>
        <v>13</v>
      </c>
      <c r="J190">
        <f t="shared" si="13"/>
        <v>15.5</v>
      </c>
      <c r="K190">
        <f t="shared" si="14"/>
        <v>3.5714285714285716</v>
      </c>
      <c r="L190">
        <f t="shared" si="15"/>
        <v>13.785714285714286</v>
      </c>
    </row>
    <row r="191" spans="1:12" x14ac:dyDescent="0.35">
      <c r="A191" t="s">
        <v>66</v>
      </c>
      <c r="B191">
        <v>18</v>
      </c>
      <c r="C191">
        <v>17</v>
      </c>
      <c r="D191">
        <v>18</v>
      </c>
      <c r="E191">
        <v>4</v>
      </c>
      <c r="F191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191">
        <f>IF(AND(DiyarbakirTablo[[#This Row],[Vefat2020]]&gt;-1,DiyarbakirTablo[[#This Row],[Referans]]&gt;-1), DiyarbakirTablo[[#This Row],[Vefat2020]]-DiyarbakirTablo[[#This Row],[Referans]], 0)</f>
        <v>0.5</v>
      </c>
      <c r="H191">
        <f t="shared" si="11"/>
        <v>19.142857142857142</v>
      </c>
      <c r="I191">
        <f t="shared" si="12"/>
        <v>13</v>
      </c>
      <c r="J191">
        <f t="shared" si="13"/>
        <v>15.75</v>
      </c>
      <c r="K191">
        <f t="shared" si="14"/>
        <v>3.8571428571428572</v>
      </c>
      <c r="L191">
        <f t="shared" si="15"/>
        <v>13.857142857142858</v>
      </c>
    </row>
    <row r="192" spans="1:12" x14ac:dyDescent="0.35">
      <c r="A192" t="s">
        <v>65</v>
      </c>
      <c r="B192">
        <v>20</v>
      </c>
      <c r="C192">
        <v>-1</v>
      </c>
      <c r="D192">
        <v>-1</v>
      </c>
      <c r="E192">
        <v>4</v>
      </c>
      <c r="F192">
        <f>IF(OR(DiyarbakirTablo[[#This Row],[Vefat2019]]&gt;-1, DiyarbakirTablo[[#This Row],[Vefat2018]]&gt;-1), AVERAGEIF(DiyarbakirTablo[[#This Row],[Vefat2019]:[Vefat2018]], "&gt;0"), DiyarbakirTablo[[#This Row],[Vefat2020]])</f>
        <v>20</v>
      </c>
      <c r="G192">
        <f>IF(AND(DiyarbakirTablo[[#This Row],[Vefat2020]]&gt;-1,DiyarbakirTablo[[#This Row],[Referans]]&gt;-1), DiyarbakirTablo[[#This Row],[Vefat2020]]-DiyarbakirTablo[[#This Row],[Referans]], 0)</f>
        <v>0</v>
      </c>
      <c r="H192">
        <f t="shared" si="11"/>
        <v>19.857142857142858</v>
      </c>
      <c r="I192">
        <f t="shared" si="12"/>
        <v>13</v>
      </c>
      <c r="J192">
        <f t="shared" si="13"/>
        <v>15.75</v>
      </c>
      <c r="K192">
        <f t="shared" si="14"/>
        <v>3.8571428571428572</v>
      </c>
      <c r="L192">
        <f t="shared" si="15"/>
        <v>14.571428571428571</v>
      </c>
    </row>
    <row r="193" spans="1:12" x14ac:dyDescent="0.35">
      <c r="A193" t="s">
        <v>64</v>
      </c>
      <c r="B193">
        <v>17</v>
      </c>
      <c r="C193">
        <v>-1</v>
      </c>
      <c r="D193">
        <v>-1</v>
      </c>
      <c r="E193">
        <v>5</v>
      </c>
      <c r="F193">
        <f>IF(OR(DiyarbakirTablo[[#This Row],[Vefat2019]]&gt;-1, DiyarbakirTablo[[#This Row],[Vefat2018]]&gt;-1), AVERAGEIF(DiyarbakirTablo[[#This Row],[Vefat2019]:[Vefat2018]], "&gt;0"), DiyarbakirTablo[[#This Row],[Vefat2020]])</f>
        <v>17</v>
      </c>
      <c r="G193">
        <f>IF(AND(DiyarbakirTablo[[#This Row],[Vefat2020]]&gt;-1,DiyarbakirTablo[[#This Row],[Referans]]&gt;-1), DiyarbakirTablo[[#This Row],[Vefat2020]]-DiyarbakirTablo[[#This Row],[Referans]], 0)</f>
        <v>0</v>
      </c>
      <c r="H193">
        <f t="shared" si="11"/>
        <v>18.571428571428573</v>
      </c>
      <c r="I193">
        <f t="shared" si="12"/>
        <v>12.6</v>
      </c>
      <c r="J193">
        <f t="shared" si="13"/>
        <v>16.333333333333332</v>
      </c>
      <c r="K193">
        <f t="shared" si="14"/>
        <v>4.2857142857142856</v>
      </c>
      <c r="L193">
        <f t="shared" si="15"/>
        <v>14.928571428571429</v>
      </c>
    </row>
    <row r="194" spans="1:12" x14ac:dyDescent="0.35">
      <c r="A194" t="s">
        <v>63</v>
      </c>
      <c r="B194">
        <v>10</v>
      </c>
      <c r="C194">
        <v>15</v>
      </c>
      <c r="D194">
        <v>13</v>
      </c>
      <c r="E194">
        <v>1</v>
      </c>
      <c r="F194">
        <f>IF(OR(DiyarbakirTablo[[#This Row],[Vefat2019]]&gt;-1, DiyarbakirTablo[[#This Row],[Vefat2018]]&gt;-1), AVERAGEIF(DiyarbakirTablo[[#This Row],[Vefat2019]:[Vefat2018]], "&gt;0"), DiyarbakirTablo[[#This Row],[Vefat2020]])</f>
        <v>14</v>
      </c>
      <c r="G194">
        <f>IF(AND(DiyarbakirTablo[[#This Row],[Vefat2020]]&gt;-1,DiyarbakirTablo[[#This Row],[Referans]]&gt;-1), DiyarbakirTablo[[#This Row],[Vefat2020]]-DiyarbakirTablo[[#This Row],[Referans]], 0)</f>
        <v>-4</v>
      </c>
      <c r="H194">
        <f t="shared" si="11"/>
        <v>18.142857142857142</v>
      </c>
      <c r="I194">
        <f t="shared" si="12"/>
        <v>12.8</v>
      </c>
      <c r="J194">
        <f t="shared" si="13"/>
        <v>15.5</v>
      </c>
      <c r="K194">
        <f t="shared" si="14"/>
        <v>3.5714285714285716</v>
      </c>
      <c r="L194">
        <f t="shared" si="15"/>
        <v>14.928571428571429</v>
      </c>
    </row>
    <row r="195" spans="1:12" x14ac:dyDescent="0.35">
      <c r="A195" t="s">
        <v>62</v>
      </c>
      <c r="B195">
        <v>18</v>
      </c>
      <c r="C195">
        <v>12</v>
      </c>
      <c r="D195">
        <v>20</v>
      </c>
      <c r="E195">
        <v>7</v>
      </c>
      <c r="F195">
        <f>IF(OR(DiyarbakirTablo[[#This Row],[Vefat2019]]&gt;-1, DiyarbakirTablo[[#This Row],[Vefat2018]]&gt;-1), AVERAGEIF(DiyarbakirTablo[[#This Row],[Vefat2019]:[Vefat2018]], "&gt;0"), DiyarbakirTablo[[#This Row],[Vefat2020]])</f>
        <v>16</v>
      </c>
      <c r="G195">
        <f>IF(AND(DiyarbakirTablo[[#This Row],[Vefat2020]]&gt;-1,DiyarbakirTablo[[#This Row],[Referans]]&gt;-1), DiyarbakirTablo[[#This Row],[Vefat2020]]-DiyarbakirTablo[[#This Row],[Referans]], 0)</f>
        <v>2</v>
      </c>
      <c r="H195">
        <f t="shared" si="11"/>
        <v>17.428571428571427</v>
      </c>
      <c r="I195">
        <f t="shared" si="12"/>
        <v>13.4</v>
      </c>
      <c r="J195">
        <f t="shared" si="13"/>
        <v>16.399999999999999</v>
      </c>
      <c r="K195">
        <f t="shared" si="14"/>
        <v>3.8571428571428572</v>
      </c>
      <c r="L195">
        <f t="shared" si="15"/>
        <v>15.928571428571429</v>
      </c>
    </row>
    <row r="196" spans="1:12" x14ac:dyDescent="0.35">
      <c r="A196" t="s">
        <v>61</v>
      </c>
      <c r="B196">
        <v>22</v>
      </c>
      <c r="C196">
        <v>18</v>
      </c>
      <c r="D196">
        <v>-1</v>
      </c>
      <c r="E196">
        <v>3</v>
      </c>
      <c r="F196">
        <f>IF(OR(DiyarbakirTablo[[#This Row],[Vefat2019]]&gt;-1, DiyarbakirTablo[[#This Row],[Vefat2018]]&gt;-1), AVERAGEIF(DiyarbakirTablo[[#This Row],[Vefat2019]:[Vefat2018]], "&gt;0"), DiyarbakirTablo[[#This Row],[Vefat2020]])</f>
        <v>18</v>
      </c>
      <c r="G196">
        <f>IF(AND(DiyarbakirTablo[[#This Row],[Vefat2020]]&gt;-1,DiyarbakirTablo[[#This Row],[Referans]]&gt;-1), DiyarbakirTablo[[#This Row],[Vefat2020]]-DiyarbakirTablo[[#This Row],[Referans]], 0)</f>
        <v>4</v>
      </c>
      <c r="H196">
        <f t="shared" si="11"/>
        <v>17.285714285714285</v>
      </c>
      <c r="I196">
        <f t="shared" si="12"/>
        <v>14.8</v>
      </c>
      <c r="J196">
        <f t="shared" si="13"/>
        <v>17.25</v>
      </c>
      <c r="K196">
        <f t="shared" si="14"/>
        <v>3.8571428571428572</v>
      </c>
      <c r="L196">
        <f t="shared" si="15"/>
        <v>16.785714285714285</v>
      </c>
    </row>
    <row r="197" spans="1:12" x14ac:dyDescent="0.35">
      <c r="A197" t="s">
        <v>60</v>
      </c>
      <c r="B197">
        <v>21</v>
      </c>
      <c r="C197">
        <v>13</v>
      </c>
      <c r="D197">
        <v>16</v>
      </c>
      <c r="E197">
        <v>4</v>
      </c>
      <c r="F197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197">
        <f>IF(AND(DiyarbakirTablo[[#This Row],[Vefat2020]]&gt;-1,DiyarbakirTablo[[#This Row],[Referans]]&gt;-1), DiyarbakirTablo[[#This Row],[Vefat2020]]-DiyarbakirTablo[[#This Row],[Referans]], 0)</f>
        <v>6.5</v>
      </c>
      <c r="H197">
        <f t="shared" si="11"/>
        <v>18</v>
      </c>
      <c r="I197">
        <f t="shared" si="12"/>
        <v>15</v>
      </c>
      <c r="J197">
        <f t="shared" si="13"/>
        <v>16.75</v>
      </c>
      <c r="K197">
        <f t="shared" si="14"/>
        <v>4</v>
      </c>
      <c r="L197">
        <f t="shared" si="15"/>
        <v>16.714285714285715</v>
      </c>
    </row>
    <row r="198" spans="1:12" x14ac:dyDescent="0.35">
      <c r="A198" t="s">
        <v>59</v>
      </c>
      <c r="B198">
        <v>15</v>
      </c>
      <c r="C198">
        <v>16</v>
      </c>
      <c r="D198">
        <v>13</v>
      </c>
      <c r="E198">
        <v>-1</v>
      </c>
      <c r="F198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198">
        <f>IF(AND(DiyarbakirTablo[[#This Row],[Vefat2020]]&gt;-1,DiyarbakirTablo[[#This Row],[Referans]]&gt;-1), DiyarbakirTablo[[#This Row],[Vefat2020]]-DiyarbakirTablo[[#This Row],[Referans]], 0)</f>
        <v>0.5</v>
      </c>
      <c r="H198">
        <f t="shared" si="11"/>
        <v>17.571428571428573</v>
      </c>
      <c r="I198">
        <f t="shared" si="12"/>
        <v>14.8</v>
      </c>
      <c r="J198">
        <f t="shared" si="13"/>
        <v>15.5</v>
      </c>
      <c r="K198">
        <f t="shared" si="14"/>
        <v>4</v>
      </c>
      <c r="L198">
        <f t="shared" si="15"/>
        <v>16.285714285714285</v>
      </c>
    </row>
    <row r="199" spans="1:12" x14ac:dyDescent="0.35">
      <c r="A199" t="s">
        <v>58</v>
      </c>
      <c r="B199">
        <v>6</v>
      </c>
      <c r="C199">
        <v>-1</v>
      </c>
      <c r="D199">
        <v>27</v>
      </c>
      <c r="E199">
        <v>3</v>
      </c>
      <c r="F199">
        <f>IF(OR(DiyarbakirTablo[[#This Row],[Vefat2019]]&gt;-1, DiyarbakirTablo[[#This Row],[Vefat2018]]&gt;-1), AVERAGEIF(DiyarbakirTablo[[#This Row],[Vefat2019]:[Vefat2018]], "&gt;0"), DiyarbakirTablo[[#This Row],[Vefat2020]])</f>
        <v>27</v>
      </c>
      <c r="G199">
        <f>IF(AND(DiyarbakirTablo[[#This Row],[Vefat2020]]&gt;-1,DiyarbakirTablo[[#This Row],[Referans]]&gt;-1), DiyarbakirTablo[[#This Row],[Vefat2020]]-DiyarbakirTablo[[#This Row],[Referans]], 0)</f>
        <v>-21</v>
      </c>
      <c r="H199">
        <f t="shared" si="11"/>
        <v>15.571428571428571</v>
      </c>
      <c r="I199">
        <f t="shared" si="12"/>
        <v>14.8</v>
      </c>
      <c r="J199">
        <f t="shared" si="13"/>
        <v>17.8</v>
      </c>
      <c r="K199">
        <f t="shared" si="14"/>
        <v>3.8333333333333335</v>
      </c>
      <c r="L199">
        <f t="shared" si="15"/>
        <v>17.285714285714285</v>
      </c>
    </row>
    <row r="200" spans="1:12" x14ac:dyDescent="0.35">
      <c r="A200" t="s">
        <v>57</v>
      </c>
      <c r="B200">
        <v>15</v>
      </c>
      <c r="C200">
        <v>16</v>
      </c>
      <c r="D200">
        <v>19</v>
      </c>
      <c r="E200">
        <v>0</v>
      </c>
      <c r="F200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200">
        <f>IF(AND(DiyarbakirTablo[[#This Row],[Vefat2020]]&gt;-1,DiyarbakirTablo[[#This Row],[Referans]]&gt;-1), DiyarbakirTablo[[#This Row],[Vefat2020]]-DiyarbakirTablo[[#This Row],[Referans]], 0)</f>
        <v>-2.5</v>
      </c>
      <c r="H200">
        <f t="shared" si="11"/>
        <v>15.285714285714286</v>
      </c>
      <c r="I200">
        <f t="shared" si="12"/>
        <v>15</v>
      </c>
      <c r="J200">
        <f t="shared" si="13"/>
        <v>18</v>
      </c>
      <c r="K200">
        <f t="shared" si="14"/>
        <v>3.6</v>
      </c>
      <c r="L200">
        <f t="shared" si="15"/>
        <v>17.357142857142858</v>
      </c>
    </row>
    <row r="201" spans="1:12" x14ac:dyDescent="0.35">
      <c r="A201" t="s">
        <v>56</v>
      </c>
      <c r="B201">
        <v>24</v>
      </c>
      <c r="C201">
        <v>9</v>
      </c>
      <c r="D201">
        <v>-1</v>
      </c>
      <c r="E201">
        <v>8</v>
      </c>
      <c r="F201">
        <f>IF(OR(DiyarbakirTablo[[#This Row],[Vefat2019]]&gt;-1, DiyarbakirTablo[[#This Row],[Vefat2018]]&gt;-1), AVERAGEIF(DiyarbakirTablo[[#This Row],[Vefat2019]:[Vefat2018]], "&gt;0"), DiyarbakirTablo[[#This Row],[Vefat2020]])</f>
        <v>9</v>
      </c>
      <c r="G201">
        <f>IF(AND(DiyarbakirTablo[[#This Row],[Vefat2020]]&gt;-1,DiyarbakirTablo[[#This Row],[Referans]]&gt;-1), DiyarbakirTablo[[#This Row],[Vefat2020]]-DiyarbakirTablo[[#This Row],[Referans]], 0)</f>
        <v>15</v>
      </c>
      <c r="H201">
        <f t="shared" ref="H201:H241" si="16">AVERAGEIF(B195:B201, "&gt;0")</f>
        <v>17.285714285714285</v>
      </c>
      <c r="I201">
        <f t="shared" ref="I201:I241" si="17">AVERAGEIF(C195:C201, "&gt;0")</f>
        <v>14</v>
      </c>
      <c r="J201">
        <f t="shared" ref="J201:J241" si="18">AVERAGEIF(D195:D201, "&gt;0")</f>
        <v>19</v>
      </c>
      <c r="K201">
        <f t="shared" ref="K201:K241" si="19">AVERAGEIF(E195:E201, "&gt;0")</f>
        <v>5</v>
      </c>
      <c r="L201">
        <f t="shared" ref="L201:L241" si="20">AVERAGE(F195:F201)</f>
        <v>16.642857142857142</v>
      </c>
    </row>
    <row r="202" spans="1:12" x14ac:dyDescent="0.35">
      <c r="A202" t="s">
        <v>55</v>
      </c>
      <c r="B202">
        <v>17</v>
      </c>
      <c r="C202">
        <v>16</v>
      </c>
      <c r="D202">
        <v>14</v>
      </c>
      <c r="E202">
        <v>1</v>
      </c>
      <c r="F202">
        <f>IF(OR(DiyarbakirTablo[[#This Row],[Vefat2019]]&gt;-1, DiyarbakirTablo[[#This Row],[Vefat2018]]&gt;-1), AVERAGEIF(DiyarbakirTablo[[#This Row],[Vefat2019]:[Vefat2018]], "&gt;0"), DiyarbakirTablo[[#This Row],[Vefat2020]])</f>
        <v>15</v>
      </c>
      <c r="G202">
        <f>IF(AND(DiyarbakirTablo[[#This Row],[Vefat2020]]&gt;-1,DiyarbakirTablo[[#This Row],[Referans]]&gt;-1), DiyarbakirTablo[[#This Row],[Vefat2020]]-DiyarbakirTablo[[#This Row],[Referans]], 0)</f>
        <v>2</v>
      </c>
      <c r="H202">
        <f t="shared" si="16"/>
        <v>17.142857142857142</v>
      </c>
      <c r="I202">
        <f t="shared" si="17"/>
        <v>14.666666666666666</v>
      </c>
      <c r="J202">
        <f t="shared" si="18"/>
        <v>17.8</v>
      </c>
      <c r="K202">
        <f t="shared" si="19"/>
        <v>3.8</v>
      </c>
      <c r="L202">
        <f t="shared" si="20"/>
        <v>16.5</v>
      </c>
    </row>
    <row r="203" spans="1:12" x14ac:dyDescent="0.35">
      <c r="A203" t="s">
        <v>54</v>
      </c>
      <c r="B203">
        <v>20</v>
      </c>
      <c r="C203">
        <v>10</v>
      </c>
      <c r="D203">
        <v>-1</v>
      </c>
      <c r="E203">
        <v>7</v>
      </c>
      <c r="F203">
        <f>IF(OR(DiyarbakirTablo[[#This Row],[Vefat2019]]&gt;-1, DiyarbakirTablo[[#This Row],[Vefat2018]]&gt;-1), AVERAGEIF(DiyarbakirTablo[[#This Row],[Vefat2019]:[Vefat2018]], "&gt;0"), DiyarbakirTablo[[#This Row],[Vefat2020]])</f>
        <v>10</v>
      </c>
      <c r="G203">
        <f>IF(AND(DiyarbakirTablo[[#This Row],[Vefat2020]]&gt;-1,DiyarbakirTablo[[#This Row],[Referans]]&gt;-1), DiyarbakirTablo[[#This Row],[Vefat2020]]-DiyarbakirTablo[[#This Row],[Referans]], 0)</f>
        <v>10</v>
      </c>
      <c r="H203">
        <f t="shared" si="16"/>
        <v>16.857142857142858</v>
      </c>
      <c r="I203">
        <f t="shared" si="17"/>
        <v>13.333333333333334</v>
      </c>
      <c r="J203">
        <f t="shared" si="18"/>
        <v>17.8</v>
      </c>
      <c r="K203">
        <f t="shared" si="19"/>
        <v>4.5999999999999996</v>
      </c>
      <c r="L203">
        <f t="shared" si="20"/>
        <v>15.357142857142858</v>
      </c>
    </row>
    <row r="204" spans="1:12" x14ac:dyDescent="0.35">
      <c r="A204" t="s">
        <v>53</v>
      </c>
      <c r="B204">
        <v>24</v>
      </c>
      <c r="C204">
        <v>13</v>
      </c>
      <c r="D204">
        <v>15</v>
      </c>
      <c r="E204">
        <v>11</v>
      </c>
      <c r="F204">
        <f>IF(OR(DiyarbakirTablo[[#This Row],[Vefat2019]]&gt;-1, DiyarbakirTablo[[#This Row],[Vefat2018]]&gt;-1), AVERAGEIF(DiyarbakirTablo[[#This Row],[Vefat2019]:[Vefat2018]], "&gt;0"), DiyarbakirTablo[[#This Row],[Vefat2020]])</f>
        <v>14</v>
      </c>
      <c r="G204">
        <f>IF(AND(DiyarbakirTablo[[#This Row],[Vefat2020]]&gt;-1,DiyarbakirTablo[[#This Row],[Referans]]&gt;-1), DiyarbakirTablo[[#This Row],[Vefat2020]]-DiyarbakirTablo[[#This Row],[Referans]], 0)</f>
        <v>10</v>
      </c>
      <c r="H204">
        <f t="shared" si="16"/>
        <v>17.285714285714285</v>
      </c>
      <c r="I204">
        <f t="shared" si="17"/>
        <v>13.333333333333334</v>
      </c>
      <c r="J204">
        <f t="shared" si="18"/>
        <v>17.600000000000001</v>
      </c>
      <c r="K204">
        <f t="shared" si="19"/>
        <v>6</v>
      </c>
      <c r="L204">
        <f t="shared" si="20"/>
        <v>15.285714285714286</v>
      </c>
    </row>
    <row r="205" spans="1:12" x14ac:dyDescent="0.35">
      <c r="A205" t="s">
        <v>52</v>
      </c>
      <c r="B205">
        <v>18</v>
      </c>
      <c r="C205">
        <v>14</v>
      </c>
      <c r="D205">
        <v>17</v>
      </c>
      <c r="E205">
        <v>5</v>
      </c>
      <c r="F205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205">
        <f>IF(AND(DiyarbakirTablo[[#This Row],[Vefat2020]]&gt;-1,DiyarbakirTablo[[#This Row],[Referans]]&gt;-1), DiyarbakirTablo[[#This Row],[Vefat2020]]-DiyarbakirTablo[[#This Row],[Referans]], 0)</f>
        <v>2.5</v>
      </c>
      <c r="H205">
        <f t="shared" si="16"/>
        <v>17.714285714285715</v>
      </c>
      <c r="I205">
        <f t="shared" si="17"/>
        <v>13</v>
      </c>
      <c r="J205">
        <f t="shared" si="18"/>
        <v>18.399999999999999</v>
      </c>
      <c r="K205">
        <f t="shared" si="19"/>
        <v>5.833333333333333</v>
      </c>
      <c r="L205">
        <f t="shared" si="20"/>
        <v>15.428571428571429</v>
      </c>
    </row>
    <row r="206" spans="1:12" x14ac:dyDescent="0.35">
      <c r="A206" t="s">
        <v>51</v>
      </c>
      <c r="B206">
        <v>21</v>
      </c>
      <c r="C206">
        <v>19</v>
      </c>
      <c r="D206">
        <v>8</v>
      </c>
      <c r="E206">
        <v>6</v>
      </c>
      <c r="F206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206">
        <f>IF(AND(DiyarbakirTablo[[#This Row],[Vefat2020]]&gt;-1,DiyarbakirTablo[[#This Row],[Referans]]&gt;-1), DiyarbakirTablo[[#This Row],[Vefat2020]]-DiyarbakirTablo[[#This Row],[Referans]], 0)</f>
        <v>7.5</v>
      </c>
      <c r="H206">
        <f t="shared" si="16"/>
        <v>19.857142857142858</v>
      </c>
      <c r="I206">
        <f t="shared" si="17"/>
        <v>13.857142857142858</v>
      </c>
      <c r="J206">
        <f t="shared" si="18"/>
        <v>14.6</v>
      </c>
      <c r="K206">
        <f t="shared" si="19"/>
        <v>6.333333333333333</v>
      </c>
      <c r="L206">
        <f t="shared" si="20"/>
        <v>13.5</v>
      </c>
    </row>
    <row r="207" spans="1:12" x14ac:dyDescent="0.35">
      <c r="A207" t="s">
        <v>50</v>
      </c>
      <c r="B207">
        <v>20</v>
      </c>
      <c r="C207">
        <v>-1</v>
      </c>
      <c r="D207">
        <v>12</v>
      </c>
      <c r="E207">
        <v>10</v>
      </c>
      <c r="F207">
        <f>IF(OR(DiyarbakirTablo[[#This Row],[Vefat2019]]&gt;-1, DiyarbakirTablo[[#This Row],[Vefat2018]]&gt;-1), AVERAGEIF(DiyarbakirTablo[[#This Row],[Vefat2019]:[Vefat2018]], "&gt;0"), DiyarbakirTablo[[#This Row],[Vefat2020]])</f>
        <v>12</v>
      </c>
      <c r="G207">
        <f>IF(AND(DiyarbakirTablo[[#This Row],[Vefat2020]]&gt;-1,DiyarbakirTablo[[#This Row],[Referans]]&gt;-1), DiyarbakirTablo[[#This Row],[Vefat2020]]-DiyarbakirTablo[[#This Row],[Referans]], 0)</f>
        <v>8</v>
      </c>
      <c r="H207">
        <f t="shared" si="16"/>
        <v>20.571428571428573</v>
      </c>
      <c r="I207">
        <f t="shared" si="17"/>
        <v>13.5</v>
      </c>
      <c r="J207">
        <f t="shared" si="18"/>
        <v>13.2</v>
      </c>
      <c r="K207">
        <f t="shared" si="19"/>
        <v>6.8571428571428568</v>
      </c>
      <c r="L207">
        <f t="shared" si="20"/>
        <v>12.714285714285714</v>
      </c>
    </row>
    <row r="208" spans="1:12" x14ac:dyDescent="0.35">
      <c r="A208" t="s">
        <v>49</v>
      </c>
      <c r="B208">
        <v>-1</v>
      </c>
      <c r="C208">
        <v>12</v>
      </c>
      <c r="D208">
        <v>-1</v>
      </c>
      <c r="E208">
        <v>8</v>
      </c>
      <c r="F208">
        <f>IF(OR(DiyarbakirTablo[[#This Row],[Vefat2019]]&gt;-1, DiyarbakirTablo[[#This Row],[Vefat2018]]&gt;-1), AVERAGEIF(DiyarbakirTablo[[#This Row],[Vefat2019]:[Vefat2018]], "&gt;0"), DiyarbakirTablo[[#This Row],[Vefat2020]])</f>
        <v>12</v>
      </c>
      <c r="G208">
        <f>IF(AND(DiyarbakirTablo[[#This Row],[Vefat2020]]&gt;-1,DiyarbakirTablo[[#This Row],[Referans]]&gt;-1), DiyarbakirTablo[[#This Row],[Vefat2020]]-DiyarbakirTablo[[#This Row],[Referans]], 0)</f>
        <v>0</v>
      </c>
      <c r="H208">
        <f t="shared" si="16"/>
        <v>20</v>
      </c>
      <c r="I208">
        <f t="shared" si="17"/>
        <v>14</v>
      </c>
      <c r="J208">
        <f t="shared" si="18"/>
        <v>13.2</v>
      </c>
      <c r="K208">
        <f t="shared" si="19"/>
        <v>6.8571428571428568</v>
      </c>
      <c r="L208">
        <f t="shared" si="20"/>
        <v>13.142857142857142</v>
      </c>
    </row>
    <row r="209" spans="1:12" x14ac:dyDescent="0.35">
      <c r="A209" t="s">
        <v>48</v>
      </c>
      <c r="B209">
        <v>20</v>
      </c>
      <c r="C209">
        <v>14</v>
      </c>
      <c r="D209">
        <v>12</v>
      </c>
      <c r="E209">
        <v>11</v>
      </c>
      <c r="F209">
        <f>IF(OR(DiyarbakirTablo[[#This Row],[Vefat2019]]&gt;-1, DiyarbakirTablo[[#This Row],[Vefat2018]]&gt;-1), AVERAGEIF(DiyarbakirTablo[[#This Row],[Vefat2019]:[Vefat2018]], "&gt;0"), DiyarbakirTablo[[#This Row],[Vefat2020]])</f>
        <v>13</v>
      </c>
      <c r="G209">
        <f>IF(AND(DiyarbakirTablo[[#This Row],[Vefat2020]]&gt;-1,DiyarbakirTablo[[#This Row],[Referans]]&gt;-1), DiyarbakirTablo[[#This Row],[Vefat2020]]-DiyarbakirTablo[[#This Row],[Referans]], 0)</f>
        <v>7</v>
      </c>
      <c r="H209">
        <f t="shared" si="16"/>
        <v>20.5</v>
      </c>
      <c r="I209">
        <f t="shared" si="17"/>
        <v>13.666666666666666</v>
      </c>
      <c r="J209">
        <f t="shared" si="18"/>
        <v>12.8</v>
      </c>
      <c r="K209">
        <f t="shared" si="19"/>
        <v>8.2857142857142865</v>
      </c>
      <c r="L209">
        <f t="shared" si="20"/>
        <v>12.857142857142858</v>
      </c>
    </row>
    <row r="210" spans="1:12" x14ac:dyDescent="0.35">
      <c r="A210" t="s">
        <v>47</v>
      </c>
      <c r="B210">
        <v>30</v>
      </c>
      <c r="C210">
        <v>17</v>
      </c>
      <c r="D210">
        <v>13</v>
      </c>
      <c r="E210">
        <v>-1</v>
      </c>
      <c r="F210">
        <f>IF(OR(DiyarbakirTablo[[#This Row],[Vefat2019]]&gt;-1, DiyarbakirTablo[[#This Row],[Vefat2018]]&gt;-1), AVERAGEIF(DiyarbakirTablo[[#This Row],[Vefat2019]:[Vefat2018]], "&gt;0"), DiyarbakirTablo[[#This Row],[Vefat2020]])</f>
        <v>15</v>
      </c>
      <c r="G210">
        <f>IF(AND(DiyarbakirTablo[[#This Row],[Vefat2020]]&gt;-1,DiyarbakirTablo[[#This Row],[Referans]]&gt;-1), DiyarbakirTablo[[#This Row],[Vefat2020]]-DiyarbakirTablo[[#This Row],[Referans]], 0)</f>
        <v>15</v>
      </c>
      <c r="H210">
        <f t="shared" si="16"/>
        <v>22.166666666666668</v>
      </c>
      <c r="I210">
        <f t="shared" si="17"/>
        <v>14.833333333333334</v>
      </c>
      <c r="J210">
        <f t="shared" si="18"/>
        <v>12.833333333333334</v>
      </c>
      <c r="K210">
        <f t="shared" si="19"/>
        <v>8.5</v>
      </c>
      <c r="L210">
        <f t="shared" si="20"/>
        <v>13.571428571428571</v>
      </c>
    </row>
    <row r="211" spans="1:12" x14ac:dyDescent="0.35">
      <c r="A211" t="s">
        <v>46</v>
      </c>
      <c r="B211">
        <v>22</v>
      </c>
      <c r="C211">
        <v>23</v>
      </c>
      <c r="D211">
        <v>23</v>
      </c>
      <c r="E211">
        <v>5</v>
      </c>
      <c r="F211">
        <f>IF(OR(DiyarbakirTablo[[#This Row],[Vefat2019]]&gt;-1, DiyarbakirTablo[[#This Row],[Vefat2018]]&gt;-1), AVERAGEIF(DiyarbakirTablo[[#This Row],[Vefat2019]:[Vefat2018]], "&gt;0"), DiyarbakirTablo[[#This Row],[Vefat2020]])</f>
        <v>23</v>
      </c>
      <c r="G211">
        <f>IF(AND(DiyarbakirTablo[[#This Row],[Vefat2020]]&gt;-1,DiyarbakirTablo[[#This Row],[Referans]]&gt;-1), DiyarbakirTablo[[#This Row],[Vefat2020]]-DiyarbakirTablo[[#This Row],[Referans]], 0)</f>
        <v>-1</v>
      </c>
      <c r="H211">
        <f t="shared" si="16"/>
        <v>21.833333333333332</v>
      </c>
      <c r="I211">
        <f t="shared" si="17"/>
        <v>16.5</v>
      </c>
      <c r="J211">
        <f t="shared" si="18"/>
        <v>14.166666666666666</v>
      </c>
      <c r="K211">
        <f t="shared" si="19"/>
        <v>7.5</v>
      </c>
      <c r="L211">
        <f t="shared" si="20"/>
        <v>14.857142857142858</v>
      </c>
    </row>
    <row r="212" spans="1:12" x14ac:dyDescent="0.35">
      <c r="A212" t="s">
        <v>45</v>
      </c>
      <c r="B212">
        <v>-1</v>
      </c>
      <c r="C212">
        <v>16</v>
      </c>
      <c r="D212">
        <v>-1</v>
      </c>
      <c r="E212">
        <v>5</v>
      </c>
      <c r="F212">
        <f>IF(OR(DiyarbakirTablo[[#This Row],[Vefat2019]]&gt;-1, DiyarbakirTablo[[#This Row],[Vefat2018]]&gt;-1), AVERAGEIF(DiyarbakirTablo[[#This Row],[Vefat2019]:[Vefat2018]], "&gt;0"), DiyarbakirTablo[[#This Row],[Vefat2020]])</f>
        <v>16</v>
      </c>
      <c r="G212">
        <f>IF(AND(DiyarbakirTablo[[#This Row],[Vefat2020]]&gt;-1,DiyarbakirTablo[[#This Row],[Referans]]&gt;-1), DiyarbakirTablo[[#This Row],[Vefat2020]]-DiyarbakirTablo[[#This Row],[Referans]], 0)</f>
        <v>0</v>
      </c>
      <c r="H212">
        <f t="shared" si="16"/>
        <v>22.6</v>
      </c>
      <c r="I212">
        <f t="shared" si="17"/>
        <v>16.833333333333332</v>
      </c>
      <c r="J212">
        <f t="shared" si="18"/>
        <v>13.6</v>
      </c>
      <c r="K212">
        <f t="shared" si="19"/>
        <v>7.5</v>
      </c>
      <c r="L212">
        <f t="shared" si="20"/>
        <v>14.928571428571429</v>
      </c>
    </row>
    <row r="213" spans="1:12" x14ac:dyDescent="0.35">
      <c r="A213" t="s">
        <v>44</v>
      </c>
      <c r="B213">
        <v>23</v>
      </c>
      <c r="C213">
        <v>12</v>
      </c>
      <c r="D213">
        <v>16</v>
      </c>
      <c r="E213">
        <v>5</v>
      </c>
      <c r="F213">
        <f>IF(OR(DiyarbakirTablo[[#This Row],[Vefat2019]]&gt;-1, DiyarbakirTablo[[#This Row],[Vefat2018]]&gt;-1), AVERAGEIF(DiyarbakirTablo[[#This Row],[Vefat2019]:[Vefat2018]], "&gt;0"), DiyarbakirTablo[[#This Row],[Vefat2020]])</f>
        <v>14</v>
      </c>
      <c r="G213">
        <f>IF(AND(DiyarbakirTablo[[#This Row],[Vefat2020]]&gt;-1,DiyarbakirTablo[[#This Row],[Referans]]&gt;-1), DiyarbakirTablo[[#This Row],[Vefat2020]]-DiyarbakirTablo[[#This Row],[Referans]], 0)</f>
        <v>9</v>
      </c>
      <c r="H213">
        <f t="shared" si="16"/>
        <v>23</v>
      </c>
      <c r="I213">
        <f t="shared" si="17"/>
        <v>15.666666666666666</v>
      </c>
      <c r="J213">
        <f t="shared" si="18"/>
        <v>15.2</v>
      </c>
      <c r="K213">
        <f t="shared" si="19"/>
        <v>7.333333333333333</v>
      </c>
      <c r="L213">
        <f t="shared" si="20"/>
        <v>15</v>
      </c>
    </row>
    <row r="214" spans="1:12" x14ac:dyDescent="0.35">
      <c r="A214" t="s">
        <v>43</v>
      </c>
      <c r="B214">
        <v>22</v>
      </c>
      <c r="C214">
        <v>18</v>
      </c>
      <c r="D214">
        <v>11</v>
      </c>
      <c r="E214">
        <v>7</v>
      </c>
      <c r="F214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214">
        <f>IF(AND(DiyarbakirTablo[[#This Row],[Vefat2020]]&gt;-1,DiyarbakirTablo[[#This Row],[Referans]]&gt;-1), DiyarbakirTablo[[#This Row],[Vefat2020]]-DiyarbakirTablo[[#This Row],[Referans]], 0)</f>
        <v>7.5</v>
      </c>
      <c r="H214">
        <f t="shared" si="16"/>
        <v>23.4</v>
      </c>
      <c r="I214">
        <f t="shared" si="17"/>
        <v>16</v>
      </c>
      <c r="J214">
        <f t="shared" si="18"/>
        <v>15</v>
      </c>
      <c r="K214">
        <f t="shared" si="19"/>
        <v>6.833333333333333</v>
      </c>
      <c r="L214">
        <f t="shared" si="20"/>
        <v>15.357142857142858</v>
      </c>
    </row>
    <row r="215" spans="1:12" x14ac:dyDescent="0.35">
      <c r="A215" t="s">
        <v>42</v>
      </c>
      <c r="B215">
        <v>25</v>
      </c>
      <c r="C215">
        <v>20</v>
      </c>
      <c r="D215">
        <v>15</v>
      </c>
      <c r="E215">
        <v>6</v>
      </c>
      <c r="F215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215">
        <f>IF(AND(DiyarbakirTablo[[#This Row],[Vefat2020]]&gt;-1,DiyarbakirTablo[[#This Row],[Referans]]&gt;-1), DiyarbakirTablo[[#This Row],[Vefat2020]]-DiyarbakirTablo[[#This Row],[Referans]], 0)</f>
        <v>7.5</v>
      </c>
      <c r="H215">
        <f t="shared" si="16"/>
        <v>23.666666666666668</v>
      </c>
      <c r="I215">
        <f t="shared" si="17"/>
        <v>17.142857142857142</v>
      </c>
      <c r="J215">
        <f t="shared" si="18"/>
        <v>15</v>
      </c>
      <c r="K215">
        <f t="shared" si="19"/>
        <v>6.5</v>
      </c>
      <c r="L215">
        <f t="shared" si="20"/>
        <v>16.142857142857142</v>
      </c>
    </row>
    <row r="216" spans="1:12" x14ac:dyDescent="0.35">
      <c r="A216" t="s">
        <v>41</v>
      </c>
      <c r="B216">
        <v>15</v>
      </c>
      <c r="C216">
        <v>24</v>
      </c>
      <c r="D216">
        <v>18</v>
      </c>
      <c r="E216">
        <v>-1</v>
      </c>
      <c r="F216">
        <f>IF(OR(DiyarbakirTablo[[#This Row],[Vefat2019]]&gt;-1, DiyarbakirTablo[[#This Row],[Vefat2018]]&gt;-1), AVERAGEIF(DiyarbakirTablo[[#This Row],[Vefat2019]:[Vefat2018]], "&gt;0"), DiyarbakirTablo[[#This Row],[Vefat2020]])</f>
        <v>21</v>
      </c>
      <c r="G216">
        <f>IF(AND(DiyarbakirTablo[[#This Row],[Vefat2020]]&gt;-1,DiyarbakirTablo[[#This Row],[Referans]]&gt;-1), DiyarbakirTablo[[#This Row],[Vefat2020]]-DiyarbakirTablo[[#This Row],[Referans]], 0)</f>
        <v>-6</v>
      </c>
      <c r="H216">
        <f t="shared" si="16"/>
        <v>22.833333333333332</v>
      </c>
      <c r="I216">
        <f t="shared" si="17"/>
        <v>18.571428571428573</v>
      </c>
      <c r="J216">
        <f t="shared" si="18"/>
        <v>16</v>
      </c>
      <c r="K216">
        <f t="shared" si="19"/>
        <v>5.6</v>
      </c>
      <c r="L216">
        <f t="shared" si="20"/>
        <v>17.285714285714285</v>
      </c>
    </row>
    <row r="217" spans="1:12" x14ac:dyDescent="0.35">
      <c r="A217" t="s">
        <v>40</v>
      </c>
      <c r="B217">
        <v>22</v>
      </c>
      <c r="C217">
        <v>10</v>
      </c>
      <c r="D217">
        <v>20</v>
      </c>
      <c r="E217">
        <v>2</v>
      </c>
      <c r="F217">
        <f>IF(OR(DiyarbakirTablo[[#This Row],[Vefat2019]]&gt;-1, DiyarbakirTablo[[#This Row],[Vefat2018]]&gt;-1), AVERAGEIF(DiyarbakirTablo[[#This Row],[Vefat2019]:[Vefat2018]], "&gt;0"), DiyarbakirTablo[[#This Row],[Vefat2020]])</f>
        <v>15</v>
      </c>
      <c r="G217">
        <f>IF(AND(DiyarbakirTablo[[#This Row],[Vefat2020]]&gt;-1,DiyarbakirTablo[[#This Row],[Referans]]&gt;-1), DiyarbakirTablo[[#This Row],[Vefat2020]]-DiyarbakirTablo[[#This Row],[Referans]], 0)</f>
        <v>7</v>
      </c>
      <c r="H217">
        <f t="shared" si="16"/>
        <v>21.5</v>
      </c>
      <c r="I217">
        <f t="shared" si="17"/>
        <v>17.571428571428573</v>
      </c>
      <c r="J217">
        <f t="shared" si="18"/>
        <v>17.166666666666668</v>
      </c>
      <c r="K217">
        <f t="shared" si="19"/>
        <v>5</v>
      </c>
      <c r="L217">
        <f t="shared" si="20"/>
        <v>17.285714285714285</v>
      </c>
    </row>
    <row r="218" spans="1:12" x14ac:dyDescent="0.35">
      <c r="A218" t="s">
        <v>39</v>
      </c>
      <c r="B218">
        <v>12</v>
      </c>
      <c r="C218">
        <v>13</v>
      </c>
      <c r="D218">
        <v>15</v>
      </c>
      <c r="E218">
        <v>6</v>
      </c>
      <c r="F218">
        <f>IF(OR(DiyarbakirTablo[[#This Row],[Vefat2019]]&gt;-1, DiyarbakirTablo[[#This Row],[Vefat2018]]&gt;-1), AVERAGEIF(DiyarbakirTablo[[#This Row],[Vefat2019]:[Vefat2018]], "&gt;0"), DiyarbakirTablo[[#This Row],[Vefat2020]])</f>
        <v>14</v>
      </c>
      <c r="G218">
        <f>IF(AND(DiyarbakirTablo[[#This Row],[Vefat2020]]&gt;-1,DiyarbakirTablo[[#This Row],[Referans]]&gt;-1), DiyarbakirTablo[[#This Row],[Vefat2020]]-DiyarbakirTablo[[#This Row],[Referans]], 0)</f>
        <v>-2</v>
      </c>
      <c r="H218">
        <f t="shared" si="16"/>
        <v>19.833333333333332</v>
      </c>
      <c r="I218">
        <f t="shared" si="17"/>
        <v>16.142857142857142</v>
      </c>
      <c r="J218">
        <f t="shared" si="18"/>
        <v>15.833333333333334</v>
      </c>
      <c r="K218">
        <f t="shared" si="19"/>
        <v>5.166666666666667</v>
      </c>
      <c r="L218">
        <f t="shared" si="20"/>
        <v>16</v>
      </c>
    </row>
    <row r="219" spans="1:12" x14ac:dyDescent="0.35">
      <c r="A219" t="s">
        <v>38</v>
      </c>
      <c r="B219">
        <v>22</v>
      </c>
      <c r="C219">
        <v>21</v>
      </c>
      <c r="D219">
        <v>-1</v>
      </c>
      <c r="E219">
        <v>3</v>
      </c>
      <c r="F219">
        <f>IF(OR(DiyarbakirTablo[[#This Row],[Vefat2019]]&gt;-1, DiyarbakirTablo[[#This Row],[Vefat2018]]&gt;-1), AVERAGEIF(DiyarbakirTablo[[#This Row],[Vefat2019]:[Vefat2018]], "&gt;0"), DiyarbakirTablo[[#This Row],[Vefat2020]])</f>
        <v>21</v>
      </c>
      <c r="G219">
        <f>IF(AND(DiyarbakirTablo[[#This Row],[Vefat2020]]&gt;-1,DiyarbakirTablo[[#This Row],[Referans]]&gt;-1), DiyarbakirTablo[[#This Row],[Vefat2020]]-DiyarbakirTablo[[#This Row],[Referans]], 0)</f>
        <v>1</v>
      </c>
      <c r="H219">
        <f t="shared" si="16"/>
        <v>20.142857142857142</v>
      </c>
      <c r="I219">
        <f t="shared" si="17"/>
        <v>16.857142857142858</v>
      </c>
      <c r="J219">
        <f t="shared" si="18"/>
        <v>15.833333333333334</v>
      </c>
      <c r="K219">
        <f t="shared" si="19"/>
        <v>4.833333333333333</v>
      </c>
      <c r="L219">
        <f t="shared" si="20"/>
        <v>16.714285714285715</v>
      </c>
    </row>
    <row r="220" spans="1:12" x14ac:dyDescent="0.35">
      <c r="A220" t="s">
        <v>37</v>
      </c>
      <c r="B220">
        <v>16</v>
      </c>
      <c r="C220">
        <v>-1</v>
      </c>
      <c r="D220">
        <v>13</v>
      </c>
      <c r="E220">
        <v>4</v>
      </c>
      <c r="F220">
        <f>IF(OR(DiyarbakirTablo[[#This Row],[Vefat2019]]&gt;-1, DiyarbakirTablo[[#This Row],[Vefat2018]]&gt;-1), AVERAGEIF(DiyarbakirTablo[[#This Row],[Vefat2019]:[Vefat2018]], "&gt;0"), DiyarbakirTablo[[#This Row],[Vefat2020]])</f>
        <v>13</v>
      </c>
      <c r="G220">
        <f>IF(AND(DiyarbakirTablo[[#This Row],[Vefat2020]]&gt;-1,DiyarbakirTablo[[#This Row],[Referans]]&gt;-1), DiyarbakirTablo[[#This Row],[Vefat2020]]-DiyarbakirTablo[[#This Row],[Referans]], 0)</f>
        <v>3</v>
      </c>
      <c r="H220">
        <f t="shared" si="16"/>
        <v>19.142857142857142</v>
      </c>
      <c r="I220">
        <f t="shared" si="17"/>
        <v>17.666666666666668</v>
      </c>
      <c r="J220">
        <f t="shared" si="18"/>
        <v>15.333333333333334</v>
      </c>
      <c r="K220">
        <f t="shared" si="19"/>
        <v>4.666666666666667</v>
      </c>
      <c r="L220">
        <f t="shared" si="20"/>
        <v>16.571428571428573</v>
      </c>
    </row>
    <row r="221" spans="1:12" x14ac:dyDescent="0.35">
      <c r="A221" t="s">
        <v>36</v>
      </c>
      <c r="B221">
        <v>31</v>
      </c>
      <c r="C221">
        <v>8</v>
      </c>
      <c r="D221">
        <v>11</v>
      </c>
      <c r="E221">
        <v>5</v>
      </c>
      <c r="F221">
        <f>IF(OR(DiyarbakirTablo[[#This Row],[Vefat2019]]&gt;-1, DiyarbakirTablo[[#This Row],[Vefat2018]]&gt;-1), AVERAGEIF(DiyarbakirTablo[[#This Row],[Vefat2019]:[Vefat2018]], "&gt;0"), DiyarbakirTablo[[#This Row],[Vefat2020]])</f>
        <v>9.5</v>
      </c>
      <c r="G221">
        <f>IF(AND(DiyarbakirTablo[[#This Row],[Vefat2020]]&gt;-1,DiyarbakirTablo[[#This Row],[Referans]]&gt;-1), DiyarbakirTablo[[#This Row],[Vefat2020]]-DiyarbakirTablo[[#This Row],[Referans]], 0)</f>
        <v>21.5</v>
      </c>
      <c r="H221">
        <f t="shared" si="16"/>
        <v>20.428571428571427</v>
      </c>
      <c r="I221">
        <f t="shared" si="17"/>
        <v>16</v>
      </c>
      <c r="J221">
        <f t="shared" si="18"/>
        <v>15.333333333333334</v>
      </c>
      <c r="K221">
        <f t="shared" si="19"/>
        <v>4.333333333333333</v>
      </c>
      <c r="L221">
        <f t="shared" si="20"/>
        <v>15.857142857142858</v>
      </c>
    </row>
    <row r="222" spans="1:12" x14ac:dyDescent="0.35">
      <c r="A222" t="s">
        <v>35</v>
      </c>
      <c r="B222">
        <v>-1</v>
      </c>
      <c r="C222">
        <v>10</v>
      </c>
      <c r="D222">
        <v>13</v>
      </c>
      <c r="E222">
        <v>3</v>
      </c>
      <c r="F222">
        <f>IF(OR(DiyarbakirTablo[[#This Row],[Vefat2019]]&gt;-1, DiyarbakirTablo[[#This Row],[Vefat2018]]&gt;-1), AVERAGEIF(DiyarbakirTablo[[#This Row],[Vefat2019]:[Vefat2018]], "&gt;0"), DiyarbakirTablo[[#This Row],[Vefat2020]])</f>
        <v>11.5</v>
      </c>
      <c r="G222">
        <f>IF(AND(DiyarbakirTablo[[#This Row],[Vefat2020]]&gt;-1,DiyarbakirTablo[[#This Row],[Referans]]&gt;-1), DiyarbakirTablo[[#This Row],[Vefat2020]]-DiyarbakirTablo[[#This Row],[Referans]], 0)</f>
        <v>0</v>
      </c>
      <c r="H222">
        <f t="shared" si="16"/>
        <v>19.666666666666668</v>
      </c>
      <c r="I222">
        <f t="shared" si="17"/>
        <v>14.333333333333334</v>
      </c>
      <c r="J222">
        <f t="shared" si="18"/>
        <v>15</v>
      </c>
      <c r="K222">
        <f t="shared" si="19"/>
        <v>3.8333333333333335</v>
      </c>
      <c r="L222">
        <f t="shared" si="20"/>
        <v>15</v>
      </c>
    </row>
    <row r="223" spans="1:12" x14ac:dyDescent="0.35">
      <c r="A223" t="s">
        <v>34</v>
      </c>
      <c r="B223">
        <v>25</v>
      </c>
      <c r="C223">
        <v>-1</v>
      </c>
      <c r="D223">
        <v>20</v>
      </c>
      <c r="E223">
        <v>-1</v>
      </c>
      <c r="F223">
        <f>IF(OR(DiyarbakirTablo[[#This Row],[Vefat2019]]&gt;-1, DiyarbakirTablo[[#This Row],[Vefat2018]]&gt;-1), AVERAGEIF(DiyarbakirTablo[[#This Row],[Vefat2019]:[Vefat2018]], "&gt;0"), DiyarbakirTablo[[#This Row],[Vefat2020]])</f>
        <v>20</v>
      </c>
      <c r="G223">
        <f>IF(AND(DiyarbakirTablo[[#This Row],[Vefat2020]]&gt;-1,DiyarbakirTablo[[#This Row],[Referans]]&gt;-1), DiyarbakirTablo[[#This Row],[Vefat2020]]-DiyarbakirTablo[[#This Row],[Referans]], 0)</f>
        <v>5</v>
      </c>
      <c r="H223">
        <f t="shared" si="16"/>
        <v>21.333333333333332</v>
      </c>
      <c r="I223">
        <f t="shared" si="17"/>
        <v>12.4</v>
      </c>
      <c r="J223">
        <f t="shared" si="18"/>
        <v>15.333333333333334</v>
      </c>
      <c r="K223">
        <f t="shared" si="19"/>
        <v>3.8333333333333335</v>
      </c>
      <c r="L223">
        <f t="shared" si="20"/>
        <v>14.857142857142858</v>
      </c>
    </row>
    <row r="224" spans="1:12" x14ac:dyDescent="0.35">
      <c r="A224" t="s">
        <v>33</v>
      </c>
      <c r="B224">
        <v>21</v>
      </c>
      <c r="C224">
        <v>18</v>
      </c>
      <c r="D224">
        <v>-1</v>
      </c>
      <c r="E224">
        <v>4</v>
      </c>
      <c r="F224">
        <f>IF(OR(DiyarbakirTablo[[#This Row],[Vefat2019]]&gt;-1, DiyarbakirTablo[[#This Row],[Vefat2018]]&gt;-1), AVERAGEIF(DiyarbakirTablo[[#This Row],[Vefat2019]:[Vefat2018]], "&gt;0"), DiyarbakirTablo[[#This Row],[Vefat2020]])</f>
        <v>18</v>
      </c>
      <c r="G224">
        <f>IF(AND(DiyarbakirTablo[[#This Row],[Vefat2020]]&gt;-1,DiyarbakirTablo[[#This Row],[Referans]]&gt;-1), DiyarbakirTablo[[#This Row],[Vefat2020]]-DiyarbakirTablo[[#This Row],[Referans]], 0)</f>
        <v>3</v>
      </c>
      <c r="H224">
        <f t="shared" si="16"/>
        <v>21.166666666666668</v>
      </c>
      <c r="I224">
        <f t="shared" si="17"/>
        <v>14</v>
      </c>
      <c r="J224">
        <f t="shared" si="18"/>
        <v>14.4</v>
      </c>
      <c r="K224">
        <f t="shared" si="19"/>
        <v>4.166666666666667</v>
      </c>
      <c r="L224">
        <f t="shared" si="20"/>
        <v>15.285714285714286</v>
      </c>
    </row>
    <row r="225" spans="1:12" x14ac:dyDescent="0.35">
      <c r="A225" t="s">
        <v>32</v>
      </c>
      <c r="B225">
        <v>19</v>
      </c>
      <c r="C225">
        <v>14</v>
      </c>
      <c r="D225">
        <v>11</v>
      </c>
      <c r="E225">
        <v>8</v>
      </c>
      <c r="F225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225">
        <f>IF(AND(DiyarbakirTablo[[#This Row],[Vefat2020]]&gt;-1,DiyarbakirTablo[[#This Row],[Referans]]&gt;-1), DiyarbakirTablo[[#This Row],[Vefat2020]]-DiyarbakirTablo[[#This Row],[Referans]], 0)</f>
        <v>6.5</v>
      </c>
      <c r="H225">
        <f t="shared" si="16"/>
        <v>22.333333333333332</v>
      </c>
      <c r="I225">
        <f t="shared" si="17"/>
        <v>14.2</v>
      </c>
      <c r="J225">
        <f t="shared" si="18"/>
        <v>13.6</v>
      </c>
      <c r="K225">
        <f t="shared" si="19"/>
        <v>4.5</v>
      </c>
      <c r="L225">
        <f t="shared" si="20"/>
        <v>15.071428571428571</v>
      </c>
    </row>
    <row r="226" spans="1:12" x14ac:dyDescent="0.35">
      <c r="A226" t="s">
        <v>31</v>
      </c>
      <c r="B226">
        <v>22</v>
      </c>
      <c r="C226">
        <v>15</v>
      </c>
      <c r="D226">
        <v>17</v>
      </c>
      <c r="E226">
        <v>-1</v>
      </c>
      <c r="F226">
        <f>IF(OR(DiyarbakirTablo[[#This Row],[Vefat2019]]&gt;-1, DiyarbakirTablo[[#This Row],[Vefat2018]]&gt;-1), AVERAGEIF(DiyarbakirTablo[[#This Row],[Vefat2019]:[Vefat2018]], "&gt;0"), DiyarbakirTablo[[#This Row],[Vefat2020]])</f>
        <v>16</v>
      </c>
      <c r="G226">
        <f>IF(AND(DiyarbakirTablo[[#This Row],[Vefat2020]]&gt;-1,DiyarbakirTablo[[#This Row],[Referans]]&gt;-1), DiyarbakirTablo[[#This Row],[Vefat2020]]-DiyarbakirTablo[[#This Row],[Referans]], 0)</f>
        <v>6</v>
      </c>
      <c r="H226">
        <f t="shared" si="16"/>
        <v>22.333333333333332</v>
      </c>
      <c r="I226">
        <f t="shared" si="17"/>
        <v>13</v>
      </c>
      <c r="J226">
        <f t="shared" si="18"/>
        <v>14.166666666666666</v>
      </c>
      <c r="K226">
        <f t="shared" si="19"/>
        <v>4.8</v>
      </c>
      <c r="L226">
        <f t="shared" si="20"/>
        <v>14.357142857142858</v>
      </c>
    </row>
    <row r="227" spans="1:12" x14ac:dyDescent="0.35">
      <c r="A227" t="s">
        <v>30</v>
      </c>
      <c r="B227">
        <v>20</v>
      </c>
      <c r="C227">
        <v>13</v>
      </c>
      <c r="D227">
        <v>9</v>
      </c>
      <c r="E227">
        <v>-1</v>
      </c>
      <c r="F227">
        <f>IF(OR(DiyarbakirTablo[[#This Row],[Vefat2019]]&gt;-1, DiyarbakirTablo[[#This Row],[Vefat2018]]&gt;-1), AVERAGEIF(DiyarbakirTablo[[#This Row],[Vefat2019]:[Vefat2018]], "&gt;0"), DiyarbakirTablo[[#This Row],[Vefat2020]])</f>
        <v>11</v>
      </c>
      <c r="G227">
        <f>IF(AND(DiyarbakirTablo[[#This Row],[Vefat2020]]&gt;-1,DiyarbakirTablo[[#This Row],[Referans]]&gt;-1), DiyarbakirTablo[[#This Row],[Vefat2020]]-DiyarbakirTablo[[#This Row],[Referans]], 0)</f>
        <v>9</v>
      </c>
      <c r="H227">
        <f t="shared" si="16"/>
        <v>23</v>
      </c>
      <c r="I227">
        <f t="shared" si="17"/>
        <v>13</v>
      </c>
      <c r="J227">
        <f t="shared" si="18"/>
        <v>13.5</v>
      </c>
      <c r="K227">
        <f t="shared" si="19"/>
        <v>5</v>
      </c>
      <c r="L227">
        <f t="shared" si="20"/>
        <v>14.071428571428571</v>
      </c>
    </row>
    <row r="228" spans="1:12" x14ac:dyDescent="0.35">
      <c r="A228" t="s">
        <v>29</v>
      </c>
      <c r="B228">
        <v>31</v>
      </c>
      <c r="C228">
        <v>25</v>
      </c>
      <c r="D228">
        <v>18</v>
      </c>
      <c r="E228">
        <v>4</v>
      </c>
      <c r="F228">
        <f>IF(OR(DiyarbakirTablo[[#This Row],[Vefat2019]]&gt;-1, DiyarbakirTablo[[#This Row],[Vefat2018]]&gt;-1), AVERAGEIF(DiyarbakirTablo[[#This Row],[Vefat2019]:[Vefat2018]], "&gt;0"), DiyarbakirTablo[[#This Row],[Vefat2020]])</f>
        <v>21.5</v>
      </c>
      <c r="G228">
        <f>IF(AND(DiyarbakirTablo[[#This Row],[Vefat2020]]&gt;-1,DiyarbakirTablo[[#This Row],[Referans]]&gt;-1), DiyarbakirTablo[[#This Row],[Vefat2020]]-DiyarbakirTablo[[#This Row],[Referans]], 0)</f>
        <v>9.5</v>
      </c>
      <c r="H228">
        <f t="shared" si="16"/>
        <v>23</v>
      </c>
      <c r="I228">
        <f t="shared" si="17"/>
        <v>15.833333333333334</v>
      </c>
      <c r="J228">
        <f t="shared" si="18"/>
        <v>14.666666666666666</v>
      </c>
      <c r="K228">
        <f t="shared" si="19"/>
        <v>4.75</v>
      </c>
      <c r="L228">
        <f t="shared" si="20"/>
        <v>15.785714285714286</v>
      </c>
    </row>
    <row r="229" spans="1:12" x14ac:dyDescent="0.35">
      <c r="A229" t="s">
        <v>28</v>
      </c>
      <c r="B229">
        <v>16</v>
      </c>
      <c r="C229">
        <v>24</v>
      </c>
      <c r="D229">
        <v>16</v>
      </c>
      <c r="E229">
        <v>2</v>
      </c>
      <c r="F229">
        <f>IF(OR(DiyarbakirTablo[[#This Row],[Vefat2019]]&gt;-1, DiyarbakirTablo[[#This Row],[Vefat2018]]&gt;-1), AVERAGEIF(DiyarbakirTablo[[#This Row],[Vefat2019]:[Vefat2018]], "&gt;0"), DiyarbakirTablo[[#This Row],[Vefat2020]])</f>
        <v>20</v>
      </c>
      <c r="G229">
        <f>IF(AND(DiyarbakirTablo[[#This Row],[Vefat2020]]&gt;-1,DiyarbakirTablo[[#This Row],[Referans]]&gt;-1), DiyarbakirTablo[[#This Row],[Vefat2020]]-DiyarbakirTablo[[#This Row],[Referans]], 0)</f>
        <v>-4</v>
      </c>
      <c r="H229">
        <f t="shared" si="16"/>
        <v>22</v>
      </c>
      <c r="I229">
        <f t="shared" si="17"/>
        <v>18.166666666666668</v>
      </c>
      <c r="J229">
        <f t="shared" si="18"/>
        <v>15.166666666666666</v>
      </c>
      <c r="K229">
        <f t="shared" si="19"/>
        <v>4.5</v>
      </c>
      <c r="L229">
        <f t="shared" si="20"/>
        <v>17</v>
      </c>
    </row>
    <row r="230" spans="1:12" x14ac:dyDescent="0.35">
      <c r="A230" t="s">
        <v>27</v>
      </c>
      <c r="B230">
        <v>29</v>
      </c>
      <c r="C230">
        <v>12</v>
      </c>
      <c r="D230">
        <v>17</v>
      </c>
      <c r="E230">
        <v>5</v>
      </c>
      <c r="F230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230">
        <f>IF(AND(DiyarbakirTablo[[#This Row],[Vefat2020]]&gt;-1,DiyarbakirTablo[[#This Row],[Referans]]&gt;-1), DiyarbakirTablo[[#This Row],[Vefat2020]]-DiyarbakirTablo[[#This Row],[Referans]], 0)</f>
        <v>14.5</v>
      </c>
      <c r="H230">
        <f t="shared" si="16"/>
        <v>22.571428571428573</v>
      </c>
      <c r="I230">
        <f t="shared" si="17"/>
        <v>17.285714285714285</v>
      </c>
      <c r="J230">
        <f t="shared" si="18"/>
        <v>14.666666666666666</v>
      </c>
      <c r="K230">
        <f t="shared" si="19"/>
        <v>4.5999999999999996</v>
      </c>
      <c r="L230">
        <f t="shared" si="20"/>
        <v>16.214285714285715</v>
      </c>
    </row>
    <row r="231" spans="1:12" x14ac:dyDescent="0.35">
      <c r="A231" t="s">
        <v>26</v>
      </c>
      <c r="B231">
        <v>27</v>
      </c>
      <c r="C231">
        <v>-1</v>
      </c>
      <c r="D231">
        <v>13</v>
      </c>
      <c r="E231">
        <v>10</v>
      </c>
      <c r="F231">
        <f>IF(OR(DiyarbakirTablo[[#This Row],[Vefat2019]]&gt;-1, DiyarbakirTablo[[#This Row],[Vefat2018]]&gt;-1), AVERAGEIF(DiyarbakirTablo[[#This Row],[Vefat2019]:[Vefat2018]], "&gt;0"), DiyarbakirTablo[[#This Row],[Vefat2020]])</f>
        <v>13</v>
      </c>
      <c r="G231">
        <f>IF(AND(DiyarbakirTablo[[#This Row],[Vefat2020]]&gt;-1,DiyarbakirTablo[[#This Row],[Referans]]&gt;-1), DiyarbakirTablo[[#This Row],[Vefat2020]]-DiyarbakirTablo[[#This Row],[Referans]], 0)</f>
        <v>14</v>
      </c>
      <c r="H231">
        <f t="shared" si="16"/>
        <v>23.428571428571427</v>
      </c>
      <c r="I231">
        <f t="shared" si="17"/>
        <v>17.166666666666668</v>
      </c>
      <c r="J231">
        <f t="shared" si="18"/>
        <v>14.428571428571429</v>
      </c>
      <c r="K231">
        <f t="shared" si="19"/>
        <v>5.8</v>
      </c>
      <c r="L231">
        <f t="shared" si="20"/>
        <v>15.5</v>
      </c>
    </row>
    <row r="232" spans="1:12" x14ac:dyDescent="0.35">
      <c r="A232" t="s">
        <v>25</v>
      </c>
      <c r="B232">
        <v>-1</v>
      </c>
      <c r="C232">
        <v>-1</v>
      </c>
      <c r="D232">
        <v>-1</v>
      </c>
      <c r="E232">
        <v>-1</v>
      </c>
      <c r="F232">
        <f>IF(OR(DiyarbakirTablo[[#This Row],[Vefat2019]]&gt;-1, DiyarbakirTablo[[#This Row],[Vefat2018]]&gt;-1), AVERAGEIF(DiyarbakirTablo[[#This Row],[Vefat2019]:[Vefat2018]], "&gt;0"), DiyarbakirTablo[[#This Row],[Vefat2020]])</f>
        <v>-1</v>
      </c>
      <c r="G232">
        <f>IF(AND(DiyarbakirTablo[[#This Row],[Vefat2020]]&gt;-1,DiyarbakirTablo[[#This Row],[Referans]]&gt;-1), DiyarbakirTablo[[#This Row],[Vefat2020]]-DiyarbakirTablo[[#This Row],[Referans]], 0)</f>
        <v>0</v>
      </c>
      <c r="H232">
        <f t="shared" si="16"/>
        <v>24.166666666666668</v>
      </c>
      <c r="I232">
        <f t="shared" si="17"/>
        <v>17.8</v>
      </c>
      <c r="J232">
        <f t="shared" si="18"/>
        <v>15</v>
      </c>
      <c r="K232">
        <f t="shared" si="19"/>
        <v>5.25</v>
      </c>
      <c r="L232">
        <f t="shared" si="20"/>
        <v>13.571428571428571</v>
      </c>
    </row>
    <row r="233" spans="1:12" x14ac:dyDescent="0.35">
      <c r="A233" t="s">
        <v>24</v>
      </c>
      <c r="B233">
        <v>-1</v>
      </c>
      <c r="C233">
        <v>-1</v>
      </c>
      <c r="D233">
        <v>-1</v>
      </c>
      <c r="E233">
        <v>6</v>
      </c>
      <c r="F233">
        <f>IF(OR(DiyarbakirTablo[[#This Row],[Vefat2019]]&gt;-1, DiyarbakirTablo[[#This Row],[Vefat2018]]&gt;-1), AVERAGEIF(DiyarbakirTablo[[#This Row],[Vefat2019]:[Vefat2018]], "&gt;0"), DiyarbakirTablo[[#This Row],[Vefat2020]])</f>
        <v>-1</v>
      </c>
      <c r="G233">
        <f>IF(AND(DiyarbakirTablo[[#This Row],[Vefat2020]]&gt;-1,DiyarbakirTablo[[#This Row],[Referans]]&gt;-1), DiyarbakirTablo[[#This Row],[Vefat2020]]-DiyarbakirTablo[[#This Row],[Referans]], 0)</f>
        <v>0</v>
      </c>
      <c r="H233">
        <f t="shared" si="16"/>
        <v>24.6</v>
      </c>
      <c r="I233">
        <f t="shared" si="17"/>
        <v>18.5</v>
      </c>
      <c r="J233">
        <f t="shared" si="18"/>
        <v>14.6</v>
      </c>
      <c r="K233">
        <f t="shared" si="19"/>
        <v>5.4</v>
      </c>
      <c r="L233">
        <f t="shared" si="20"/>
        <v>11.142857142857142</v>
      </c>
    </row>
    <row r="234" spans="1:12" x14ac:dyDescent="0.35">
      <c r="A234" t="s">
        <v>23</v>
      </c>
      <c r="B234">
        <v>26</v>
      </c>
      <c r="C234">
        <v>-1</v>
      </c>
      <c r="D234">
        <v>16</v>
      </c>
      <c r="E234">
        <v>9</v>
      </c>
      <c r="F234">
        <f>IF(OR(DiyarbakirTablo[[#This Row],[Vefat2019]]&gt;-1, DiyarbakirTablo[[#This Row],[Vefat2018]]&gt;-1), AVERAGEIF(DiyarbakirTablo[[#This Row],[Vefat2019]:[Vefat2018]], "&gt;0"), DiyarbakirTablo[[#This Row],[Vefat2020]])</f>
        <v>16</v>
      </c>
      <c r="G234">
        <f>IF(AND(DiyarbakirTablo[[#This Row],[Vefat2020]]&gt;-1,DiyarbakirTablo[[#This Row],[Referans]]&gt;-1), DiyarbakirTablo[[#This Row],[Vefat2020]]-DiyarbakirTablo[[#This Row],[Referans]], 0)</f>
        <v>10</v>
      </c>
      <c r="H234">
        <f t="shared" si="16"/>
        <v>25.8</v>
      </c>
      <c r="I234">
        <f t="shared" si="17"/>
        <v>20.333333333333332</v>
      </c>
      <c r="J234">
        <f t="shared" si="18"/>
        <v>16</v>
      </c>
      <c r="K234">
        <f t="shared" si="19"/>
        <v>6</v>
      </c>
      <c r="L234">
        <f t="shared" si="20"/>
        <v>11.857142857142858</v>
      </c>
    </row>
    <row r="235" spans="1:12" x14ac:dyDescent="0.35">
      <c r="A235" t="s">
        <v>22</v>
      </c>
      <c r="B235">
        <v>26</v>
      </c>
      <c r="C235">
        <v>12</v>
      </c>
      <c r="D235">
        <v>-1</v>
      </c>
      <c r="E235">
        <v>4</v>
      </c>
      <c r="F235">
        <f>IF(OR(DiyarbakirTablo[[#This Row],[Vefat2019]]&gt;-1, DiyarbakirTablo[[#This Row],[Vefat2018]]&gt;-1), AVERAGEIF(DiyarbakirTablo[[#This Row],[Vefat2019]:[Vefat2018]], "&gt;0"), DiyarbakirTablo[[#This Row],[Vefat2020]])</f>
        <v>12</v>
      </c>
      <c r="G235">
        <f>IF(AND(DiyarbakirTablo[[#This Row],[Vefat2020]]&gt;-1,DiyarbakirTablo[[#This Row],[Referans]]&gt;-1), DiyarbakirTablo[[#This Row],[Vefat2020]]-DiyarbakirTablo[[#This Row],[Referans]], 0)</f>
        <v>14</v>
      </c>
      <c r="H235">
        <f t="shared" si="16"/>
        <v>24.8</v>
      </c>
      <c r="I235">
        <f t="shared" si="17"/>
        <v>16</v>
      </c>
      <c r="J235">
        <f t="shared" si="18"/>
        <v>15.5</v>
      </c>
      <c r="K235">
        <f t="shared" si="19"/>
        <v>6</v>
      </c>
      <c r="L235">
        <f t="shared" si="20"/>
        <v>10.5</v>
      </c>
    </row>
    <row r="236" spans="1:12" x14ac:dyDescent="0.35">
      <c r="A236" t="s">
        <v>21</v>
      </c>
      <c r="B236">
        <v>20</v>
      </c>
      <c r="C236">
        <v>18</v>
      </c>
      <c r="D236">
        <v>11</v>
      </c>
      <c r="E236">
        <v>6</v>
      </c>
      <c r="F236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236">
        <f>IF(AND(DiyarbakirTablo[[#This Row],[Vefat2020]]&gt;-1,DiyarbakirTablo[[#This Row],[Referans]]&gt;-1), DiyarbakirTablo[[#This Row],[Vefat2020]]-DiyarbakirTablo[[#This Row],[Referans]], 0)</f>
        <v>5.5</v>
      </c>
      <c r="H236">
        <f t="shared" si="16"/>
        <v>25.6</v>
      </c>
      <c r="I236">
        <f t="shared" si="17"/>
        <v>14</v>
      </c>
      <c r="J236">
        <f t="shared" si="18"/>
        <v>14.25</v>
      </c>
      <c r="K236">
        <f t="shared" si="19"/>
        <v>6.666666666666667</v>
      </c>
      <c r="L236">
        <f t="shared" si="20"/>
        <v>9.7142857142857135</v>
      </c>
    </row>
    <row r="237" spans="1:12" x14ac:dyDescent="0.35">
      <c r="A237" t="s">
        <v>20</v>
      </c>
      <c r="B237">
        <v>21</v>
      </c>
      <c r="C237">
        <v>11</v>
      </c>
      <c r="D237">
        <v>7</v>
      </c>
      <c r="E237">
        <v>9</v>
      </c>
      <c r="F237">
        <f>IF(OR(DiyarbakirTablo[[#This Row],[Vefat2019]]&gt;-1, DiyarbakirTablo[[#This Row],[Vefat2018]]&gt;-1), AVERAGEIF(DiyarbakirTablo[[#This Row],[Vefat2019]:[Vefat2018]], "&gt;0"), DiyarbakirTablo[[#This Row],[Vefat2020]])</f>
        <v>9</v>
      </c>
      <c r="G237">
        <f>IF(AND(DiyarbakirTablo[[#This Row],[Vefat2020]]&gt;-1,DiyarbakirTablo[[#This Row],[Referans]]&gt;-1), DiyarbakirTablo[[#This Row],[Vefat2020]]-DiyarbakirTablo[[#This Row],[Referans]], 0)</f>
        <v>12</v>
      </c>
      <c r="H237">
        <f t="shared" si="16"/>
        <v>24</v>
      </c>
      <c r="I237">
        <f t="shared" si="17"/>
        <v>13.666666666666666</v>
      </c>
      <c r="J237">
        <f t="shared" si="18"/>
        <v>11.75</v>
      </c>
      <c r="K237">
        <f t="shared" si="19"/>
        <v>7.333333333333333</v>
      </c>
      <c r="L237">
        <f t="shared" si="20"/>
        <v>8.9285714285714288</v>
      </c>
    </row>
    <row r="238" spans="1:12" x14ac:dyDescent="0.35">
      <c r="A238" t="s">
        <v>19</v>
      </c>
      <c r="B238">
        <v>30</v>
      </c>
      <c r="C238">
        <v>20</v>
      </c>
      <c r="D238">
        <v>11</v>
      </c>
      <c r="E238">
        <v>2</v>
      </c>
      <c r="F238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238">
        <f>IF(AND(DiyarbakirTablo[[#This Row],[Vefat2020]]&gt;-1,DiyarbakirTablo[[#This Row],[Referans]]&gt;-1), DiyarbakirTablo[[#This Row],[Vefat2020]]-DiyarbakirTablo[[#This Row],[Referans]], 0)</f>
        <v>14.5</v>
      </c>
      <c r="H238">
        <f t="shared" si="16"/>
        <v>24.6</v>
      </c>
      <c r="I238">
        <f t="shared" si="17"/>
        <v>15.25</v>
      </c>
      <c r="J238">
        <f t="shared" si="18"/>
        <v>11.25</v>
      </c>
      <c r="K238">
        <f t="shared" si="19"/>
        <v>6</v>
      </c>
      <c r="L238">
        <f t="shared" si="20"/>
        <v>9.2857142857142865</v>
      </c>
    </row>
    <row r="239" spans="1:12" x14ac:dyDescent="0.35">
      <c r="A239" t="s">
        <v>18</v>
      </c>
      <c r="B239">
        <v>28</v>
      </c>
      <c r="C239">
        <v>18</v>
      </c>
      <c r="D239">
        <v>11</v>
      </c>
      <c r="E239">
        <v>5</v>
      </c>
      <c r="F239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239">
        <f>IF(AND(DiyarbakirTablo[[#This Row],[Vefat2020]]&gt;-1,DiyarbakirTablo[[#This Row],[Referans]]&gt;-1), DiyarbakirTablo[[#This Row],[Vefat2020]]-DiyarbakirTablo[[#This Row],[Referans]], 0)</f>
        <v>13.5</v>
      </c>
      <c r="H239">
        <f t="shared" si="16"/>
        <v>25.166666666666668</v>
      </c>
      <c r="I239">
        <f t="shared" si="17"/>
        <v>15.8</v>
      </c>
      <c r="J239">
        <f t="shared" si="18"/>
        <v>11.2</v>
      </c>
      <c r="K239">
        <f t="shared" si="19"/>
        <v>5.8571428571428568</v>
      </c>
      <c r="L239">
        <f t="shared" si="20"/>
        <v>11.5</v>
      </c>
    </row>
    <row r="240" spans="1:12" x14ac:dyDescent="0.35">
      <c r="A240" t="s">
        <v>17</v>
      </c>
      <c r="B240">
        <v>26</v>
      </c>
      <c r="C240">
        <v>21</v>
      </c>
      <c r="D240">
        <v>12</v>
      </c>
      <c r="E240">
        <v>-1</v>
      </c>
      <c r="F240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240">
        <f>IF(AND(DiyarbakirTablo[[#This Row],[Vefat2020]]&gt;-1,DiyarbakirTablo[[#This Row],[Referans]]&gt;-1), DiyarbakirTablo[[#This Row],[Vefat2020]]-DiyarbakirTablo[[#This Row],[Referans]], 0)</f>
        <v>9.5</v>
      </c>
      <c r="H240">
        <f t="shared" si="16"/>
        <v>25.285714285714285</v>
      </c>
      <c r="I240">
        <f t="shared" si="17"/>
        <v>16.666666666666668</v>
      </c>
      <c r="J240">
        <f t="shared" si="18"/>
        <v>11.333333333333334</v>
      </c>
      <c r="K240">
        <f t="shared" si="19"/>
        <v>5.833333333333333</v>
      </c>
      <c r="L240">
        <f t="shared" si="20"/>
        <v>14</v>
      </c>
    </row>
    <row r="241" spans="1:12" x14ac:dyDescent="0.35">
      <c r="A241" t="s">
        <v>16</v>
      </c>
      <c r="B241">
        <v>19</v>
      </c>
      <c r="C241">
        <v>10</v>
      </c>
      <c r="D241">
        <v>-1</v>
      </c>
      <c r="E241">
        <v>-1</v>
      </c>
      <c r="F241">
        <f>IF(OR(DiyarbakirTablo[[#This Row],[Vefat2019]]&gt;-1, DiyarbakirTablo[[#This Row],[Vefat2018]]&gt;-1), AVERAGEIF(DiyarbakirTablo[[#This Row],[Vefat2019]:[Vefat2018]], "&gt;0"), DiyarbakirTablo[[#This Row],[Vefat2020]])</f>
        <v>10</v>
      </c>
      <c r="G241">
        <f>IF(AND(DiyarbakirTablo[[#This Row],[Vefat2020]]&gt;-1,DiyarbakirTablo[[#This Row],[Referans]]&gt;-1), DiyarbakirTablo[[#This Row],[Vefat2020]]-DiyarbakirTablo[[#This Row],[Referans]], 0)</f>
        <v>9</v>
      </c>
      <c r="H241">
        <f t="shared" si="16"/>
        <v>24.285714285714285</v>
      </c>
      <c r="I241">
        <f t="shared" si="17"/>
        <v>15.714285714285714</v>
      </c>
      <c r="J241">
        <f t="shared" si="18"/>
        <v>10.4</v>
      </c>
      <c r="K241">
        <f t="shared" si="19"/>
        <v>5.2</v>
      </c>
      <c r="L241">
        <f t="shared" si="20"/>
        <v>13.142857142857142</v>
      </c>
    </row>
    <row r="242" spans="1:12" x14ac:dyDescent="0.35">
      <c r="A242" t="s">
        <v>15</v>
      </c>
      <c r="B242">
        <v>0</v>
      </c>
      <c r="C242">
        <v>-1</v>
      </c>
      <c r="D242">
        <v>-1</v>
      </c>
      <c r="E242">
        <v>5</v>
      </c>
    </row>
    <row r="243" spans="1:12" x14ac:dyDescent="0.35">
      <c r="A243" t="s">
        <v>14</v>
      </c>
      <c r="B243">
        <v>0</v>
      </c>
      <c r="C243">
        <v>15</v>
      </c>
      <c r="D243">
        <v>11</v>
      </c>
      <c r="E243">
        <v>-1</v>
      </c>
    </row>
    <row r="244" spans="1:12" x14ac:dyDescent="0.35">
      <c r="A244" t="s">
        <v>13</v>
      </c>
      <c r="B244">
        <v>-1</v>
      </c>
      <c r="C244">
        <v>-1</v>
      </c>
      <c r="D244">
        <v>-1</v>
      </c>
      <c r="E244">
        <v>-1</v>
      </c>
    </row>
    <row r="245" spans="1:12" x14ac:dyDescent="0.35">
      <c r="A245" t="s">
        <v>12</v>
      </c>
      <c r="B245">
        <v>-1</v>
      </c>
      <c r="C245">
        <v>-1</v>
      </c>
      <c r="D245">
        <v>-1</v>
      </c>
      <c r="E245">
        <v>-1</v>
      </c>
    </row>
    <row r="246" spans="1:12" x14ac:dyDescent="0.35">
      <c r="A246" t="s">
        <v>11</v>
      </c>
      <c r="B246">
        <v>-1</v>
      </c>
      <c r="C246">
        <v>-1</v>
      </c>
      <c r="D246">
        <v>-1</v>
      </c>
      <c r="E246">
        <v>-1</v>
      </c>
    </row>
    <row r="247" spans="1:12" x14ac:dyDescent="0.35">
      <c r="A247" t="s">
        <v>10</v>
      </c>
      <c r="B247">
        <v>-1</v>
      </c>
      <c r="C247">
        <v>-1</v>
      </c>
      <c r="D247">
        <v>-1</v>
      </c>
      <c r="E247">
        <v>-1</v>
      </c>
    </row>
    <row r="248" spans="1:12" x14ac:dyDescent="0.35">
      <c r="A248" t="s">
        <v>9</v>
      </c>
      <c r="B248">
        <v>0</v>
      </c>
      <c r="C248">
        <v>16</v>
      </c>
      <c r="D248">
        <v>-1</v>
      </c>
      <c r="E248">
        <v>-1</v>
      </c>
    </row>
    <row r="249" spans="1:12" x14ac:dyDescent="0.35">
      <c r="A249" t="s">
        <v>8</v>
      </c>
      <c r="B249">
        <v>-1</v>
      </c>
      <c r="C249">
        <v>-1</v>
      </c>
      <c r="D249">
        <v>-1</v>
      </c>
      <c r="E249">
        <v>-1</v>
      </c>
    </row>
    <row r="250" spans="1:12" x14ac:dyDescent="0.35">
      <c r="A250" t="s">
        <v>7</v>
      </c>
      <c r="B250">
        <v>-1</v>
      </c>
      <c r="C250">
        <v>-1</v>
      </c>
      <c r="D250">
        <v>-1</v>
      </c>
      <c r="E250">
        <v>-1</v>
      </c>
    </row>
    <row r="251" spans="1:12" x14ac:dyDescent="0.35">
      <c r="A251" t="s">
        <v>6</v>
      </c>
      <c r="B251">
        <v>-1</v>
      </c>
      <c r="C251">
        <v>-1</v>
      </c>
      <c r="D251">
        <v>-1</v>
      </c>
      <c r="E251">
        <v>-1</v>
      </c>
    </row>
    <row r="252" spans="1:12" x14ac:dyDescent="0.35">
      <c r="A252" t="s">
        <v>5</v>
      </c>
      <c r="B252">
        <v>0</v>
      </c>
      <c r="C252">
        <v>-1</v>
      </c>
      <c r="D252">
        <v>-1</v>
      </c>
      <c r="E252">
        <v>11</v>
      </c>
    </row>
    <row r="253" spans="1:12" x14ac:dyDescent="0.35">
      <c r="A253" t="s">
        <v>4</v>
      </c>
      <c r="B253">
        <v>1</v>
      </c>
      <c r="C253">
        <v>-1</v>
      </c>
      <c r="D253">
        <v>9</v>
      </c>
      <c r="E253">
        <v>1</v>
      </c>
    </row>
    <row r="254" spans="1:12" x14ac:dyDescent="0.35">
      <c r="A254" t="s">
        <v>3</v>
      </c>
      <c r="B254">
        <v>0</v>
      </c>
      <c r="C254">
        <v>10</v>
      </c>
      <c r="D254">
        <v>10</v>
      </c>
      <c r="E254">
        <v>-1</v>
      </c>
    </row>
    <row r="255" spans="1:12" x14ac:dyDescent="0.35">
      <c r="A255" t="s">
        <v>2</v>
      </c>
      <c r="B255">
        <v>0</v>
      </c>
      <c r="C255">
        <v>21</v>
      </c>
      <c r="D255">
        <v>12</v>
      </c>
      <c r="E255">
        <v>-1</v>
      </c>
    </row>
    <row r="256" spans="1:12" x14ac:dyDescent="0.35">
      <c r="A256" t="s">
        <v>1</v>
      </c>
      <c r="B256">
        <v>0</v>
      </c>
      <c r="C256">
        <v>11</v>
      </c>
      <c r="D256">
        <v>12</v>
      </c>
      <c r="E256">
        <v>9</v>
      </c>
    </row>
    <row r="257" spans="1:12" x14ac:dyDescent="0.35">
      <c r="A257" t="s">
        <v>0</v>
      </c>
      <c r="B257">
        <v>0</v>
      </c>
      <c r="C257">
        <v>15</v>
      </c>
      <c r="D257">
        <v>21</v>
      </c>
      <c r="E257">
        <v>7</v>
      </c>
    </row>
    <row r="258" spans="1:12" x14ac:dyDescent="0.35">
      <c r="L258" s="1"/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8F35-BE20-488C-A57C-6A99A311DDE3}">
  <sheetPr codeName="Sheet12"/>
  <dimension ref="A1:L258"/>
  <sheetViews>
    <sheetView topLeftCell="A240" zoomScale="85" zoomScaleNormal="85" workbookViewId="0">
      <selection activeCell="N256" sqref="N256"/>
    </sheetView>
  </sheetViews>
  <sheetFormatPr defaultRowHeight="14.5" x14ac:dyDescent="0.35"/>
  <cols>
    <col min="2" max="6" width="11.1796875" customWidth="1"/>
    <col min="7" max="9" width="14" customWidth="1"/>
    <col min="10" max="10" width="13.453125" customWidth="1"/>
    <col min="12" max="15" width="18.54296875" customWidth="1"/>
    <col min="16" max="16" width="25" customWidth="1"/>
  </cols>
  <sheetData>
    <row r="1" spans="1:10" x14ac:dyDescent="0.35">
      <c r="A1" t="s">
        <v>256</v>
      </c>
      <c r="B1" t="s">
        <v>262</v>
      </c>
      <c r="C1" t="s">
        <v>263</v>
      </c>
      <c r="D1" t="s">
        <v>264</v>
      </c>
      <c r="E1" t="s">
        <v>266</v>
      </c>
      <c r="F1" t="s">
        <v>269</v>
      </c>
      <c r="G1" t="s">
        <v>257</v>
      </c>
      <c r="H1" t="s">
        <v>258</v>
      </c>
      <c r="I1" t="s">
        <v>259</v>
      </c>
      <c r="J1" t="s">
        <v>268</v>
      </c>
    </row>
    <row r="2" spans="1:10" x14ac:dyDescent="0.35">
      <c r="A2" s="3" t="s">
        <v>255</v>
      </c>
      <c r="B2" s="2">
        <v>12</v>
      </c>
      <c r="C2" s="2">
        <v>14</v>
      </c>
      <c r="D2" s="2">
        <v>5</v>
      </c>
      <c r="E2">
        <f>AVERAGE(KayseriTablo[[#This Row],[Vefat2019]:[Vefat2018]])</f>
        <v>9.5</v>
      </c>
      <c r="F2">
        <f>KayseriTablo[[#This Row],[Vefat2020]]-KayseriTablo[[#This Row],[Referans]]</f>
        <v>2.5</v>
      </c>
    </row>
    <row r="3" spans="1:10" x14ac:dyDescent="0.35">
      <c r="A3" s="3" t="s">
        <v>254</v>
      </c>
      <c r="B3" s="2">
        <v>8</v>
      </c>
      <c r="C3" s="2">
        <v>7</v>
      </c>
      <c r="D3" s="2">
        <v>10</v>
      </c>
      <c r="E3">
        <f>AVERAGE(KayseriTablo[[#This Row],[Vefat2019]:[Vefat2018]])</f>
        <v>8.5</v>
      </c>
      <c r="F3">
        <f>KayseriTablo[[#This Row],[Vefat2020]]-KayseriTablo[[#This Row],[Referans]]</f>
        <v>-0.5</v>
      </c>
    </row>
    <row r="4" spans="1:10" x14ac:dyDescent="0.35">
      <c r="A4" s="3" t="s">
        <v>253</v>
      </c>
      <c r="B4" s="2">
        <v>11</v>
      </c>
      <c r="C4" s="2">
        <v>10</v>
      </c>
      <c r="D4" s="2">
        <v>7</v>
      </c>
      <c r="E4">
        <f>AVERAGE(KayseriTablo[[#This Row],[Vefat2019]:[Vefat2018]])</f>
        <v>8.5</v>
      </c>
      <c r="F4">
        <f>KayseriTablo[[#This Row],[Vefat2020]]-KayseriTablo[[#This Row],[Referans]]</f>
        <v>2.5</v>
      </c>
    </row>
    <row r="5" spans="1:10" x14ac:dyDescent="0.35">
      <c r="A5" s="3" t="s">
        <v>252</v>
      </c>
      <c r="B5" s="2">
        <v>13</v>
      </c>
      <c r="C5" s="2">
        <v>7</v>
      </c>
      <c r="D5" s="2">
        <v>7</v>
      </c>
      <c r="E5">
        <f>AVERAGE(KayseriTablo[[#This Row],[Vefat2019]:[Vefat2018]])</f>
        <v>7</v>
      </c>
      <c r="F5">
        <f>KayseriTablo[[#This Row],[Vefat2020]]-KayseriTablo[[#This Row],[Referans]]</f>
        <v>6</v>
      </c>
    </row>
    <row r="6" spans="1:10" x14ac:dyDescent="0.35">
      <c r="A6" s="3" t="s">
        <v>251</v>
      </c>
      <c r="B6" s="2">
        <v>14</v>
      </c>
      <c r="C6" s="2">
        <v>9</v>
      </c>
      <c r="D6" s="2">
        <v>9</v>
      </c>
      <c r="E6">
        <f>AVERAGE(KayseriTablo[[#This Row],[Vefat2019]:[Vefat2018]])</f>
        <v>9</v>
      </c>
      <c r="F6">
        <f>KayseriTablo[[#This Row],[Vefat2020]]-KayseriTablo[[#This Row],[Referans]]</f>
        <v>5</v>
      </c>
    </row>
    <row r="7" spans="1:10" x14ac:dyDescent="0.35">
      <c r="A7" s="3" t="s">
        <v>250</v>
      </c>
      <c r="B7" s="2">
        <v>13</v>
      </c>
      <c r="C7" s="2">
        <v>7</v>
      </c>
      <c r="D7" s="2">
        <v>10</v>
      </c>
      <c r="E7">
        <f>AVERAGE(KayseriTablo[[#This Row],[Vefat2019]:[Vefat2018]])</f>
        <v>8.5</v>
      </c>
      <c r="F7">
        <f>KayseriTablo[[#This Row],[Vefat2020]]-KayseriTablo[[#This Row],[Referans]]</f>
        <v>4.5</v>
      </c>
    </row>
    <row r="8" spans="1:10" x14ac:dyDescent="0.35">
      <c r="A8" s="3" t="s">
        <v>249</v>
      </c>
      <c r="B8" s="2">
        <v>6</v>
      </c>
      <c r="C8" s="2">
        <v>10</v>
      </c>
      <c r="D8" s="2">
        <v>4</v>
      </c>
      <c r="E8">
        <f>AVERAGE(KayseriTablo[[#This Row],[Vefat2019]:[Vefat2018]])</f>
        <v>7</v>
      </c>
      <c r="F8">
        <f>KayseriTablo[[#This Row],[Vefat2020]]-KayseriTablo[[#This Row],[Referans]]</f>
        <v>-1</v>
      </c>
      <c r="G8">
        <f t="shared" ref="G8:G71" si="0">AVERAGE(B2:B8)</f>
        <v>11</v>
      </c>
      <c r="H8">
        <f t="shared" ref="H8:H71" si="1">AVERAGE(C2:C8)</f>
        <v>9.1428571428571423</v>
      </c>
      <c r="I8">
        <f t="shared" ref="I8:I71" si="2">AVERAGE(D2:D8)</f>
        <v>7.4285714285714288</v>
      </c>
      <c r="J8">
        <f>AVERAGE(E2:E8)</f>
        <v>8.2857142857142865</v>
      </c>
    </row>
    <row r="9" spans="1:10" x14ac:dyDescent="0.35">
      <c r="A9" s="3" t="s">
        <v>248</v>
      </c>
      <c r="B9" s="2">
        <v>8</v>
      </c>
      <c r="C9" s="2">
        <v>10</v>
      </c>
      <c r="D9" s="2">
        <v>7</v>
      </c>
      <c r="E9">
        <f>AVERAGE(KayseriTablo[[#This Row],[Vefat2019]:[Vefat2018]])</f>
        <v>8.5</v>
      </c>
      <c r="F9">
        <f>KayseriTablo[[#This Row],[Vefat2020]]-KayseriTablo[[#This Row],[Referans]]</f>
        <v>-0.5</v>
      </c>
      <c r="G9">
        <f t="shared" si="0"/>
        <v>10.428571428571429</v>
      </c>
      <c r="H9">
        <f t="shared" si="1"/>
        <v>8.5714285714285712</v>
      </c>
      <c r="I9">
        <f t="shared" si="2"/>
        <v>7.7142857142857144</v>
      </c>
      <c r="J9">
        <f t="shared" ref="J9:J72" si="3">AVERAGE(E3:E9)</f>
        <v>8.1428571428571423</v>
      </c>
    </row>
    <row r="10" spans="1:10" x14ac:dyDescent="0.35">
      <c r="A10" s="3" t="s">
        <v>247</v>
      </c>
      <c r="B10" s="2">
        <v>10</v>
      </c>
      <c r="C10" s="2">
        <v>9</v>
      </c>
      <c r="D10" s="2">
        <v>6</v>
      </c>
      <c r="E10">
        <f>AVERAGE(KayseriTablo[[#This Row],[Vefat2019]:[Vefat2018]])</f>
        <v>7.5</v>
      </c>
      <c r="F10">
        <f>KayseriTablo[[#This Row],[Vefat2020]]-KayseriTablo[[#This Row],[Referans]]</f>
        <v>2.5</v>
      </c>
      <c r="G10">
        <f t="shared" si="0"/>
        <v>10.714285714285714</v>
      </c>
      <c r="H10">
        <f t="shared" si="1"/>
        <v>8.8571428571428577</v>
      </c>
      <c r="I10">
        <f t="shared" si="2"/>
        <v>7.1428571428571432</v>
      </c>
      <c r="J10">
        <f t="shared" si="3"/>
        <v>8</v>
      </c>
    </row>
    <row r="11" spans="1:10" x14ac:dyDescent="0.35">
      <c r="A11" s="3" t="s">
        <v>246</v>
      </c>
      <c r="B11" s="2">
        <v>10</v>
      </c>
      <c r="C11" s="2">
        <v>6</v>
      </c>
      <c r="D11" s="2">
        <v>7</v>
      </c>
      <c r="E11">
        <f>AVERAGE(KayseriTablo[[#This Row],[Vefat2019]:[Vefat2018]])</f>
        <v>6.5</v>
      </c>
      <c r="F11">
        <f>KayseriTablo[[#This Row],[Vefat2020]]-KayseriTablo[[#This Row],[Referans]]</f>
        <v>3.5</v>
      </c>
      <c r="G11">
        <f t="shared" si="0"/>
        <v>10.571428571428571</v>
      </c>
      <c r="H11">
        <f t="shared" si="1"/>
        <v>8.2857142857142865</v>
      </c>
      <c r="I11">
        <f t="shared" si="2"/>
        <v>7.1428571428571432</v>
      </c>
      <c r="J11">
        <f t="shared" si="3"/>
        <v>7.7142857142857144</v>
      </c>
    </row>
    <row r="12" spans="1:10" x14ac:dyDescent="0.35">
      <c r="A12" s="3" t="s">
        <v>245</v>
      </c>
      <c r="B12" s="2">
        <v>11</v>
      </c>
      <c r="C12" s="2">
        <v>10</v>
      </c>
      <c r="D12" s="2">
        <v>7</v>
      </c>
      <c r="E12">
        <f>AVERAGE(KayseriTablo[[#This Row],[Vefat2019]:[Vefat2018]])</f>
        <v>8.5</v>
      </c>
      <c r="F12">
        <f>KayseriTablo[[#This Row],[Vefat2020]]-KayseriTablo[[#This Row],[Referans]]</f>
        <v>2.5</v>
      </c>
      <c r="G12">
        <f t="shared" si="0"/>
        <v>10.285714285714286</v>
      </c>
      <c r="H12">
        <f t="shared" si="1"/>
        <v>8.7142857142857135</v>
      </c>
      <c r="I12">
        <f t="shared" si="2"/>
        <v>7.1428571428571432</v>
      </c>
      <c r="J12">
        <f t="shared" si="3"/>
        <v>7.9285714285714288</v>
      </c>
    </row>
    <row r="13" spans="1:10" x14ac:dyDescent="0.35">
      <c r="A13" s="3" t="s">
        <v>244</v>
      </c>
      <c r="B13" s="2">
        <v>11</v>
      </c>
      <c r="C13" s="2">
        <v>8</v>
      </c>
      <c r="D13" s="2">
        <v>7</v>
      </c>
      <c r="E13">
        <f>AVERAGE(KayseriTablo[[#This Row],[Vefat2019]:[Vefat2018]])</f>
        <v>7.5</v>
      </c>
      <c r="F13">
        <f>KayseriTablo[[#This Row],[Vefat2020]]-KayseriTablo[[#This Row],[Referans]]</f>
        <v>3.5</v>
      </c>
      <c r="G13">
        <f t="shared" si="0"/>
        <v>9.8571428571428577</v>
      </c>
      <c r="H13">
        <f t="shared" si="1"/>
        <v>8.5714285714285712</v>
      </c>
      <c r="I13">
        <f t="shared" si="2"/>
        <v>6.8571428571428568</v>
      </c>
      <c r="J13">
        <f t="shared" si="3"/>
        <v>7.7142857142857144</v>
      </c>
    </row>
    <row r="14" spans="1:10" x14ac:dyDescent="0.35">
      <c r="A14" s="3" t="s">
        <v>243</v>
      </c>
      <c r="B14" s="2">
        <v>10</v>
      </c>
      <c r="C14" s="2">
        <v>11</v>
      </c>
      <c r="D14" s="2">
        <v>7</v>
      </c>
      <c r="E14">
        <f>AVERAGE(KayseriTablo[[#This Row],[Vefat2019]:[Vefat2018]])</f>
        <v>9</v>
      </c>
      <c r="F14">
        <f>KayseriTablo[[#This Row],[Vefat2020]]-KayseriTablo[[#This Row],[Referans]]</f>
        <v>1</v>
      </c>
      <c r="G14">
        <f t="shared" si="0"/>
        <v>9.4285714285714288</v>
      </c>
      <c r="H14">
        <f t="shared" si="1"/>
        <v>9.1428571428571423</v>
      </c>
      <c r="I14">
        <f t="shared" si="2"/>
        <v>6.4285714285714288</v>
      </c>
      <c r="J14">
        <f t="shared" si="3"/>
        <v>7.7857142857142856</v>
      </c>
    </row>
    <row r="15" spans="1:10" x14ac:dyDescent="0.35">
      <c r="A15" s="3" t="s">
        <v>242</v>
      </c>
      <c r="B15" s="2">
        <v>6</v>
      </c>
      <c r="C15" s="2">
        <v>9</v>
      </c>
      <c r="D15" s="2">
        <v>5</v>
      </c>
      <c r="E15">
        <f>AVERAGE(KayseriTablo[[#This Row],[Vefat2019]:[Vefat2018]])</f>
        <v>7</v>
      </c>
      <c r="F15">
        <f>KayseriTablo[[#This Row],[Vefat2020]]-KayseriTablo[[#This Row],[Referans]]</f>
        <v>-1</v>
      </c>
      <c r="G15">
        <f t="shared" si="0"/>
        <v>9.4285714285714288</v>
      </c>
      <c r="H15">
        <f t="shared" si="1"/>
        <v>9</v>
      </c>
      <c r="I15">
        <f t="shared" si="2"/>
        <v>6.5714285714285712</v>
      </c>
      <c r="J15">
        <f t="shared" si="3"/>
        <v>7.7857142857142856</v>
      </c>
    </row>
    <row r="16" spans="1:10" x14ac:dyDescent="0.35">
      <c r="A16" s="3" t="s">
        <v>241</v>
      </c>
      <c r="B16" s="2">
        <v>8</v>
      </c>
      <c r="C16" s="2">
        <v>12</v>
      </c>
      <c r="D16" s="2">
        <v>7</v>
      </c>
      <c r="E16">
        <f>AVERAGE(KayseriTablo[[#This Row],[Vefat2019]:[Vefat2018]])</f>
        <v>9.5</v>
      </c>
      <c r="F16">
        <f>KayseriTablo[[#This Row],[Vefat2020]]-KayseriTablo[[#This Row],[Referans]]</f>
        <v>-1.5</v>
      </c>
      <c r="G16">
        <f t="shared" si="0"/>
        <v>9.4285714285714288</v>
      </c>
      <c r="H16">
        <f t="shared" si="1"/>
        <v>9.2857142857142865</v>
      </c>
      <c r="I16">
        <f t="shared" si="2"/>
        <v>6.5714285714285712</v>
      </c>
      <c r="J16">
        <f t="shared" si="3"/>
        <v>7.9285714285714288</v>
      </c>
    </row>
    <row r="17" spans="1:12" x14ac:dyDescent="0.35">
      <c r="A17" s="3" t="s">
        <v>240</v>
      </c>
      <c r="B17" s="2">
        <v>7</v>
      </c>
      <c r="C17" s="2">
        <v>6</v>
      </c>
      <c r="D17" s="2">
        <v>9</v>
      </c>
      <c r="E17">
        <f>AVERAGE(KayseriTablo[[#This Row],[Vefat2019]:[Vefat2018]])</f>
        <v>7.5</v>
      </c>
      <c r="F17">
        <f>KayseriTablo[[#This Row],[Vefat2020]]-KayseriTablo[[#This Row],[Referans]]</f>
        <v>-0.5</v>
      </c>
      <c r="G17">
        <f t="shared" si="0"/>
        <v>9</v>
      </c>
      <c r="H17">
        <f t="shared" si="1"/>
        <v>8.8571428571428577</v>
      </c>
      <c r="I17">
        <f t="shared" si="2"/>
        <v>7</v>
      </c>
      <c r="J17">
        <f t="shared" si="3"/>
        <v>7.9285714285714288</v>
      </c>
    </row>
    <row r="18" spans="1:12" x14ac:dyDescent="0.35">
      <c r="A18" s="3" t="s">
        <v>239</v>
      </c>
      <c r="B18" s="2">
        <v>6</v>
      </c>
      <c r="C18" s="2">
        <v>15</v>
      </c>
      <c r="D18" s="2">
        <v>9</v>
      </c>
      <c r="E18">
        <f>AVERAGE(KayseriTablo[[#This Row],[Vefat2019]:[Vefat2018]])</f>
        <v>12</v>
      </c>
      <c r="F18">
        <f>KayseriTablo[[#This Row],[Vefat2020]]-KayseriTablo[[#This Row],[Referans]]</f>
        <v>-6</v>
      </c>
      <c r="G18">
        <f t="shared" si="0"/>
        <v>8.4285714285714288</v>
      </c>
      <c r="H18">
        <f t="shared" si="1"/>
        <v>10.142857142857142</v>
      </c>
      <c r="I18">
        <f t="shared" si="2"/>
        <v>7.2857142857142856</v>
      </c>
      <c r="J18">
        <f t="shared" si="3"/>
        <v>8.7142857142857135</v>
      </c>
    </row>
    <row r="19" spans="1:12" x14ac:dyDescent="0.35">
      <c r="A19" s="3" t="s">
        <v>238</v>
      </c>
      <c r="B19" s="2">
        <v>10</v>
      </c>
      <c r="C19" s="2">
        <v>9</v>
      </c>
      <c r="D19" s="2">
        <v>7</v>
      </c>
      <c r="E19">
        <f>AVERAGE(KayseriTablo[[#This Row],[Vefat2019]:[Vefat2018]])</f>
        <v>8</v>
      </c>
      <c r="F19">
        <f>KayseriTablo[[#This Row],[Vefat2020]]-KayseriTablo[[#This Row],[Referans]]</f>
        <v>2</v>
      </c>
      <c r="G19">
        <f t="shared" si="0"/>
        <v>8.2857142857142865</v>
      </c>
      <c r="H19">
        <f t="shared" si="1"/>
        <v>10</v>
      </c>
      <c r="I19">
        <f t="shared" si="2"/>
        <v>7.2857142857142856</v>
      </c>
      <c r="J19">
        <f t="shared" si="3"/>
        <v>8.6428571428571423</v>
      </c>
    </row>
    <row r="20" spans="1:12" x14ac:dyDescent="0.35">
      <c r="A20" s="3" t="s">
        <v>237</v>
      </c>
      <c r="B20" s="2">
        <v>8</v>
      </c>
      <c r="C20" s="2">
        <v>8</v>
      </c>
      <c r="D20" s="2">
        <v>6</v>
      </c>
      <c r="E20">
        <f>AVERAGE(KayseriTablo[[#This Row],[Vefat2019]:[Vefat2018]])</f>
        <v>7</v>
      </c>
      <c r="F20">
        <f>KayseriTablo[[#This Row],[Vefat2020]]-KayseriTablo[[#This Row],[Referans]]</f>
        <v>1</v>
      </c>
      <c r="G20">
        <f t="shared" si="0"/>
        <v>7.8571428571428568</v>
      </c>
      <c r="H20">
        <f t="shared" si="1"/>
        <v>10</v>
      </c>
      <c r="I20">
        <f t="shared" si="2"/>
        <v>7.1428571428571432</v>
      </c>
      <c r="J20">
        <f t="shared" si="3"/>
        <v>8.5714285714285712</v>
      </c>
    </row>
    <row r="21" spans="1:12" x14ac:dyDescent="0.35">
      <c r="A21" s="3" t="s">
        <v>236</v>
      </c>
      <c r="B21" s="2">
        <v>6</v>
      </c>
      <c r="C21" s="2">
        <v>5</v>
      </c>
      <c r="D21" s="2">
        <v>8</v>
      </c>
      <c r="E21">
        <f>AVERAGE(KayseriTablo[[#This Row],[Vefat2019]:[Vefat2018]])</f>
        <v>6.5</v>
      </c>
      <c r="F21">
        <f>KayseriTablo[[#This Row],[Vefat2020]]-KayseriTablo[[#This Row],[Referans]]</f>
        <v>-0.5</v>
      </c>
      <c r="G21">
        <f t="shared" si="0"/>
        <v>7.2857142857142856</v>
      </c>
      <c r="H21">
        <f t="shared" si="1"/>
        <v>9.1428571428571423</v>
      </c>
      <c r="I21">
        <f t="shared" si="2"/>
        <v>7.2857142857142856</v>
      </c>
      <c r="J21">
        <f t="shared" si="3"/>
        <v>8.2142857142857135</v>
      </c>
    </row>
    <row r="22" spans="1:12" x14ac:dyDescent="0.35">
      <c r="A22" s="3" t="s">
        <v>235</v>
      </c>
      <c r="B22" s="2">
        <v>3</v>
      </c>
      <c r="C22" s="2">
        <v>12</v>
      </c>
      <c r="D22" s="2">
        <v>6</v>
      </c>
      <c r="E22">
        <f>AVERAGE(KayseriTablo[[#This Row],[Vefat2019]:[Vefat2018]])</f>
        <v>9</v>
      </c>
      <c r="F22">
        <f>KayseriTablo[[#This Row],[Vefat2020]]-KayseriTablo[[#This Row],[Referans]]</f>
        <v>-6</v>
      </c>
      <c r="G22">
        <f t="shared" si="0"/>
        <v>6.8571428571428568</v>
      </c>
      <c r="H22">
        <f t="shared" si="1"/>
        <v>9.5714285714285712</v>
      </c>
      <c r="I22">
        <f t="shared" si="2"/>
        <v>7.4285714285714288</v>
      </c>
      <c r="J22">
        <f t="shared" si="3"/>
        <v>8.5</v>
      </c>
    </row>
    <row r="23" spans="1:12" x14ac:dyDescent="0.35">
      <c r="A23" s="3" t="s">
        <v>234</v>
      </c>
      <c r="B23" s="2">
        <v>6</v>
      </c>
      <c r="C23" s="2">
        <v>13</v>
      </c>
      <c r="D23" s="2">
        <v>3</v>
      </c>
      <c r="E23">
        <f>AVERAGE(KayseriTablo[[#This Row],[Vefat2019]:[Vefat2018]])</f>
        <v>8</v>
      </c>
      <c r="F23">
        <f>KayseriTablo[[#This Row],[Vefat2020]]-KayseriTablo[[#This Row],[Referans]]</f>
        <v>-2</v>
      </c>
      <c r="G23">
        <f t="shared" si="0"/>
        <v>6.5714285714285712</v>
      </c>
      <c r="H23">
        <f t="shared" si="1"/>
        <v>9.7142857142857135</v>
      </c>
      <c r="I23">
        <f t="shared" si="2"/>
        <v>6.8571428571428568</v>
      </c>
      <c r="J23">
        <f t="shared" si="3"/>
        <v>8.2857142857142865</v>
      </c>
    </row>
    <row r="24" spans="1:12" x14ac:dyDescent="0.35">
      <c r="A24" s="3" t="s">
        <v>233</v>
      </c>
      <c r="B24" s="2">
        <v>9</v>
      </c>
      <c r="C24" s="2">
        <v>8</v>
      </c>
      <c r="D24" s="2">
        <v>6</v>
      </c>
      <c r="E24">
        <f>AVERAGE(KayseriTablo[[#This Row],[Vefat2019]:[Vefat2018]])</f>
        <v>7</v>
      </c>
      <c r="F24">
        <f>KayseriTablo[[#This Row],[Vefat2020]]-KayseriTablo[[#This Row],[Referans]]</f>
        <v>2</v>
      </c>
      <c r="G24">
        <f t="shared" si="0"/>
        <v>6.8571428571428568</v>
      </c>
      <c r="H24">
        <f t="shared" si="1"/>
        <v>10</v>
      </c>
      <c r="I24">
        <f t="shared" si="2"/>
        <v>6.4285714285714288</v>
      </c>
      <c r="J24">
        <f t="shared" si="3"/>
        <v>8.2142857142857135</v>
      </c>
    </row>
    <row r="25" spans="1:12" x14ac:dyDescent="0.35">
      <c r="A25" s="3" t="s">
        <v>232</v>
      </c>
      <c r="B25" s="2">
        <v>7</v>
      </c>
      <c r="C25" s="2">
        <v>6</v>
      </c>
      <c r="D25" s="2">
        <v>8</v>
      </c>
      <c r="E25">
        <f>AVERAGE(KayseriTablo[[#This Row],[Vefat2019]:[Vefat2018]])</f>
        <v>7</v>
      </c>
      <c r="F25">
        <f>KayseriTablo[[#This Row],[Vefat2020]]-KayseriTablo[[#This Row],[Referans]]</f>
        <v>0</v>
      </c>
      <c r="G25">
        <f t="shared" si="0"/>
        <v>7</v>
      </c>
      <c r="H25">
        <f t="shared" si="1"/>
        <v>8.7142857142857135</v>
      </c>
      <c r="I25">
        <f t="shared" si="2"/>
        <v>6.2857142857142856</v>
      </c>
      <c r="J25">
        <f t="shared" si="3"/>
        <v>7.5</v>
      </c>
    </row>
    <row r="26" spans="1:12" x14ac:dyDescent="0.35">
      <c r="A26" s="3" t="s">
        <v>231</v>
      </c>
      <c r="B26" s="2">
        <v>6</v>
      </c>
      <c r="C26" s="2">
        <v>13</v>
      </c>
      <c r="D26" s="2">
        <v>7</v>
      </c>
      <c r="E26">
        <f>AVERAGE(KayseriTablo[[#This Row],[Vefat2019]:[Vefat2018]])</f>
        <v>10</v>
      </c>
      <c r="F26">
        <f>KayseriTablo[[#This Row],[Vefat2020]]-KayseriTablo[[#This Row],[Referans]]</f>
        <v>-4</v>
      </c>
      <c r="G26">
        <f t="shared" si="0"/>
        <v>6.4285714285714288</v>
      </c>
      <c r="H26">
        <f t="shared" si="1"/>
        <v>9.2857142857142865</v>
      </c>
      <c r="I26">
        <f t="shared" si="2"/>
        <v>6.2857142857142856</v>
      </c>
      <c r="J26">
        <f t="shared" si="3"/>
        <v>7.7857142857142856</v>
      </c>
    </row>
    <row r="27" spans="1:12" x14ac:dyDescent="0.35">
      <c r="A27" s="3" t="s">
        <v>230</v>
      </c>
      <c r="B27" s="2">
        <v>5</v>
      </c>
      <c r="C27" s="2">
        <v>9</v>
      </c>
      <c r="D27" s="2">
        <v>12</v>
      </c>
      <c r="E27">
        <f>AVERAGE(KayseriTablo[[#This Row],[Vefat2019]:[Vefat2018]])</f>
        <v>10.5</v>
      </c>
      <c r="F27">
        <f>KayseriTablo[[#This Row],[Vefat2020]]-KayseriTablo[[#This Row],[Referans]]</f>
        <v>-5.5</v>
      </c>
      <c r="G27">
        <f t="shared" si="0"/>
        <v>6</v>
      </c>
      <c r="H27">
        <f t="shared" si="1"/>
        <v>9.4285714285714288</v>
      </c>
      <c r="I27">
        <f t="shared" si="2"/>
        <v>7.1428571428571432</v>
      </c>
      <c r="J27">
        <f t="shared" si="3"/>
        <v>8.2857142857142865</v>
      </c>
      <c r="L27" t="s">
        <v>261</v>
      </c>
    </row>
    <row r="28" spans="1:12" x14ac:dyDescent="0.35">
      <c r="A28" s="3" t="s">
        <v>229</v>
      </c>
      <c r="B28" s="2">
        <v>8</v>
      </c>
      <c r="C28" s="2">
        <v>8</v>
      </c>
      <c r="D28" s="2">
        <v>8</v>
      </c>
      <c r="E28">
        <f>AVERAGE(KayseriTablo[[#This Row],[Vefat2019]:[Vefat2018]])</f>
        <v>8</v>
      </c>
      <c r="F28">
        <f>KayseriTablo[[#This Row],[Vefat2020]]-KayseriTablo[[#This Row],[Referans]]</f>
        <v>0</v>
      </c>
      <c r="G28">
        <f t="shared" si="0"/>
        <v>6.2857142857142856</v>
      </c>
      <c r="H28">
        <f t="shared" si="1"/>
        <v>9.8571428571428577</v>
      </c>
      <c r="I28">
        <f t="shared" si="2"/>
        <v>7.1428571428571432</v>
      </c>
      <c r="J28">
        <f t="shared" si="3"/>
        <v>8.5</v>
      </c>
      <c r="L28">
        <f>SUM(KayseriTablo[Fark])</f>
        <v>346</v>
      </c>
    </row>
    <row r="29" spans="1:12" x14ac:dyDescent="0.35">
      <c r="A29" s="3" t="s">
        <v>228</v>
      </c>
      <c r="B29" s="2">
        <v>5</v>
      </c>
      <c r="C29" s="2">
        <v>4</v>
      </c>
      <c r="D29" s="2">
        <v>13</v>
      </c>
      <c r="E29">
        <f>AVERAGE(KayseriTablo[[#This Row],[Vefat2019]:[Vefat2018]])</f>
        <v>8.5</v>
      </c>
      <c r="F29">
        <f>KayseriTablo[[#This Row],[Vefat2020]]-KayseriTablo[[#This Row],[Referans]]</f>
        <v>-3.5</v>
      </c>
      <c r="G29">
        <f t="shared" si="0"/>
        <v>6.5714285714285712</v>
      </c>
      <c r="H29">
        <f t="shared" si="1"/>
        <v>8.7142857142857135</v>
      </c>
      <c r="I29">
        <f t="shared" si="2"/>
        <v>8.1428571428571423</v>
      </c>
      <c r="J29">
        <f t="shared" si="3"/>
        <v>8.4285714285714288</v>
      </c>
    </row>
    <row r="30" spans="1:12" x14ac:dyDescent="0.35">
      <c r="A30" s="3" t="s">
        <v>226</v>
      </c>
      <c r="B30" s="2">
        <v>14</v>
      </c>
      <c r="C30" s="2">
        <v>9</v>
      </c>
      <c r="D30" s="2">
        <v>12</v>
      </c>
      <c r="E30">
        <f>AVERAGE(KayseriTablo[[#This Row],[Vefat2019]:[Vefat2018]])</f>
        <v>10.5</v>
      </c>
      <c r="F30">
        <f>KayseriTablo[[#This Row],[Vefat2020]]-KayseriTablo[[#This Row],[Referans]]</f>
        <v>3.5</v>
      </c>
      <c r="G30">
        <f t="shared" si="0"/>
        <v>7.7142857142857144</v>
      </c>
      <c r="H30">
        <f t="shared" si="1"/>
        <v>8.1428571428571423</v>
      </c>
      <c r="I30">
        <f t="shared" si="2"/>
        <v>9.4285714285714288</v>
      </c>
      <c r="J30">
        <f t="shared" si="3"/>
        <v>8.7857142857142865</v>
      </c>
    </row>
    <row r="31" spans="1:12" x14ac:dyDescent="0.35">
      <c r="A31" s="3" t="s">
        <v>225</v>
      </c>
      <c r="B31" s="2">
        <v>6</v>
      </c>
      <c r="C31" s="2">
        <v>7</v>
      </c>
      <c r="D31" s="2">
        <v>10</v>
      </c>
      <c r="E31">
        <f>AVERAGE(KayseriTablo[[#This Row],[Vefat2019]:[Vefat2018]])</f>
        <v>8.5</v>
      </c>
      <c r="F31">
        <f>KayseriTablo[[#This Row],[Vefat2020]]-KayseriTablo[[#This Row],[Referans]]</f>
        <v>-2.5</v>
      </c>
      <c r="G31">
        <f t="shared" si="0"/>
        <v>7.2857142857142856</v>
      </c>
      <c r="H31">
        <f t="shared" si="1"/>
        <v>8</v>
      </c>
      <c r="I31">
        <f t="shared" si="2"/>
        <v>10</v>
      </c>
      <c r="J31">
        <f t="shared" si="3"/>
        <v>9</v>
      </c>
    </row>
    <row r="32" spans="1:12" x14ac:dyDescent="0.35">
      <c r="A32" s="3" t="s">
        <v>224</v>
      </c>
      <c r="B32" s="2">
        <v>2</v>
      </c>
      <c r="C32" s="2">
        <v>9</v>
      </c>
      <c r="D32" s="2">
        <v>5</v>
      </c>
      <c r="E32">
        <f>AVERAGE(KayseriTablo[[#This Row],[Vefat2019]:[Vefat2018]])</f>
        <v>7</v>
      </c>
      <c r="F32">
        <f>KayseriTablo[[#This Row],[Vefat2020]]-KayseriTablo[[#This Row],[Referans]]</f>
        <v>-5</v>
      </c>
      <c r="G32">
        <f t="shared" si="0"/>
        <v>6.5714285714285712</v>
      </c>
      <c r="H32">
        <f t="shared" si="1"/>
        <v>8.4285714285714288</v>
      </c>
      <c r="I32">
        <f t="shared" si="2"/>
        <v>9.5714285714285712</v>
      </c>
      <c r="J32">
        <f t="shared" si="3"/>
        <v>9</v>
      </c>
    </row>
    <row r="33" spans="1:10" x14ac:dyDescent="0.35">
      <c r="A33" s="3" t="s">
        <v>223</v>
      </c>
      <c r="B33" s="2">
        <v>10</v>
      </c>
      <c r="C33" s="2">
        <v>3</v>
      </c>
      <c r="D33" s="2">
        <v>7</v>
      </c>
      <c r="E33">
        <f>AVERAGE(KayseriTablo[[#This Row],[Vefat2019]:[Vefat2018]])</f>
        <v>5</v>
      </c>
      <c r="F33">
        <f>KayseriTablo[[#This Row],[Vefat2020]]-KayseriTablo[[#This Row],[Referans]]</f>
        <v>5</v>
      </c>
      <c r="G33">
        <f t="shared" si="0"/>
        <v>7.1428571428571432</v>
      </c>
      <c r="H33">
        <f t="shared" si="1"/>
        <v>7</v>
      </c>
      <c r="I33">
        <f t="shared" si="2"/>
        <v>9.5714285714285712</v>
      </c>
      <c r="J33">
        <f t="shared" si="3"/>
        <v>8.2857142857142865</v>
      </c>
    </row>
    <row r="34" spans="1:10" x14ac:dyDescent="0.35">
      <c r="A34" s="3" t="s">
        <v>222</v>
      </c>
      <c r="B34" s="2">
        <v>3</v>
      </c>
      <c r="C34" s="2">
        <v>7</v>
      </c>
      <c r="D34" s="2">
        <v>8</v>
      </c>
      <c r="E34">
        <f>AVERAGE(KayseriTablo[[#This Row],[Vefat2019]:[Vefat2018]])</f>
        <v>7.5</v>
      </c>
      <c r="F34">
        <f>KayseriTablo[[#This Row],[Vefat2020]]-KayseriTablo[[#This Row],[Referans]]</f>
        <v>-4.5</v>
      </c>
      <c r="G34">
        <f t="shared" si="0"/>
        <v>6.8571428571428568</v>
      </c>
      <c r="H34">
        <f t="shared" si="1"/>
        <v>6.7142857142857144</v>
      </c>
      <c r="I34">
        <f t="shared" si="2"/>
        <v>9</v>
      </c>
      <c r="J34">
        <f t="shared" si="3"/>
        <v>7.8571428571428568</v>
      </c>
    </row>
    <row r="35" spans="1:10" x14ac:dyDescent="0.35">
      <c r="A35" s="3" t="s">
        <v>221</v>
      </c>
      <c r="B35" s="2">
        <v>12</v>
      </c>
      <c r="C35" s="2">
        <v>6</v>
      </c>
      <c r="D35" s="2">
        <v>10</v>
      </c>
      <c r="E35">
        <f>AVERAGE(KayseriTablo[[#This Row],[Vefat2019]:[Vefat2018]])</f>
        <v>8</v>
      </c>
      <c r="F35">
        <f>KayseriTablo[[#This Row],[Vefat2020]]-KayseriTablo[[#This Row],[Referans]]</f>
        <v>4</v>
      </c>
      <c r="G35">
        <f t="shared" si="0"/>
        <v>7.4285714285714288</v>
      </c>
      <c r="H35">
        <f t="shared" si="1"/>
        <v>6.4285714285714288</v>
      </c>
      <c r="I35">
        <f t="shared" si="2"/>
        <v>9.2857142857142865</v>
      </c>
      <c r="J35">
        <f t="shared" si="3"/>
        <v>7.8571428571428568</v>
      </c>
    </row>
    <row r="36" spans="1:10" x14ac:dyDescent="0.35">
      <c r="A36" s="3" t="s">
        <v>220</v>
      </c>
      <c r="B36" s="2">
        <v>13</v>
      </c>
      <c r="C36" s="2">
        <v>8</v>
      </c>
      <c r="D36" s="2">
        <v>7</v>
      </c>
      <c r="E36">
        <f>AVERAGE(KayseriTablo[[#This Row],[Vefat2019]:[Vefat2018]])</f>
        <v>7.5</v>
      </c>
      <c r="F36">
        <f>KayseriTablo[[#This Row],[Vefat2020]]-KayseriTablo[[#This Row],[Referans]]</f>
        <v>5.5</v>
      </c>
      <c r="G36">
        <f t="shared" si="0"/>
        <v>8.5714285714285712</v>
      </c>
      <c r="H36">
        <f t="shared" si="1"/>
        <v>7</v>
      </c>
      <c r="I36">
        <f t="shared" si="2"/>
        <v>8.4285714285714288</v>
      </c>
      <c r="J36">
        <f t="shared" si="3"/>
        <v>7.7142857142857144</v>
      </c>
    </row>
    <row r="37" spans="1:10" x14ac:dyDescent="0.35">
      <c r="A37" s="3" t="s">
        <v>219</v>
      </c>
      <c r="B37" s="2">
        <v>9</v>
      </c>
      <c r="C37" s="2">
        <v>6</v>
      </c>
      <c r="D37" s="2">
        <v>10</v>
      </c>
      <c r="E37">
        <f>AVERAGE(KayseriTablo[[#This Row],[Vefat2019]:[Vefat2018]])</f>
        <v>8</v>
      </c>
      <c r="F37">
        <f>KayseriTablo[[#This Row],[Vefat2020]]-KayseriTablo[[#This Row],[Referans]]</f>
        <v>1</v>
      </c>
      <c r="G37">
        <f t="shared" si="0"/>
        <v>7.8571428571428568</v>
      </c>
      <c r="H37">
        <f t="shared" si="1"/>
        <v>6.5714285714285712</v>
      </c>
      <c r="I37">
        <f t="shared" si="2"/>
        <v>8.1428571428571423</v>
      </c>
      <c r="J37">
        <f t="shared" si="3"/>
        <v>7.3571428571428568</v>
      </c>
    </row>
    <row r="38" spans="1:10" x14ac:dyDescent="0.35">
      <c r="A38" s="3" t="s">
        <v>218</v>
      </c>
      <c r="B38" s="2">
        <v>6</v>
      </c>
      <c r="C38" s="2">
        <v>11</v>
      </c>
      <c r="D38" s="2">
        <v>9</v>
      </c>
      <c r="E38">
        <f>AVERAGE(KayseriTablo[[#This Row],[Vefat2019]:[Vefat2018]])</f>
        <v>10</v>
      </c>
      <c r="F38">
        <f>KayseriTablo[[#This Row],[Vefat2020]]-KayseriTablo[[#This Row],[Referans]]</f>
        <v>-4</v>
      </c>
      <c r="G38">
        <f t="shared" si="0"/>
        <v>7.8571428571428568</v>
      </c>
      <c r="H38">
        <f t="shared" si="1"/>
        <v>7.1428571428571432</v>
      </c>
      <c r="I38">
        <f t="shared" si="2"/>
        <v>8</v>
      </c>
      <c r="J38">
        <f t="shared" si="3"/>
        <v>7.5714285714285712</v>
      </c>
    </row>
    <row r="39" spans="1:10" x14ac:dyDescent="0.35">
      <c r="A39" s="3" t="s">
        <v>217</v>
      </c>
      <c r="B39" s="2">
        <v>8</v>
      </c>
      <c r="C39" s="2">
        <v>10</v>
      </c>
      <c r="D39" s="2">
        <v>6</v>
      </c>
      <c r="E39">
        <f>AVERAGE(KayseriTablo[[#This Row],[Vefat2019]:[Vefat2018]])</f>
        <v>8</v>
      </c>
      <c r="F39">
        <f>KayseriTablo[[#This Row],[Vefat2020]]-KayseriTablo[[#This Row],[Referans]]</f>
        <v>0</v>
      </c>
      <c r="G39">
        <f t="shared" si="0"/>
        <v>8.7142857142857135</v>
      </c>
      <c r="H39">
        <f t="shared" si="1"/>
        <v>7.2857142857142856</v>
      </c>
      <c r="I39">
        <f t="shared" si="2"/>
        <v>8.1428571428571423</v>
      </c>
      <c r="J39">
        <f t="shared" si="3"/>
        <v>7.7142857142857144</v>
      </c>
    </row>
    <row r="40" spans="1:10" x14ac:dyDescent="0.35">
      <c r="A40" s="3" t="s">
        <v>216</v>
      </c>
      <c r="B40" s="2">
        <v>5</v>
      </c>
      <c r="C40" s="2">
        <v>5</v>
      </c>
      <c r="D40" s="2">
        <v>6</v>
      </c>
      <c r="E40">
        <f>AVERAGE(KayseriTablo[[#This Row],[Vefat2019]:[Vefat2018]])</f>
        <v>5.5</v>
      </c>
      <c r="F40">
        <f>KayseriTablo[[#This Row],[Vefat2020]]-KayseriTablo[[#This Row],[Referans]]</f>
        <v>-0.5</v>
      </c>
      <c r="G40">
        <f t="shared" si="0"/>
        <v>8</v>
      </c>
      <c r="H40">
        <f t="shared" si="1"/>
        <v>7.5714285714285712</v>
      </c>
      <c r="I40">
        <f t="shared" si="2"/>
        <v>8</v>
      </c>
      <c r="J40">
        <f t="shared" si="3"/>
        <v>7.7857142857142856</v>
      </c>
    </row>
    <row r="41" spans="1:10" x14ac:dyDescent="0.35">
      <c r="A41" s="3" t="s">
        <v>215</v>
      </c>
      <c r="B41" s="2">
        <v>4</v>
      </c>
      <c r="C41" s="2">
        <v>6</v>
      </c>
      <c r="D41" s="2">
        <v>6</v>
      </c>
      <c r="E41">
        <f>AVERAGE(KayseriTablo[[#This Row],[Vefat2019]:[Vefat2018]])</f>
        <v>6</v>
      </c>
      <c r="F41">
        <f>KayseriTablo[[#This Row],[Vefat2020]]-KayseriTablo[[#This Row],[Referans]]</f>
        <v>-2</v>
      </c>
      <c r="G41">
        <f t="shared" si="0"/>
        <v>8.1428571428571423</v>
      </c>
      <c r="H41">
        <f t="shared" si="1"/>
        <v>7.4285714285714288</v>
      </c>
      <c r="I41">
        <f t="shared" si="2"/>
        <v>7.7142857142857144</v>
      </c>
      <c r="J41">
        <f t="shared" si="3"/>
        <v>7.5714285714285712</v>
      </c>
    </row>
    <row r="42" spans="1:10" x14ac:dyDescent="0.35">
      <c r="A42" s="3" t="s">
        <v>214</v>
      </c>
      <c r="B42" s="2">
        <v>10</v>
      </c>
      <c r="C42" s="2">
        <v>4</v>
      </c>
      <c r="D42" s="2">
        <v>8</v>
      </c>
      <c r="E42">
        <f>AVERAGE(KayseriTablo[[#This Row],[Vefat2019]:[Vefat2018]])</f>
        <v>6</v>
      </c>
      <c r="F42">
        <f>KayseriTablo[[#This Row],[Vefat2020]]-KayseriTablo[[#This Row],[Referans]]</f>
        <v>4</v>
      </c>
      <c r="G42">
        <f t="shared" si="0"/>
        <v>7.8571428571428568</v>
      </c>
      <c r="H42">
        <f t="shared" si="1"/>
        <v>7.1428571428571432</v>
      </c>
      <c r="I42">
        <f t="shared" si="2"/>
        <v>7.4285714285714288</v>
      </c>
      <c r="J42">
        <f t="shared" si="3"/>
        <v>7.2857142857142856</v>
      </c>
    </row>
    <row r="43" spans="1:10" x14ac:dyDescent="0.35">
      <c r="A43" s="3" t="s">
        <v>213</v>
      </c>
      <c r="B43" s="2">
        <v>6</v>
      </c>
      <c r="C43" s="2">
        <v>8</v>
      </c>
      <c r="D43" s="2">
        <v>9</v>
      </c>
      <c r="E43">
        <f>AVERAGE(KayseriTablo[[#This Row],[Vefat2019]:[Vefat2018]])</f>
        <v>8.5</v>
      </c>
      <c r="F43">
        <f>KayseriTablo[[#This Row],[Vefat2020]]-KayseriTablo[[#This Row],[Referans]]</f>
        <v>-2.5</v>
      </c>
      <c r="G43">
        <f t="shared" si="0"/>
        <v>6.8571428571428568</v>
      </c>
      <c r="H43">
        <f t="shared" si="1"/>
        <v>7.1428571428571432</v>
      </c>
      <c r="I43">
        <f t="shared" si="2"/>
        <v>7.7142857142857144</v>
      </c>
      <c r="J43">
        <f t="shared" si="3"/>
        <v>7.4285714285714288</v>
      </c>
    </row>
    <row r="44" spans="1:10" x14ac:dyDescent="0.35">
      <c r="A44" s="3" t="s">
        <v>212</v>
      </c>
      <c r="B44" s="2">
        <v>7</v>
      </c>
      <c r="C44" s="2">
        <v>11</v>
      </c>
      <c r="D44" s="2">
        <v>7</v>
      </c>
      <c r="E44">
        <f>AVERAGE(KayseriTablo[[#This Row],[Vefat2019]:[Vefat2018]])</f>
        <v>9</v>
      </c>
      <c r="F44">
        <f>KayseriTablo[[#This Row],[Vefat2020]]-KayseriTablo[[#This Row],[Referans]]</f>
        <v>-2</v>
      </c>
      <c r="G44">
        <f t="shared" si="0"/>
        <v>6.5714285714285712</v>
      </c>
      <c r="H44">
        <f t="shared" si="1"/>
        <v>7.8571428571428568</v>
      </c>
      <c r="I44">
        <f t="shared" si="2"/>
        <v>7.2857142857142856</v>
      </c>
      <c r="J44">
        <f t="shared" si="3"/>
        <v>7.5714285714285712</v>
      </c>
    </row>
    <row r="45" spans="1:10" x14ac:dyDescent="0.35">
      <c r="A45" s="3" t="s">
        <v>211</v>
      </c>
      <c r="B45" s="2">
        <v>9</v>
      </c>
      <c r="C45" s="2">
        <v>3</v>
      </c>
      <c r="D45" s="2">
        <v>10</v>
      </c>
      <c r="E45">
        <f>AVERAGE(KayseriTablo[[#This Row],[Vefat2019]:[Vefat2018]])</f>
        <v>6.5</v>
      </c>
      <c r="F45">
        <f>KayseriTablo[[#This Row],[Vefat2020]]-KayseriTablo[[#This Row],[Referans]]</f>
        <v>2.5</v>
      </c>
      <c r="G45">
        <f t="shared" si="0"/>
        <v>7</v>
      </c>
      <c r="H45">
        <f t="shared" si="1"/>
        <v>6.7142857142857144</v>
      </c>
      <c r="I45">
        <f t="shared" si="2"/>
        <v>7.4285714285714288</v>
      </c>
      <c r="J45">
        <f t="shared" si="3"/>
        <v>7.0714285714285712</v>
      </c>
    </row>
    <row r="46" spans="1:10" x14ac:dyDescent="0.35">
      <c r="A46" s="3" t="s">
        <v>210</v>
      </c>
      <c r="B46" s="2">
        <v>12</v>
      </c>
      <c r="C46" s="2">
        <v>10</v>
      </c>
      <c r="D46" s="2">
        <v>8</v>
      </c>
      <c r="E46">
        <f>AVERAGE(KayseriTablo[[#This Row],[Vefat2019]:[Vefat2018]])</f>
        <v>9</v>
      </c>
      <c r="F46">
        <f>KayseriTablo[[#This Row],[Vefat2020]]-KayseriTablo[[#This Row],[Referans]]</f>
        <v>3</v>
      </c>
      <c r="G46">
        <f t="shared" si="0"/>
        <v>7.5714285714285712</v>
      </c>
      <c r="H46">
        <f t="shared" si="1"/>
        <v>6.7142857142857144</v>
      </c>
      <c r="I46">
        <f t="shared" si="2"/>
        <v>7.7142857142857144</v>
      </c>
      <c r="J46">
        <f t="shared" si="3"/>
        <v>7.2142857142857144</v>
      </c>
    </row>
    <row r="47" spans="1:10" x14ac:dyDescent="0.35">
      <c r="A47" s="3" t="s">
        <v>209</v>
      </c>
      <c r="B47" s="2">
        <v>6</v>
      </c>
      <c r="C47" s="2">
        <v>4</v>
      </c>
      <c r="D47" s="2">
        <v>9</v>
      </c>
      <c r="E47">
        <f>AVERAGE(KayseriTablo[[#This Row],[Vefat2019]:[Vefat2018]])</f>
        <v>6.5</v>
      </c>
      <c r="F47">
        <f>KayseriTablo[[#This Row],[Vefat2020]]-KayseriTablo[[#This Row],[Referans]]</f>
        <v>-0.5</v>
      </c>
      <c r="G47">
        <f t="shared" si="0"/>
        <v>7.7142857142857144</v>
      </c>
      <c r="H47">
        <f t="shared" si="1"/>
        <v>6.5714285714285712</v>
      </c>
      <c r="I47">
        <f t="shared" si="2"/>
        <v>8.1428571428571423</v>
      </c>
      <c r="J47">
        <f t="shared" si="3"/>
        <v>7.3571428571428568</v>
      </c>
    </row>
    <row r="48" spans="1:10" x14ac:dyDescent="0.35">
      <c r="A48" s="3" t="s">
        <v>208</v>
      </c>
      <c r="B48" s="2">
        <v>4</v>
      </c>
      <c r="C48" s="2">
        <v>5</v>
      </c>
      <c r="D48" s="2">
        <v>5</v>
      </c>
      <c r="E48">
        <f>AVERAGE(KayseriTablo[[#This Row],[Vefat2019]:[Vefat2018]])</f>
        <v>5</v>
      </c>
      <c r="F48">
        <f>KayseriTablo[[#This Row],[Vefat2020]]-KayseriTablo[[#This Row],[Referans]]</f>
        <v>-1</v>
      </c>
      <c r="G48">
        <f t="shared" si="0"/>
        <v>7.7142857142857144</v>
      </c>
      <c r="H48">
        <f t="shared" si="1"/>
        <v>6.4285714285714288</v>
      </c>
      <c r="I48">
        <f t="shared" si="2"/>
        <v>8</v>
      </c>
      <c r="J48">
        <f t="shared" si="3"/>
        <v>7.2142857142857144</v>
      </c>
    </row>
    <row r="49" spans="1:10" x14ac:dyDescent="0.35">
      <c r="A49" s="3" t="s">
        <v>207</v>
      </c>
      <c r="B49" s="2">
        <v>9</v>
      </c>
      <c r="C49" s="2">
        <v>8</v>
      </c>
      <c r="D49" s="2">
        <v>8</v>
      </c>
      <c r="E49">
        <f>AVERAGE(KayseriTablo[[#This Row],[Vefat2019]:[Vefat2018]])</f>
        <v>8</v>
      </c>
      <c r="F49">
        <f>KayseriTablo[[#This Row],[Vefat2020]]-KayseriTablo[[#This Row],[Referans]]</f>
        <v>1</v>
      </c>
      <c r="G49">
        <f t="shared" si="0"/>
        <v>7.5714285714285712</v>
      </c>
      <c r="H49">
        <f t="shared" si="1"/>
        <v>7</v>
      </c>
      <c r="I49">
        <f t="shared" si="2"/>
        <v>8</v>
      </c>
      <c r="J49">
        <f t="shared" si="3"/>
        <v>7.5</v>
      </c>
    </row>
    <row r="50" spans="1:10" x14ac:dyDescent="0.35">
      <c r="A50" s="3" t="s">
        <v>206</v>
      </c>
      <c r="B50" s="2">
        <v>9</v>
      </c>
      <c r="C50" s="2">
        <v>5</v>
      </c>
      <c r="D50" s="2">
        <v>9</v>
      </c>
      <c r="E50">
        <f>AVERAGE(KayseriTablo[[#This Row],[Vefat2019]:[Vefat2018]])</f>
        <v>7</v>
      </c>
      <c r="F50">
        <f>KayseriTablo[[#This Row],[Vefat2020]]-KayseriTablo[[#This Row],[Referans]]</f>
        <v>2</v>
      </c>
      <c r="G50">
        <f t="shared" si="0"/>
        <v>8</v>
      </c>
      <c r="H50">
        <f t="shared" si="1"/>
        <v>6.5714285714285712</v>
      </c>
      <c r="I50">
        <f t="shared" si="2"/>
        <v>8</v>
      </c>
      <c r="J50">
        <f t="shared" si="3"/>
        <v>7.2857142857142856</v>
      </c>
    </row>
    <row r="51" spans="1:10" x14ac:dyDescent="0.35">
      <c r="A51" s="3" t="s">
        <v>205</v>
      </c>
      <c r="B51" s="2">
        <v>5</v>
      </c>
      <c r="C51" s="2">
        <v>8</v>
      </c>
      <c r="D51" s="2">
        <v>8</v>
      </c>
      <c r="E51">
        <f>AVERAGE(KayseriTablo[[#This Row],[Vefat2019]:[Vefat2018]])</f>
        <v>8</v>
      </c>
      <c r="F51">
        <f>KayseriTablo[[#This Row],[Vefat2020]]-KayseriTablo[[#This Row],[Referans]]</f>
        <v>-3</v>
      </c>
      <c r="G51">
        <f t="shared" si="0"/>
        <v>7.7142857142857144</v>
      </c>
      <c r="H51">
        <f t="shared" si="1"/>
        <v>6.1428571428571432</v>
      </c>
      <c r="I51">
        <f t="shared" si="2"/>
        <v>8.1428571428571423</v>
      </c>
      <c r="J51">
        <f t="shared" si="3"/>
        <v>7.1428571428571432</v>
      </c>
    </row>
    <row r="52" spans="1:10" x14ac:dyDescent="0.35">
      <c r="A52" s="3" t="s">
        <v>204</v>
      </c>
      <c r="B52" s="2">
        <v>12</v>
      </c>
      <c r="C52" s="2">
        <v>8</v>
      </c>
      <c r="D52" s="2">
        <v>4</v>
      </c>
      <c r="E52">
        <f>AVERAGE(KayseriTablo[[#This Row],[Vefat2019]:[Vefat2018]])</f>
        <v>6</v>
      </c>
      <c r="F52">
        <f>KayseriTablo[[#This Row],[Vefat2020]]-KayseriTablo[[#This Row],[Referans]]</f>
        <v>6</v>
      </c>
      <c r="G52">
        <f t="shared" si="0"/>
        <v>8.1428571428571423</v>
      </c>
      <c r="H52">
        <f t="shared" si="1"/>
        <v>6.8571428571428568</v>
      </c>
      <c r="I52">
        <f t="shared" si="2"/>
        <v>7.2857142857142856</v>
      </c>
      <c r="J52">
        <f t="shared" si="3"/>
        <v>7.0714285714285712</v>
      </c>
    </row>
    <row r="53" spans="1:10" x14ac:dyDescent="0.35">
      <c r="A53" s="3" t="s">
        <v>203</v>
      </c>
      <c r="B53" s="2">
        <v>4</v>
      </c>
      <c r="C53" s="2">
        <v>6</v>
      </c>
      <c r="D53" s="2">
        <v>5</v>
      </c>
      <c r="E53">
        <f>AVERAGE(KayseriTablo[[#This Row],[Vefat2019]:[Vefat2018]])</f>
        <v>5.5</v>
      </c>
      <c r="F53">
        <f>KayseriTablo[[#This Row],[Vefat2020]]-KayseriTablo[[#This Row],[Referans]]</f>
        <v>-1.5</v>
      </c>
      <c r="G53">
        <f t="shared" si="0"/>
        <v>7</v>
      </c>
      <c r="H53">
        <f t="shared" si="1"/>
        <v>6.2857142857142856</v>
      </c>
      <c r="I53">
        <f t="shared" si="2"/>
        <v>6.8571428571428568</v>
      </c>
      <c r="J53">
        <f t="shared" si="3"/>
        <v>6.5714285714285712</v>
      </c>
    </row>
    <row r="54" spans="1:10" x14ac:dyDescent="0.35">
      <c r="A54" s="3" t="s">
        <v>202</v>
      </c>
      <c r="B54" s="2">
        <v>13</v>
      </c>
      <c r="C54" s="2">
        <v>5</v>
      </c>
      <c r="D54" s="2">
        <v>3</v>
      </c>
      <c r="E54">
        <f>AVERAGE(KayseriTablo[[#This Row],[Vefat2019]:[Vefat2018]])</f>
        <v>4</v>
      </c>
      <c r="F54">
        <f>KayseriTablo[[#This Row],[Vefat2020]]-KayseriTablo[[#This Row],[Referans]]</f>
        <v>9</v>
      </c>
      <c r="G54">
        <f t="shared" si="0"/>
        <v>8</v>
      </c>
      <c r="H54">
        <f t="shared" si="1"/>
        <v>6.4285714285714288</v>
      </c>
      <c r="I54">
        <f t="shared" si="2"/>
        <v>6</v>
      </c>
      <c r="J54">
        <f t="shared" si="3"/>
        <v>6.2142857142857144</v>
      </c>
    </row>
    <row r="55" spans="1:10" x14ac:dyDescent="0.35">
      <c r="A55" s="3" t="s">
        <v>201</v>
      </c>
      <c r="B55" s="2">
        <v>5</v>
      </c>
      <c r="C55" s="2">
        <v>8</v>
      </c>
      <c r="D55" s="2">
        <v>18</v>
      </c>
      <c r="E55">
        <f>AVERAGE(KayseriTablo[[#This Row],[Vefat2019]:[Vefat2018]])</f>
        <v>13</v>
      </c>
      <c r="F55">
        <f>KayseriTablo[[#This Row],[Vefat2020]]-KayseriTablo[[#This Row],[Referans]]</f>
        <v>-8</v>
      </c>
      <c r="G55">
        <f t="shared" si="0"/>
        <v>8.1428571428571423</v>
      </c>
      <c r="H55">
        <f t="shared" si="1"/>
        <v>6.8571428571428568</v>
      </c>
      <c r="I55">
        <f t="shared" si="2"/>
        <v>7.8571428571428568</v>
      </c>
      <c r="J55">
        <f t="shared" si="3"/>
        <v>7.3571428571428568</v>
      </c>
    </row>
    <row r="56" spans="1:10" x14ac:dyDescent="0.35">
      <c r="A56" s="3" t="s">
        <v>200</v>
      </c>
      <c r="B56" s="2">
        <v>8</v>
      </c>
      <c r="C56" s="2">
        <v>6</v>
      </c>
      <c r="D56" s="2">
        <v>6</v>
      </c>
      <c r="E56">
        <f>AVERAGE(KayseriTablo[[#This Row],[Vefat2019]:[Vefat2018]])</f>
        <v>6</v>
      </c>
      <c r="F56">
        <f>KayseriTablo[[#This Row],[Vefat2020]]-KayseriTablo[[#This Row],[Referans]]</f>
        <v>2</v>
      </c>
      <c r="G56">
        <f t="shared" si="0"/>
        <v>8</v>
      </c>
      <c r="H56">
        <f t="shared" si="1"/>
        <v>6.5714285714285712</v>
      </c>
      <c r="I56">
        <f t="shared" si="2"/>
        <v>7.5714285714285712</v>
      </c>
      <c r="J56">
        <f t="shared" si="3"/>
        <v>7.0714285714285712</v>
      </c>
    </row>
    <row r="57" spans="1:10" x14ac:dyDescent="0.35">
      <c r="A57" s="3" t="s">
        <v>199</v>
      </c>
      <c r="B57" s="2">
        <v>7</v>
      </c>
      <c r="C57" s="2">
        <v>6</v>
      </c>
      <c r="D57" s="2">
        <v>3</v>
      </c>
      <c r="E57">
        <f>AVERAGE(KayseriTablo[[#This Row],[Vefat2019]:[Vefat2018]])</f>
        <v>4.5</v>
      </c>
      <c r="F57">
        <f>KayseriTablo[[#This Row],[Vefat2020]]-KayseriTablo[[#This Row],[Referans]]</f>
        <v>2.5</v>
      </c>
      <c r="G57">
        <f t="shared" si="0"/>
        <v>7.7142857142857144</v>
      </c>
      <c r="H57">
        <f t="shared" si="1"/>
        <v>6.7142857142857144</v>
      </c>
      <c r="I57">
        <f t="shared" si="2"/>
        <v>6.7142857142857144</v>
      </c>
      <c r="J57">
        <f t="shared" si="3"/>
        <v>6.7142857142857144</v>
      </c>
    </row>
    <row r="58" spans="1:10" x14ac:dyDescent="0.35">
      <c r="A58" s="3" t="s">
        <v>198</v>
      </c>
      <c r="B58" s="2">
        <v>10</v>
      </c>
      <c r="C58" s="2">
        <v>5</v>
      </c>
      <c r="D58" s="2">
        <v>4</v>
      </c>
      <c r="E58">
        <f>AVERAGE(KayseriTablo[[#This Row],[Vefat2019]:[Vefat2018]])</f>
        <v>4.5</v>
      </c>
      <c r="F58">
        <f>KayseriTablo[[#This Row],[Vefat2020]]-KayseriTablo[[#This Row],[Referans]]</f>
        <v>5.5</v>
      </c>
      <c r="G58">
        <f t="shared" si="0"/>
        <v>8.4285714285714288</v>
      </c>
      <c r="H58">
        <f t="shared" si="1"/>
        <v>6.2857142857142856</v>
      </c>
      <c r="I58">
        <f t="shared" si="2"/>
        <v>6.1428571428571432</v>
      </c>
      <c r="J58">
        <f t="shared" si="3"/>
        <v>6.2142857142857144</v>
      </c>
    </row>
    <row r="59" spans="1:10" x14ac:dyDescent="0.35">
      <c r="A59" s="3" t="s">
        <v>197</v>
      </c>
      <c r="B59" s="2">
        <v>8</v>
      </c>
      <c r="C59" s="2">
        <v>5</v>
      </c>
      <c r="D59" s="2">
        <v>7</v>
      </c>
      <c r="E59">
        <f>AVERAGE(KayseriTablo[[#This Row],[Vefat2019]:[Vefat2018]])</f>
        <v>6</v>
      </c>
      <c r="F59">
        <f>KayseriTablo[[#This Row],[Vefat2020]]-KayseriTablo[[#This Row],[Referans]]</f>
        <v>2</v>
      </c>
      <c r="G59">
        <f t="shared" si="0"/>
        <v>7.8571428571428568</v>
      </c>
      <c r="H59">
        <f t="shared" si="1"/>
        <v>5.8571428571428568</v>
      </c>
      <c r="I59">
        <f t="shared" si="2"/>
        <v>6.5714285714285712</v>
      </c>
      <c r="J59">
        <f t="shared" si="3"/>
        <v>6.2142857142857144</v>
      </c>
    </row>
    <row r="60" spans="1:10" x14ac:dyDescent="0.35">
      <c r="A60" s="3" t="s">
        <v>270</v>
      </c>
      <c r="B60" s="2">
        <v>9</v>
      </c>
      <c r="C60" s="2">
        <v>5</v>
      </c>
      <c r="D60" s="2">
        <v>7</v>
      </c>
      <c r="E60">
        <f>AVERAGE(KayseriTablo[[#This Row],[Vefat2019]:[Vefat2018]])</f>
        <v>6</v>
      </c>
      <c r="F60">
        <f>KayseriTablo[[#This Row],[Vefat2020]]-KayseriTablo[[#This Row],[Referans]]</f>
        <v>3</v>
      </c>
      <c r="G60">
        <f t="shared" si="0"/>
        <v>8.5714285714285712</v>
      </c>
      <c r="H60">
        <f t="shared" si="1"/>
        <v>5.7142857142857144</v>
      </c>
      <c r="I60">
        <f t="shared" si="2"/>
        <v>6.8571428571428568</v>
      </c>
      <c r="J60">
        <f t="shared" si="3"/>
        <v>6.2857142857142856</v>
      </c>
    </row>
    <row r="61" spans="1:10" x14ac:dyDescent="0.35">
      <c r="A61" s="3" t="s">
        <v>196</v>
      </c>
      <c r="B61" s="2">
        <v>5</v>
      </c>
      <c r="C61" s="2">
        <v>8</v>
      </c>
      <c r="D61" s="2">
        <v>7</v>
      </c>
      <c r="E61">
        <f>AVERAGE(KayseriTablo[[#This Row],[Vefat2019]:[Vefat2018]])</f>
        <v>7.5</v>
      </c>
      <c r="F61">
        <f>KayseriTablo[[#This Row],[Vefat2020]]-KayseriTablo[[#This Row],[Referans]]</f>
        <v>-2.5</v>
      </c>
      <c r="G61">
        <f t="shared" si="0"/>
        <v>7.4285714285714288</v>
      </c>
      <c r="H61">
        <f t="shared" si="1"/>
        <v>6.1428571428571432</v>
      </c>
      <c r="I61">
        <f t="shared" si="2"/>
        <v>7.4285714285714288</v>
      </c>
      <c r="J61">
        <f t="shared" si="3"/>
        <v>6.7857142857142856</v>
      </c>
    </row>
    <row r="62" spans="1:10" x14ac:dyDescent="0.35">
      <c r="A62" s="3" t="s">
        <v>195</v>
      </c>
      <c r="B62" s="2">
        <v>6</v>
      </c>
      <c r="C62" s="2">
        <v>6</v>
      </c>
      <c r="D62" s="2">
        <v>5</v>
      </c>
      <c r="E62">
        <f>AVERAGE(KayseriTablo[[#This Row],[Vefat2019]:[Vefat2018]])</f>
        <v>5.5</v>
      </c>
      <c r="F62">
        <f>KayseriTablo[[#This Row],[Vefat2020]]-KayseriTablo[[#This Row],[Referans]]</f>
        <v>0.5</v>
      </c>
      <c r="G62">
        <f t="shared" si="0"/>
        <v>7.5714285714285712</v>
      </c>
      <c r="H62">
        <f t="shared" si="1"/>
        <v>5.8571428571428568</v>
      </c>
      <c r="I62">
        <f t="shared" si="2"/>
        <v>5.5714285714285712</v>
      </c>
      <c r="J62">
        <f t="shared" si="3"/>
        <v>5.7142857142857144</v>
      </c>
    </row>
    <row r="63" spans="1:10" x14ac:dyDescent="0.35">
      <c r="A63" s="3" t="s">
        <v>194</v>
      </c>
      <c r="B63" s="2">
        <v>6</v>
      </c>
      <c r="C63" s="2">
        <v>9</v>
      </c>
      <c r="D63" s="2">
        <v>5</v>
      </c>
      <c r="E63">
        <f>AVERAGE(KayseriTablo[[#This Row],[Vefat2019]:[Vefat2018]])</f>
        <v>7</v>
      </c>
      <c r="F63">
        <f>KayseriTablo[[#This Row],[Vefat2020]]-KayseriTablo[[#This Row],[Referans]]</f>
        <v>-1</v>
      </c>
      <c r="G63">
        <f t="shared" si="0"/>
        <v>7.2857142857142856</v>
      </c>
      <c r="H63">
        <f t="shared" si="1"/>
        <v>6.2857142857142856</v>
      </c>
      <c r="I63">
        <f t="shared" si="2"/>
        <v>5.4285714285714288</v>
      </c>
      <c r="J63">
        <f t="shared" si="3"/>
        <v>5.8571428571428568</v>
      </c>
    </row>
    <row r="64" spans="1:10" x14ac:dyDescent="0.35">
      <c r="A64" s="3" t="s">
        <v>193</v>
      </c>
      <c r="B64" s="2">
        <v>7</v>
      </c>
      <c r="C64" s="2">
        <v>1</v>
      </c>
      <c r="D64" s="2">
        <v>7</v>
      </c>
      <c r="E64">
        <f>AVERAGE(KayseriTablo[[#This Row],[Vefat2019]:[Vefat2018]])</f>
        <v>4</v>
      </c>
      <c r="F64">
        <f>KayseriTablo[[#This Row],[Vefat2020]]-KayseriTablo[[#This Row],[Referans]]</f>
        <v>3</v>
      </c>
      <c r="G64">
        <f t="shared" si="0"/>
        <v>7.2857142857142856</v>
      </c>
      <c r="H64">
        <f t="shared" si="1"/>
        <v>5.5714285714285712</v>
      </c>
      <c r="I64">
        <f t="shared" si="2"/>
        <v>6</v>
      </c>
      <c r="J64">
        <f t="shared" si="3"/>
        <v>5.7857142857142856</v>
      </c>
    </row>
    <row r="65" spans="1:10" x14ac:dyDescent="0.35">
      <c r="A65" s="3" t="s">
        <v>192</v>
      </c>
      <c r="B65" s="2">
        <v>3</v>
      </c>
      <c r="C65" s="2">
        <v>15</v>
      </c>
      <c r="D65" s="2">
        <v>5</v>
      </c>
      <c r="E65">
        <f>AVERAGE(KayseriTablo[[#This Row],[Vefat2019]:[Vefat2018]])</f>
        <v>10</v>
      </c>
      <c r="F65">
        <f>KayseriTablo[[#This Row],[Vefat2020]]-KayseriTablo[[#This Row],[Referans]]</f>
        <v>-7</v>
      </c>
      <c r="G65">
        <f t="shared" si="0"/>
        <v>6.2857142857142856</v>
      </c>
      <c r="H65">
        <f t="shared" si="1"/>
        <v>7</v>
      </c>
      <c r="I65">
        <f t="shared" si="2"/>
        <v>6.1428571428571432</v>
      </c>
      <c r="J65">
        <f t="shared" si="3"/>
        <v>6.5714285714285712</v>
      </c>
    </row>
    <row r="66" spans="1:10" x14ac:dyDescent="0.35">
      <c r="A66" s="3" t="s">
        <v>191</v>
      </c>
      <c r="B66" s="2">
        <v>7</v>
      </c>
      <c r="C66" s="2">
        <v>6</v>
      </c>
      <c r="D66" s="2">
        <v>4</v>
      </c>
      <c r="E66">
        <f>AVERAGE(KayseriTablo[[#This Row],[Vefat2019]:[Vefat2018]])</f>
        <v>5</v>
      </c>
      <c r="F66">
        <f>KayseriTablo[[#This Row],[Vefat2020]]-KayseriTablo[[#This Row],[Referans]]</f>
        <v>2</v>
      </c>
      <c r="G66">
        <f t="shared" si="0"/>
        <v>6.1428571428571432</v>
      </c>
      <c r="H66">
        <f t="shared" si="1"/>
        <v>7.1428571428571432</v>
      </c>
      <c r="I66">
        <f t="shared" si="2"/>
        <v>5.7142857142857144</v>
      </c>
      <c r="J66">
        <f t="shared" si="3"/>
        <v>6.4285714285714288</v>
      </c>
    </row>
    <row r="67" spans="1:10" x14ac:dyDescent="0.35">
      <c r="A67" s="3" t="s">
        <v>190</v>
      </c>
      <c r="B67" s="2">
        <v>9</v>
      </c>
      <c r="C67" s="2">
        <v>9</v>
      </c>
      <c r="D67" s="2">
        <v>6</v>
      </c>
      <c r="E67">
        <f>AVERAGE(KayseriTablo[[#This Row],[Vefat2019]:[Vefat2018]])</f>
        <v>7.5</v>
      </c>
      <c r="F67">
        <f>KayseriTablo[[#This Row],[Vefat2020]]-KayseriTablo[[#This Row],[Referans]]</f>
        <v>1.5</v>
      </c>
      <c r="G67">
        <f t="shared" si="0"/>
        <v>6.1428571428571432</v>
      </c>
      <c r="H67">
        <f t="shared" si="1"/>
        <v>7.7142857142857144</v>
      </c>
      <c r="I67">
        <f t="shared" si="2"/>
        <v>5.5714285714285712</v>
      </c>
      <c r="J67">
        <f t="shared" si="3"/>
        <v>6.6428571428571432</v>
      </c>
    </row>
    <row r="68" spans="1:10" x14ac:dyDescent="0.35">
      <c r="A68" s="3" t="s">
        <v>189</v>
      </c>
      <c r="B68" s="2">
        <v>6</v>
      </c>
      <c r="C68" s="2">
        <v>11</v>
      </c>
      <c r="D68" s="2">
        <v>10</v>
      </c>
      <c r="E68">
        <f>AVERAGE(KayseriTablo[[#This Row],[Vefat2019]:[Vefat2018]])</f>
        <v>10.5</v>
      </c>
      <c r="F68">
        <f>KayseriTablo[[#This Row],[Vefat2020]]-KayseriTablo[[#This Row],[Referans]]</f>
        <v>-4.5</v>
      </c>
      <c r="G68">
        <f t="shared" si="0"/>
        <v>6.2857142857142856</v>
      </c>
      <c r="H68">
        <f t="shared" si="1"/>
        <v>8.1428571428571423</v>
      </c>
      <c r="I68">
        <f t="shared" si="2"/>
        <v>6</v>
      </c>
      <c r="J68">
        <f t="shared" si="3"/>
        <v>7.0714285714285712</v>
      </c>
    </row>
    <row r="69" spans="1:10" x14ac:dyDescent="0.35">
      <c r="A69" s="3" t="s">
        <v>188</v>
      </c>
      <c r="B69" s="2">
        <v>10</v>
      </c>
      <c r="C69" s="2">
        <v>6</v>
      </c>
      <c r="D69" s="2">
        <v>4</v>
      </c>
      <c r="E69">
        <f>AVERAGE(KayseriTablo[[#This Row],[Vefat2019]:[Vefat2018]])</f>
        <v>5</v>
      </c>
      <c r="F69">
        <f>KayseriTablo[[#This Row],[Vefat2020]]-KayseriTablo[[#This Row],[Referans]]</f>
        <v>5</v>
      </c>
      <c r="G69">
        <f t="shared" si="0"/>
        <v>6.8571428571428568</v>
      </c>
      <c r="H69">
        <f t="shared" si="1"/>
        <v>8.1428571428571423</v>
      </c>
      <c r="I69">
        <f t="shared" si="2"/>
        <v>5.8571428571428568</v>
      </c>
      <c r="J69">
        <f t="shared" si="3"/>
        <v>7</v>
      </c>
    </row>
    <row r="70" spans="1:10" x14ac:dyDescent="0.35">
      <c r="A70" s="3" t="s">
        <v>187</v>
      </c>
      <c r="B70" s="2">
        <v>6</v>
      </c>
      <c r="C70" s="2">
        <v>7</v>
      </c>
      <c r="D70" s="2">
        <v>7</v>
      </c>
      <c r="E70">
        <f>AVERAGE(KayseriTablo[[#This Row],[Vefat2019]:[Vefat2018]])</f>
        <v>7</v>
      </c>
      <c r="F70">
        <f>KayseriTablo[[#This Row],[Vefat2020]]-KayseriTablo[[#This Row],[Referans]]</f>
        <v>-1</v>
      </c>
      <c r="G70">
        <f t="shared" si="0"/>
        <v>6.8571428571428568</v>
      </c>
      <c r="H70">
        <f t="shared" si="1"/>
        <v>7.8571428571428568</v>
      </c>
      <c r="I70">
        <f t="shared" si="2"/>
        <v>6.1428571428571432</v>
      </c>
      <c r="J70">
        <f t="shared" si="3"/>
        <v>7</v>
      </c>
    </row>
    <row r="71" spans="1:10" x14ac:dyDescent="0.35">
      <c r="A71" s="3" t="s">
        <v>186</v>
      </c>
      <c r="B71" s="2">
        <v>4</v>
      </c>
      <c r="C71" s="2">
        <v>4</v>
      </c>
      <c r="D71" s="2">
        <v>5</v>
      </c>
      <c r="E71">
        <f>AVERAGE(KayseriTablo[[#This Row],[Vefat2019]:[Vefat2018]])</f>
        <v>4.5</v>
      </c>
      <c r="F71">
        <f>KayseriTablo[[#This Row],[Vefat2020]]-KayseriTablo[[#This Row],[Referans]]</f>
        <v>-0.5</v>
      </c>
      <c r="G71">
        <f t="shared" si="0"/>
        <v>6.4285714285714288</v>
      </c>
      <c r="H71">
        <f t="shared" si="1"/>
        <v>8.2857142857142865</v>
      </c>
      <c r="I71">
        <f t="shared" si="2"/>
        <v>5.8571428571428568</v>
      </c>
      <c r="J71">
        <f t="shared" si="3"/>
        <v>7.0714285714285712</v>
      </c>
    </row>
    <row r="72" spans="1:10" x14ac:dyDescent="0.35">
      <c r="A72" s="3" t="s">
        <v>185</v>
      </c>
      <c r="B72" s="2">
        <v>3</v>
      </c>
      <c r="C72" s="2">
        <v>7</v>
      </c>
      <c r="D72" s="2">
        <v>8</v>
      </c>
      <c r="E72">
        <f>AVERAGE(KayseriTablo[[#This Row],[Vefat2019]:[Vefat2018]])</f>
        <v>7.5</v>
      </c>
      <c r="F72">
        <f>KayseriTablo[[#This Row],[Vefat2020]]-KayseriTablo[[#This Row],[Referans]]</f>
        <v>-4.5</v>
      </c>
      <c r="G72">
        <f t="shared" ref="G72:G135" si="4">AVERAGE(B66:B72)</f>
        <v>6.4285714285714288</v>
      </c>
      <c r="H72">
        <f t="shared" ref="H72:H135" si="5">AVERAGE(C66:C72)</f>
        <v>7.1428571428571432</v>
      </c>
      <c r="I72">
        <f t="shared" ref="I72:I135" si="6">AVERAGE(D66:D72)</f>
        <v>6.2857142857142856</v>
      </c>
      <c r="J72">
        <f t="shared" si="3"/>
        <v>6.7142857142857144</v>
      </c>
    </row>
    <row r="73" spans="1:10" x14ac:dyDescent="0.35">
      <c r="A73" s="3" t="s">
        <v>184</v>
      </c>
      <c r="B73" s="2">
        <v>11</v>
      </c>
      <c r="C73" s="2">
        <v>5</v>
      </c>
      <c r="D73" s="2">
        <v>4</v>
      </c>
      <c r="E73">
        <f>AVERAGE(KayseriTablo[[#This Row],[Vefat2019]:[Vefat2018]])</f>
        <v>4.5</v>
      </c>
      <c r="F73">
        <f>KayseriTablo[[#This Row],[Vefat2020]]-KayseriTablo[[#This Row],[Referans]]</f>
        <v>6.5</v>
      </c>
      <c r="G73">
        <f t="shared" si="4"/>
        <v>7</v>
      </c>
      <c r="H73">
        <f t="shared" si="5"/>
        <v>7</v>
      </c>
      <c r="I73">
        <f t="shared" si="6"/>
        <v>6.2857142857142856</v>
      </c>
      <c r="J73">
        <f t="shared" ref="J73:J136" si="7">AVERAGE(E67:E73)</f>
        <v>6.6428571428571432</v>
      </c>
    </row>
    <row r="74" spans="1:10" x14ac:dyDescent="0.35">
      <c r="A74" s="3" t="s">
        <v>183</v>
      </c>
      <c r="B74" s="2">
        <v>8</v>
      </c>
      <c r="C74" s="2">
        <v>6</v>
      </c>
      <c r="D74" s="2">
        <v>11</v>
      </c>
      <c r="E74">
        <f>AVERAGE(KayseriTablo[[#This Row],[Vefat2019]:[Vefat2018]])</f>
        <v>8.5</v>
      </c>
      <c r="F74">
        <f>KayseriTablo[[#This Row],[Vefat2020]]-KayseriTablo[[#This Row],[Referans]]</f>
        <v>-0.5</v>
      </c>
      <c r="G74">
        <f t="shared" si="4"/>
        <v>6.8571428571428568</v>
      </c>
      <c r="H74">
        <f t="shared" si="5"/>
        <v>6.5714285714285712</v>
      </c>
      <c r="I74">
        <f t="shared" si="6"/>
        <v>7</v>
      </c>
      <c r="J74">
        <f t="shared" si="7"/>
        <v>6.7857142857142856</v>
      </c>
    </row>
    <row r="75" spans="1:10" x14ac:dyDescent="0.35">
      <c r="A75" s="3" t="s">
        <v>182</v>
      </c>
      <c r="B75" s="2">
        <v>4</v>
      </c>
      <c r="C75" s="2">
        <v>14</v>
      </c>
      <c r="D75" s="2">
        <v>9</v>
      </c>
      <c r="E75">
        <f>AVERAGE(KayseriTablo[[#This Row],[Vefat2019]:[Vefat2018]])</f>
        <v>11.5</v>
      </c>
      <c r="F75">
        <f>KayseriTablo[[#This Row],[Vefat2020]]-KayseriTablo[[#This Row],[Referans]]</f>
        <v>-7.5</v>
      </c>
      <c r="G75">
        <f t="shared" si="4"/>
        <v>6.5714285714285712</v>
      </c>
      <c r="H75">
        <f t="shared" si="5"/>
        <v>7</v>
      </c>
      <c r="I75">
        <f t="shared" si="6"/>
        <v>6.8571428571428568</v>
      </c>
      <c r="J75">
        <f t="shared" si="7"/>
        <v>6.9285714285714288</v>
      </c>
    </row>
    <row r="76" spans="1:10" x14ac:dyDescent="0.35">
      <c r="A76" s="3" t="s">
        <v>181</v>
      </c>
      <c r="B76" s="2">
        <v>10</v>
      </c>
      <c r="C76" s="2">
        <v>5</v>
      </c>
      <c r="D76" s="2">
        <v>6</v>
      </c>
      <c r="E76">
        <f>AVERAGE(KayseriTablo[[#This Row],[Vefat2019]:[Vefat2018]])</f>
        <v>5.5</v>
      </c>
      <c r="F76">
        <f>KayseriTablo[[#This Row],[Vefat2020]]-KayseriTablo[[#This Row],[Referans]]</f>
        <v>4.5</v>
      </c>
      <c r="G76">
        <f t="shared" si="4"/>
        <v>6.5714285714285712</v>
      </c>
      <c r="H76">
        <f t="shared" si="5"/>
        <v>6.8571428571428568</v>
      </c>
      <c r="I76">
        <f t="shared" si="6"/>
        <v>7.1428571428571432</v>
      </c>
      <c r="J76">
        <f t="shared" si="7"/>
        <v>7</v>
      </c>
    </row>
    <row r="77" spans="1:10" x14ac:dyDescent="0.35">
      <c r="A77" s="3" t="s">
        <v>180</v>
      </c>
      <c r="B77" s="2">
        <v>6</v>
      </c>
      <c r="C77" s="2">
        <v>11</v>
      </c>
      <c r="D77" s="2">
        <v>9</v>
      </c>
      <c r="E77">
        <f>AVERAGE(KayseriTablo[[#This Row],[Vefat2019]:[Vefat2018]])</f>
        <v>10</v>
      </c>
      <c r="F77">
        <f>KayseriTablo[[#This Row],[Vefat2020]]-KayseriTablo[[#This Row],[Referans]]</f>
        <v>-4</v>
      </c>
      <c r="G77">
        <f t="shared" si="4"/>
        <v>6.5714285714285712</v>
      </c>
      <c r="H77">
        <f t="shared" si="5"/>
        <v>7.4285714285714288</v>
      </c>
      <c r="I77">
        <f t="shared" si="6"/>
        <v>7.4285714285714288</v>
      </c>
      <c r="J77">
        <f t="shared" si="7"/>
        <v>7.4285714285714288</v>
      </c>
    </row>
    <row r="78" spans="1:10" x14ac:dyDescent="0.35">
      <c r="A78" s="3" t="s">
        <v>179</v>
      </c>
      <c r="B78" s="2">
        <v>8</v>
      </c>
      <c r="C78" s="2">
        <v>7</v>
      </c>
      <c r="D78" s="2">
        <v>11</v>
      </c>
      <c r="E78">
        <f>AVERAGE(KayseriTablo[[#This Row],[Vefat2019]:[Vefat2018]])</f>
        <v>9</v>
      </c>
      <c r="F78">
        <f>KayseriTablo[[#This Row],[Vefat2020]]-KayseriTablo[[#This Row],[Referans]]</f>
        <v>-1</v>
      </c>
      <c r="G78">
        <f t="shared" si="4"/>
        <v>7.1428571428571432</v>
      </c>
      <c r="H78">
        <f t="shared" si="5"/>
        <v>7.8571428571428568</v>
      </c>
      <c r="I78">
        <f t="shared" si="6"/>
        <v>8.2857142857142865</v>
      </c>
      <c r="J78">
        <f t="shared" si="7"/>
        <v>8.0714285714285712</v>
      </c>
    </row>
    <row r="79" spans="1:10" x14ac:dyDescent="0.35">
      <c r="A79" s="3" t="s">
        <v>178</v>
      </c>
      <c r="B79" s="2">
        <v>6</v>
      </c>
      <c r="C79" s="2">
        <v>6</v>
      </c>
      <c r="D79" s="2">
        <v>5</v>
      </c>
      <c r="E79">
        <f>AVERAGE(KayseriTablo[[#This Row],[Vefat2019]:[Vefat2018]])</f>
        <v>5.5</v>
      </c>
      <c r="F79">
        <f>KayseriTablo[[#This Row],[Vefat2020]]-KayseriTablo[[#This Row],[Referans]]</f>
        <v>0.5</v>
      </c>
      <c r="G79">
        <f t="shared" si="4"/>
        <v>7.5714285714285712</v>
      </c>
      <c r="H79">
        <f t="shared" si="5"/>
        <v>7.7142857142857144</v>
      </c>
      <c r="I79">
        <f t="shared" si="6"/>
        <v>7.8571428571428568</v>
      </c>
      <c r="J79">
        <f t="shared" si="7"/>
        <v>7.7857142857142856</v>
      </c>
    </row>
    <row r="80" spans="1:10" x14ac:dyDescent="0.35">
      <c r="A80" s="3" t="s">
        <v>177</v>
      </c>
      <c r="B80" s="2">
        <v>7</v>
      </c>
      <c r="C80" s="2">
        <v>6</v>
      </c>
      <c r="D80" s="2">
        <v>5</v>
      </c>
      <c r="E80">
        <f>AVERAGE(KayseriTablo[[#This Row],[Vefat2019]:[Vefat2018]])</f>
        <v>5.5</v>
      </c>
      <c r="F80">
        <f>KayseriTablo[[#This Row],[Vefat2020]]-KayseriTablo[[#This Row],[Referans]]</f>
        <v>1.5</v>
      </c>
      <c r="G80">
        <f t="shared" si="4"/>
        <v>7</v>
      </c>
      <c r="H80">
        <f t="shared" si="5"/>
        <v>7.8571428571428568</v>
      </c>
      <c r="I80">
        <f t="shared" si="6"/>
        <v>8</v>
      </c>
      <c r="J80">
        <f t="shared" si="7"/>
        <v>7.9285714285714288</v>
      </c>
    </row>
    <row r="81" spans="1:10" x14ac:dyDescent="0.35">
      <c r="A81" s="3" t="s">
        <v>176</v>
      </c>
      <c r="B81" s="2">
        <v>4</v>
      </c>
      <c r="C81" s="2">
        <v>8</v>
      </c>
      <c r="D81" s="2">
        <v>8</v>
      </c>
      <c r="E81">
        <f>AVERAGE(KayseriTablo[[#This Row],[Vefat2019]:[Vefat2018]])</f>
        <v>8</v>
      </c>
      <c r="F81">
        <f>KayseriTablo[[#This Row],[Vefat2020]]-KayseriTablo[[#This Row],[Referans]]</f>
        <v>-4</v>
      </c>
      <c r="G81">
        <f t="shared" si="4"/>
        <v>6.4285714285714288</v>
      </c>
      <c r="H81">
        <f t="shared" si="5"/>
        <v>8.1428571428571423</v>
      </c>
      <c r="I81">
        <f t="shared" si="6"/>
        <v>7.5714285714285712</v>
      </c>
      <c r="J81">
        <f t="shared" si="7"/>
        <v>7.8571428571428568</v>
      </c>
    </row>
    <row r="82" spans="1:10" x14ac:dyDescent="0.35">
      <c r="A82" s="3" t="s">
        <v>175</v>
      </c>
      <c r="B82" s="2">
        <v>11</v>
      </c>
      <c r="C82" s="2">
        <v>7</v>
      </c>
      <c r="D82" s="2">
        <v>5</v>
      </c>
      <c r="E82">
        <f>AVERAGE(KayseriTablo[[#This Row],[Vefat2019]:[Vefat2018]])</f>
        <v>6</v>
      </c>
      <c r="F82">
        <f>KayseriTablo[[#This Row],[Vefat2020]]-KayseriTablo[[#This Row],[Referans]]</f>
        <v>5</v>
      </c>
      <c r="G82">
        <f t="shared" si="4"/>
        <v>7.4285714285714288</v>
      </c>
      <c r="H82">
        <f t="shared" si="5"/>
        <v>7.1428571428571432</v>
      </c>
      <c r="I82">
        <f t="shared" si="6"/>
        <v>7</v>
      </c>
      <c r="J82">
        <f t="shared" si="7"/>
        <v>7.0714285714285712</v>
      </c>
    </row>
    <row r="83" spans="1:10" x14ac:dyDescent="0.35">
      <c r="A83" s="3" t="s">
        <v>174</v>
      </c>
      <c r="B83" s="2">
        <v>11</v>
      </c>
      <c r="C83" s="2">
        <v>5</v>
      </c>
      <c r="D83" s="2">
        <v>11</v>
      </c>
      <c r="E83">
        <f>AVERAGE(KayseriTablo[[#This Row],[Vefat2019]:[Vefat2018]])</f>
        <v>8</v>
      </c>
      <c r="F83">
        <f>KayseriTablo[[#This Row],[Vefat2020]]-KayseriTablo[[#This Row],[Referans]]</f>
        <v>3</v>
      </c>
      <c r="G83">
        <f t="shared" si="4"/>
        <v>7.5714285714285712</v>
      </c>
      <c r="H83">
        <f t="shared" si="5"/>
        <v>7.1428571428571432</v>
      </c>
      <c r="I83">
        <f t="shared" si="6"/>
        <v>7.7142857142857144</v>
      </c>
      <c r="J83">
        <f t="shared" si="7"/>
        <v>7.4285714285714288</v>
      </c>
    </row>
    <row r="84" spans="1:10" x14ac:dyDescent="0.35">
      <c r="A84" s="3" t="s">
        <v>173</v>
      </c>
      <c r="B84" s="2">
        <v>9</v>
      </c>
      <c r="C84" s="2">
        <v>2</v>
      </c>
      <c r="D84" s="2">
        <v>6</v>
      </c>
      <c r="E84">
        <f>AVERAGE(KayseriTablo[[#This Row],[Vefat2019]:[Vefat2018]])</f>
        <v>4</v>
      </c>
      <c r="F84">
        <f>KayseriTablo[[#This Row],[Vefat2020]]-KayseriTablo[[#This Row],[Referans]]</f>
        <v>5</v>
      </c>
      <c r="G84">
        <f t="shared" si="4"/>
        <v>8</v>
      </c>
      <c r="H84">
        <f t="shared" si="5"/>
        <v>5.8571428571428568</v>
      </c>
      <c r="I84">
        <f t="shared" si="6"/>
        <v>7.2857142857142856</v>
      </c>
      <c r="J84">
        <f t="shared" si="7"/>
        <v>6.5714285714285712</v>
      </c>
    </row>
    <row r="85" spans="1:10" x14ac:dyDescent="0.35">
      <c r="A85" s="3" t="s">
        <v>172</v>
      </c>
      <c r="B85" s="2">
        <v>9</v>
      </c>
      <c r="C85" s="2">
        <v>9</v>
      </c>
      <c r="D85" s="2">
        <v>5</v>
      </c>
      <c r="E85">
        <f>AVERAGE(KayseriTablo[[#This Row],[Vefat2019]:[Vefat2018]])</f>
        <v>7</v>
      </c>
      <c r="F85">
        <f>KayseriTablo[[#This Row],[Vefat2020]]-KayseriTablo[[#This Row],[Referans]]</f>
        <v>2</v>
      </c>
      <c r="G85">
        <f t="shared" si="4"/>
        <v>8.1428571428571423</v>
      </c>
      <c r="H85">
        <f t="shared" si="5"/>
        <v>6.1428571428571432</v>
      </c>
      <c r="I85">
        <f t="shared" si="6"/>
        <v>6.4285714285714288</v>
      </c>
      <c r="J85">
        <f t="shared" si="7"/>
        <v>6.2857142857142856</v>
      </c>
    </row>
    <row r="86" spans="1:10" x14ac:dyDescent="0.35">
      <c r="A86" s="3" t="s">
        <v>171</v>
      </c>
      <c r="B86" s="2">
        <v>9</v>
      </c>
      <c r="C86" s="2">
        <v>7</v>
      </c>
      <c r="D86" s="2">
        <v>9</v>
      </c>
      <c r="E86">
        <f>AVERAGE(KayseriTablo[[#This Row],[Vefat2019]:[Vefat2018]])</f>
        <v>8</v>
      </c>
      <c r="F86">
        <f>KayseriTablo[[#This Row],[Vefat2020]]-KayseriTablo[[#This Row],[Referans]]</f>
        <v>1</v>
      </c>
      <c r="G86">
        <f t="shared" si="4"/>
        <v>8.5714285714285712</v>
      </c>
      <c r="H86">
        <f t="shared" si="5"/>
        <v>6.2857142857142856</v>
      </c>
      <c r="I86">
        <f t="shared" si="6"/>
        <v>7</v>
      </c>
      <c r="J86">
        <f t="shared" si="7"/>
        <v>6.6428571428571432</v>
      </c>
    </row>
    <row r="87" spans="1:10" x14ac:dyDescent="0.35">
      <c r="A87" s="3" t="s">
        <v>170</v>
      </c>
      <c r="B87" s="2">
        <v>10</v>
      </c>
      <c r="C87" s="2">
        <v>5</v>
      </c>
      <c r="D87" s="2">
        <v>9</v>
      </c>
      <c r="E87">
        <f>AVERAGE(KayseriTablo[[#This Row],[Vefat2019]:[Vefat2018]])</f>
        <v>7</v>
      </c>
      <c r="F87">
        <f>KayseriTablo[[#This Row],[Vefat2020]]-KayseriTablo[[#This Row],[Referans]]</f>
        <v>3</v>
      </c>
      <c r="G87">
        <f t="shared" si="4"/>
        <v>9</v>
      </c>
      <c r="H87">
        <f t="shared" si="5"/>
        <v>6.1428571428571432</v>
      </c>
      <c r="I87">
        <f t="shared" si="6"/>
        <v>7.5714285714285712</v>
      </c>
      <c r="J87">
        <f t="shared" si="7"/>
        <v>6.8571428571428568</v>
      </c>
    </row>
    <row r="88" spans="1:10" x14ac:dyDescent="0.35">
      <c r="A88" s="3" t="s">
        <v>169</v>
      </c>
      <c r="B88" s="2">
        <v>10</v>
      </c>
      <c r="C88" s="2">
        <v>6</v>
      </c>
      <c r="D88" s="2">
        <v>8</v>
      </c>
      <c r="E88">
        <f>AVERAGE(KayseriTablo[[#This Row],[Vefat2019]:[Vefat2018]])</f>
        <v>7</v>
      </c>
      <c r="F88">
        <f>KayseriTablo[[#This Row],[Vefat2020]]-KayseriTablo[[#This Row],[Referans]]</f>
        <v>3</v>
      </c>
      <c r="G88">
        <f t="shared" si="4"/>
        <v>9.8571428571428577</v>
      </c>
      <c r="H88">
        <f t="shared" si="5"/>
        <v>5.8571428571428568</v>
      </c>
      <c r="I88">
        <f t="shared" si="6"/>
        <v>7.5714285714285712</v>
      </c>
      <c r="J88">
        <f t="shared" si="7"/>
        <v>6.7142857142857144</v>
      </c>
    </row>
    <row r="89" spans="1:10" x14ac:dyDescent="0.35">
      <c r="A89" s="3" t="s">
        <v>168</v>
      </c>
      <c r="B89" s="2">
        <v>7</v>
      </c>
      <c r="C89" s="2">
        <v>8</v>
      </c>
      <c r="D89" s="2">
        <v>4</v>
      </c>
      <c r="E89">
        <f>AVERAGE(KayseriTablo[[#This Row],[Vefat2019]:[Vefat2018]])</f>
        <v>6</v>
      </c>
      <c r="F89">
        <f>KayseriTablo[[#This Row],[Vefat2020]]-KayseriTablo[[#This Row],[Referans]]</f>
        <v>1</v>
      </c>
      <c r="G89">
        <f t="shared" si="4"/>
        <v>9.2857142857142865</v>
      </c>
      <c r="H89">
        <f t="shared" si="5"/>
        <v>6</v>
      </c>
      <c r="I89">
        <f t="shared" si="6"/>
        <v>7.4285714285714288</v>
      </c>
      <c r="J89">
        <f t="shared" si="7"/>
        <v>6.7142857142857144</v>
      </c>
    </row>
    <row r="90" spans="1:10" x14ac:dyDescent="0.35">
      <c r="A90" s="3" t="s">
        <v>167</v>
      </c>
      <c r="B90" s="2">
        <v>2</v>
      </c>
      <c r="C90" s="2">
        <v>6</v>
      </c>
      <c r="D90" s="2">
        <v>6</v>
      </c>
      <c r="E90">
        <f>AVERAGE(KayseriTablo[[#This Row],[Vefat2019]:[Vefat2018]])</f>
        <v>6</v>
      </c>
      <c r="F90">
        <f>KayseriTablo[[#This Row],[Vefat2020]]-KayseriTablo[[#This Row],[Referans]]</f>
        <v>-4</v>
      </c>
      <c r="G90">
        <f t="shared" si="4"/>
        <v>8</v>
      </c>
      <c r="H90">
        <f t="shared" si="5"/>
        <v>6.1428571428571432</v>
      </c>
      <c r="I90">
        <f t="shared" si="6"/>
        <v>6.7142857142857144</v>
      </c>
      <c r="J90">
        <f t="shared" si="7"/>
        <v>6.4285714285714288</v>
      </c>
    </row>
    <row r="91" spans="1:10" x14ac:dyDescent="0.35">
      <c r="A91" s="3" t="s">
        <v>166</v>
      </c>
      <c r="B91" s="2">
        <v>13</v>
      </c>
      <c r="C91" s="2">
        <v>4</v>
      </c>
      <c r="D91" s="2">
        <v>6</v>
      </c>
      <c r="E91">
        <f>AVERAGE(KayseriTablo[[#This Row],[Vefat2019]:[Vefat2018]])</f>
        <v>5</v>
      </c>
      <c r="F91">
        <f>KayseriTablo[[#This Row],[Vefat2020]]-KayseriTablo[[#This Row],[Referans]]</f>
        <v>8</v>
      </c>
      <c r="G91">
        <f t="shared" si="4"/>
        <v>8.5714285714285712</v>
      </c>
      <c r="H91">
        <f t="shared" si="5"/>
        <v>6.4285714285714288</v>
      </c>
      <c r="I91">
        <f t="shared" si="6"/>
        <v>6.7142857142857144</v>
      </c>
      <c r="J91">
        <f t="shared" si="7"/>
        <v>6.5714285714285712</v>
      </c>
    </row>
    <row r="92" spans="1:10" x14ac:dyDescent="0.35">
      <c r="A92" s="3" t="s">
        <v>165</v>
      </c>
      <c r="B92" s="2">
        <v>14</v>
      </c>
      <c r="C92" s="2">
        <v>5</v>
      </c>
      <c r="D92" s="2">
        <v>7</v>
      </c>
      <c r="E92">
        <f>AVERAGE(KayseriTablo[[#This Row],[Vefat2019]:[Vefat2018]])</f>
        <v>6</v>
      </c>
      <c r="F92">
        <f>KayseriTablo[[#This Row],[Vefat2020]]-KayseriTablo[[#This Row],[Referans]]</f>
        <v>8</v>
      </c>
      <c r="G92">
        <f t="shared" si="4"/>
        <v>9.2857142857142865</v>
      </c>
      <c r="H92">
        <f t="shared" si="5"/>
        <v>5.8571428571428568</v>
      </c>
      <c r="I92">
        <f t="shared" si="6"/>
        <v>7</v>
      </c>
      <c r="J92">
        <f t="shared" si="7"/>
        <v>6.4285714285714288</v>
      </c>
    </row>
    <row r="93" spans="1:10" x14ac:dyDescent="0.35">
      <c r="A93" s="3" t="s">
        <v>164</v>
      </c>
      <c r="B93" s="2">
        <v>6</v>
      </c>
      <c r="C93" s="2">
        <v>5</v>
      </c>
      <c r="D93" s="2">
        <v>5</v>
      </c>
      <c r="E93">
        <f>AVERAGE(KayseriTablo[[#This Row],[Vefat2019]:[Vefat2018]])</f>
        <v>5</v>
      </c>
      <c r="F93">
        <f>KayseriTablo[[#This Row],[Vefat2020]]-KayseriTablo[[#This Row],[Referans]]</f>
        <v>1</v>
      </c>
      <c r="G93">
        <f t="shared" si="4"/>
        <v>8.8571428571428577</v>
      </c>
      <c r="H93">
        <f t="shared" si="5"/>
        <v>5.5714285714285712</v>
      </c>
      <c r="I93">
        <f t="shared" si="6"/>
        <v>6.4285714285714288</v>
      </c>
      <c r="J93">
        <f t="shared" si="7"/>
        <v>6</v>
      </c>
    </row>
    <row r="94" spans="1:10" x14ac:dyDescent="0.35">
      <c r="A94" s="3" t="s">
        <v>163</v>
      </c>
      <c r="B94" s="2">
        <v>12</v>
      </c>
      <c r="C94" s="2">
        <v>5</v>
      </c>
      <c r="D94" s="2">
        <v>7</v>
      </c>
      <c r="E94">
        <f>AVERAGE(KayseriTablo[[#This Row],[Vefat2019]:[Vefat2018]])</f>
        <v>6</v>
      </c>
      <c r="F94">
        <f>KayseriTablo[[#This Row],[Vefat2020]]-KayseriTablo[[#This Row],[Referans]]</f>
        <v>6</v>
      </c>
      <c r="G94">
        <f t="shared" si="4"/>
        <v>9.1428571428571423</v>
      </c>
      <c r="H94">
        <f t="shared" si="5"/>
        <v>5.5714285714285712</v>
      </c>
      <c r="I94">
        <f t="shared" si="6"/>
        <v>6.1428571428571432</v>
      </c>
      <c r="J94">
        <f t="shared" si="7"/>
        <v>5.8571428571428568</v>
      </c>
    </row>
    <row r="95" spans="1:10" x14ac:dyDescent="0.35">
      <c r="A95" s="3" t="s">
        <v>162</v>
      </c>
      <c r="B95" s="2">
        <v>13</v>
      </c>
      <c r="C95" s="2">
        <v>5</v>
      </c>
      <c r="D95" s="2">
        <v>10</v>
      </c>
      <c r="E95">
        <f>AVERAGE(KayseriTablo[[#This Row],[Vefat2019]:[Vefat2018]])</f>
        <v>7.5</v>
      </c>
      <c r="F95">
        <f>KayseriTablo[[#This Row],[Vefat2020]]-KayseriTablo[[#This Row],[Referans]]</f>
        <v>5.5</v>
      </c>
      <c r="G95">
        <f t="shared" si="4"/>
        <v>9.5714285714285712</v>
      </c>
      <c r="H95">
        <f t="shared" si="5"/>
        <v>5.4285714285714288</v>
      </c>
      <c r="I95">
        <f t="shared" si="6"/>
        <v>6.4285714285714288</v>
      </c>
      <c r="J95">
        <f t="shared" si="7"/>
        <v>5.9285714285714288</v>
      </c>
    </row>
    <row r="96" spans="1:10" x14ac:dyDescent="0.35">
      <c r="A96" s="3" t="s">
        <v>161</v>
      </c>
      <c r="B96" s="2">
        <v>11</v>
      </c>
      <c r="C96" s="2">
        <v>8</v>
      </c>
      <c r="D96" s="2">
        <v>8</v>
      </c>
      <c r="E96">
        <f>AVERAGE(KayseriTablo[[#This Row],[Vefat2019]:[Vefat2018]])</f>
        <v>8</v>
      </c>
      <c r="F96">
        <f>KayseriTablo[[#This Row],[Vefat2020]]-KayseriTablo[[#This Row],[Referans]]</f>
        <v>3</v>
      </c>
      <c r="G96">
        <f t="shared" si="4"/>
        <v>10.142857142857142</v>
      </c>
      <c r="H96">
        <f t="shared" si="5"/>
        <v>5.4285714285714288</v>
      </c>
      <c r="I96">
        <f t="shared" si="6"/>
        <v>7</v>
      </c>
      <c r="J96">
        <f t="shared" si="7"/>
        <v>6.2142857142857144</v>
      </c>
    </row>
    <row r="97" spans="1:10" x14ac:dyDescent="0.35">
      <c r="A97" s="3" t="s">
        <v>160</v>
      </c>
      <c r="B97" s="2">
        <v>13</v>
      </c>
      <c r="C97" s="2">
        <v>7</v>
      </c>
      <c r="D97" s="2">
        <v>10</v>
      </c>
      <c r="E97">
        <f>AVERAGE(KayseriTablo[[#This Row],[Vefat2019]:[Vefat2018]])</f>
        <v>8.5</v>
      </c>
      <c r="F97">
        <f>KayseriTablo[[#This Row],[Vefat2020]]-KayseriTablo[[#This Row],[Referans]]</f>
        <v>4.5</v>
      </c>
      <c r="G97">
        <f t="shared" si="4"/>
        <v>11.714285714285714</v>
      </c>
      <c r="H97">
        <f t="shared" si="5"/>
        <v>5.5714285714285712</v>
      </c>
      <c r="I97">
        <f t="shared" si="6"/>
        <v>7.5714285714285712</v>
      </c>
      <c r="J97">
        <f t="shared" si="7"/>
        <v>6.5714285714285712</v>
      </c>
    </row>
    <row r="98" spans="1:10" x14ac:dyDescent="0.35">
      <c r="A98" s="3" t="s">
        <v>159</v>
      </c>
      <c r="B98" s="2">
        <v>7</v>
      </c>
      <c r="C98" s="2">
        <v>5</v>
      </c>
      <c r="D98" s="2">
        <v>6</v>
      </c>
      <c r="E98">
        <f>AVERAGE(KayseriTablo[[#This Row],[Vefat2019]:[Vefat2018]])</f>
        <v>5.5</v>
      </c>
      <c r="F98">
        <f>KayseriTablo[[#This Row],[Vefat2020]]-KayseriTablo[[#This Row],[Referans]]</f>
        <v>1.5</v>
      </c>
      <c r="G98">
        <f t="shared" si="4"/>
        <v>10.857142857142858</v>
      </c>
      <c r="H98">
        <f t="shared" si="5"/>
        <v>5.7142857142857144</v>
      </c>
      <c r="I98">
        <f t="shared" si="6"/>
        <v>7.5714285714285712</v>
      </c>
      <c r="J98">
        <f t="shared" si="7"/>
        <v>6.6428571428571432</v>
      </c>
    </row>
    <row r="99" spans="1:10" x14ac:dyDescent="0.35">
      <c r="A99" s="3" t="s">
        <v>158</v>
      </c>
      <c r="B99" s="2">
        <v>4</v>
      </c>
      <c r="C99" s="2">
        <v>7</v>
      </c>
      <c r="D99" s="2">
        <v>6</v>
      </c>
      <c r="E99">
        <f>AVERAGE(KayseriTablo[[#This Row],[Vefat2019]:[Vefat2018]])</f>
        <v>6.5</v>
      </c>
      <c r="F99">
        <f>KayseriTablo[[#This Row],[Vefat2020]]-KayseriTablo[[#This Row],[Referans]]</f>
        <v>-2.5</v>
      </c>
      <c r="G99">
        <f t="shared" si="4"/>
        <v>9.4285714285714288</v>
      </c>
      <c r="H99">
        <f t="shared" si="5"/>
        <v>6</v>
      </c>
      <c r="I99">
        <f t="shared" si="6"/>
        <v>7.4285714285714288</v>
      </c>
      <c r="J99">
        <f t="shared" si="7"/>
        <v>6.7142857142857144</v>
      </c>
    </row>
    <row r="100" spans="1:10" x14ac:dyDescent="0.35">
      <c r="A100" s="3" t="s">
        <v>157</v>
      </c>
      <c r="B100" s="2">
        <v>7</v>
      </c>
      <c r="C100" s="2">
        <v>2</v>
      </c>
      <c r="D100" s="2">
        <v>3</v>
      </c>
      <c r="E100">
        <f>AVERAGE(KayseriTablo[[#This Row],[Vefat2019]:[Vefat2018]])</f>
        <v>2.5</v>
      </c>
      <c r="F100">
        <f>KayseriTablo[[#This Row],[Vefat2020]]-KayseriTablo[[#This Row],[Referans]]</f>
        <v>4.5</v>
      </c>
      <c r="G100">
        <f t="shared" si="4"/>
        <v>9.5714285714285712</v>
      </c>
      <c r="H100">
        <f t="shared" si="5"/>
        <v>5.5714285714285712</v>
      </c>
      <c r="I100">
        <f t="shared" si="6"/>
        <v>7.1428571428571432</v>
      </c>
      <c r="J100">
        <f t="shared" si="7"/>
        <v>6.3571428571428568</v>
      </c>
    </row>
    <row r="101" spans="1:10" x14ac:dyDescent="0.35">
      <c r="A101" s="3" t="s">
        <v>156</v>
      </c>
      <c r="B101" s="2">
        <v>13</v>
      </c>
      <c r="C101" s="2">
        <v>12</v>
      </c>
      <c r="D101" s="2">
        <v>4</v>
      </c>
      <c r="E101">
        <f>AVERAGE(KayseriTablo[[#This Row],[Vefat2019]:[Vefat2018]])</f>
        <v>8</v>
      </c>
      <c r="F101">
        <f>KayseriTablo[[#This Row],[Vefat2020]]-KayseriTablo[[#This Row],[Referans]]</f>
        <v>5</v>
      </c>
      <c r="G101">
        <f t="shared" si="4"/>
        <v>9.7142857142857135</v>
      </c>
      <c r="H101">
        <f t="shared" si="5"/>
        <v>6.5714285714285712</v>
      </c>
      <c r="I101">
        <f t="shared" si="6"/>
        <v>6.7142857142857144</v>
      </c>
      <c r="J101">
        <f t="shared" si="7"/>
        <v>6.6428571428571432</v>
      </c>
    </row>
    <row r="102" spans="1:10" x14ac:dyDescent="0.35">
      <c r="A102" s="3" t="s">
        <v>155</v>
      </c>
      <c r="B102" s="2">
        <v>6</v>
      </c>
      <c r="C102" s="2">
        <v>11</v>
      </c>
      <c r="D102" s="2">
        <v>5</v>
      </c>
      <c r="E102">
        <f>AVERAGE(KayseriTablo[[#This Row],[Vefat2019]:[Vefat2018]])</f>
        <v>8</v>
      </c>
      <c r="F102">
        <f>KayseriTablo[[#This Row],[Vefat2020]]-KayseriTablo[[#This Row],[Referans]]</f>
        <v>-2</v>
      </c>
      <c r="G102">
        <f t="shared" si="4"/>
        <v>8.7142857142857135</v>
      </c>
      <c r="H102">
        <f t="shared" si="5"/>
        <v>7.4285714285714288</v>
      </c>
      <c r="I102">
        <f t="shared" si="6"/>
        <v>6</v>
      </c>
      <c r="J102">
        <f t="shared" si="7"/>
        <v>6.7142857142857144</v>
      </c>
    </row>
    <row r="103" spans="1:10" x14ac:dyDescent="0.35">
      <c r="A103" s="3" t="s">
        <v>154</v>
      </c>
      <c r="B103" s="2">
        <v>7</v>
      </c>
      <c r="C103" s="2">
        <v>11</v>
      </c>
      <c r="D103" s="2">
        <v>7</v>
      </c>
      <c r="E103">
        <f>AVERAGE(KayseriTablo[[#This Row],[Vefat2019]:[Vefat2018]])</f>
        <v>9</v>
      </c>
      <c r="F103">
        <f>KayseriTablo[[#This Row],[Vefat2020]]-KayseriTablo[[#This Row],[Referans]]</f>
        <v>-2</v>
      </c>
      <c r="G103">
        <f t="shared" si="4"/>
        <v>8.1428571428571423</v>
      </c>
      <c r="H103">
        <f t="shared" si="5"/>
        <v>7.8571428571428568</v>
      </c>
      <c r="I103">
        <f t="shared" si="6"/>
        <v>5.8571428571428568</v>
      </c>
      <c r="J103">
        <f t="shared" si="7"/>
        <v>6.8571428571428568</v>
      </c>
    </row>
    <row r="104" spans="1:10" x14ac:dyDescent="0.35">
      <c r="A104" s="3" t="s">
        <v>153</v>
      </c>
      <c r="B104" s="2">
        <v>11</v>
      </c>
      <c r="C104" s="2">
        <v>11</v>
      </c>
      <c r="D104" s="2">
        <v>7</v>
      </c>
      <c r="E104">
        <f>AVERAGE(KayseriTablo[[#This Row],[Vefat2019]:[Vefat2018]])</f>
        <v>9</v>
      </c>
      <c r="F104">
        <f>KayseriTablo[[#This Row],[Vefat2020]]-KayseriTablo[[#This Row],[Referans]]</f>
        <v>2</v>
      </c>
      <c r="G104">
        <f t="shared" si="4"/>
        <v>7.8571428571428568</v>
      </c>
      <c r="H104">
        <f t="shared" si="5"/>
        <v>8.4285714285714288</v>
      </c>
      <c r="I104">
        <f t="shared" si="6"/>
        <v>5.4285714285714288</v>
      </c>
      <c r="J104">
        <f t="shared" si="7"/>
        <v>6.9285714285714288</v>
      </c>
    </row>
    <row r="105" spans="1:10" x14ac:dyDescent="0.35">
      <c r="A105" s="3" t="s">
        <v>152</v>
      </c>
      <c r="B105" s="2">
        <v>8</v>
      </c>
      <c r="C105" s="2">
        <v>5</v>
      </c>
      <c r="D105" s="2">
        <v>7</v>
      </c>
      <c r="E105">
        <f>AVERAGE(KayseriTablo[[#This Row],[Vefat2019]:[Vefat2018]])</f>
        <v>6</v>
      </c>
      <c r="F105">
        <f>KayseriTablo[[#This Row],[Vefat2020]]-KayseriTablo[[#This Row],[Referans]]</f>
        <v>2</v>
      </c>
      <c r="G105">
        <f t="shared" si="4"/>
        <v>8</v>
      </c>
      <c r="H105">
        <f t="shared" si="5"/>
        <v>8.4285714285714288</v>
      </c>
      <c r="I105">
        <f t="shared" si="6"/>
        <v>5.5714285714285712</v>
      </c>
      <c r="J105">
        <f t="shared" si="7"/>
        <v>7</v>
      </c>
    </row>
    <row r="106" spans="1:10" x14ac:dyDescent="0.35">
      <c r="A106" s="3" t="s">
        <v>151</v>
      </c>
      <c r="B106" s="2">
        <v>11</v>
      </c>
      <c r="C106" s="2">
        <v>2</v>
      </c>
      <c r="D106" s="2">
        <v>12</v>
      </c>
      <c r="E106">
        <f>AVERAGE(KayseriTablo[[#This Row],[Vefat2019]:[Vefat2018]])</f>
        <v>7</v>
      </c>
      <c r="F106">
        <f>KayseriTablo[[#This Row],[Vefat2020]]-KayseriTablo[[#This Row],[Referans]]</f>
        <v>4</v>
      </c>
      <c r="G106">
        <f t="shared" si="4"/>
        <v>9</v>
      </c>
      <c r="H106">
        <f t="shared" si="5"/>
        <v>7.7142857142857144</v>
      </c>
      <c r="I106">
        <f t="shared" si="6"/>
        <v>6.4285714285714288</v>
      </c>
      <c r="J106">
        <f t="shared" si="7"/>
        <v>7.0714285714285712</v>
      </c>
    </row>
    <row r="107" spans="1:10" x14ac:dyDescent="0.35">
      <c r="A107" s="3" t="s">
        <v>150</v>
      </c>
      <c r="B107" s="2">
        <v>7</v>
      </c>
      <c r="C107" s="2">
        <v>7</v>
      </c>
      <c r="D107" s="2">
        <v>10</v>
      </c>
      <c r="E107">
        <f>AVERAGE(KayseriTablo[[#This Row],[Vefat2019]:[Vefat2018]])</f>
        <v>8.5</v>
      </c>
      <c r="F107">
        <f>KayseriTablo[[#This Row],[Vefat2020]]-KayseriTablo[[#This Row],[Referans]]</f>
        <v>-1.5</v>
      </c>
      <c r="G107">
        <f t="shared" si="4"/>
        <v>9</v>
      </c>
      <c r="H107">
        <f t="shared" si="5"/>
        <v>8.4285714285714288</v>
      </c>
      <c r="I107">
        <f t="shared" si="6"/>
        <v>7.4285714285714288</v>
      </c>
      <c r="J107">
        <f t="shared" si="7"/>
        <v>7.9285714285714288</v>
      </c>
    </row>
    <row r="108" spans="1:10" x14ac:dyDescent="0.35">
      <c r="A108" s="3" t="s">
        <v>149</v>
      </c>
      <c r="B108" s="2">
        <v>10</v>
      </c>
      <c r="C108" s="2">
        <v>5</v>
      </c>
      <c r="D108" s="2">
        <v>5</v>
      </c>
      <c r="E108">
        <f>AVERAGE(KayseriTablo[[#This Row],[Vefat2019]:[Vefat2018]])</f>
        <v>5</v>
      </c>
      <c r="F108">
        <f>KayseriTablo[[#This Row],[Vefat2020]]-KayseriTablo[[#This Row],[Referans]]</f>
        <v>5</v>
      </c>
      <c r="G108">
        <f t="shared" si="4"/>
        <v>8.5714285714285712</v>
      </c>
      <c r="H108">
        <f t="shared" si="5"/>
        <v>7.4285714285714288</v>
      </c>
      <c r="I108">
        <f t="shared" si="6"/>
        <v>7.5714285714285712</v>
      </c>
      <c r="J108">
        <f t="shared" si="7"/>
        <v>7.5</v>
      </c>
    </row>
    <row r="109" spans="1:10" x14ac:dyDescent="0.35">
      <c r="A109" s="3" t="s">
        <v>148</v>
      </c>
      <c r="B109" s="2">
        <v>7</v>
      </c>
      <c r="C109" s="2">
        <v>4</v>
      </c>
      <c r="D109" s="2">
        <v>9</v>
      </c>
      <c r="E109">
        <f>AVERAGE(KayseriTablo[[#This Row],[Vefat2019]:[Vefat2018]])</f>
        <v>6.5</v>
      </c>
      <c r="F109">
        <f>KayseriTablo[[#This Row],[Vefat2020]]-KayseriTablo[[#This Row],[Referans]]</f>
        <v>0.5</v>
      </c>
      <c r="G109">
        <f t="shared" si="4"/>
        <v>8.7142857142857135</v>
      </c>
      <c r="H109">
        <f t="shared" si="5"/>
        <v>6.4285714285714288</v>
      </c>
      <c r="I109">
        <f t="shared" si="6"/>
        <v>8.1428571428571423</v>
      </c>
      <c r="J109">
        <f t="shared" si="7"/>
        <v>7.2857142857142856</v>
      </c>
    </row>
    <row r="110" spans="1:10" x14ac:dyDescent="0.35">
      <c r="A110" s="3" t="s">
        <v>147</v>
      </c>
      <c r="B110" s="2">
        <v>1</v>
      </c>
      <c r="C110" s="2">
        <v>10</v>
      </c>
      <c r="D110" s="2">
        <v>4</v>
      </c>
      <c r="E110">
        <f>AVERAGE(KayseriTablo[[#This Row],[Vefat2019]:[Vefat2018]])</f>
        <v>7</v>
      </c>
      <c r="F110">
        <f>KayseriTablo[[#This Row],[Vefat2020]]-KayseriTablo[[#This Row],[Referans]]</f>
        <v>-6</v>
      </c>
      <c r="G110">
        <f t="shared" si="4"/>
        <v>7.8571428571428568</v>
      </c>
      <c r="H110">
        <f t="shared" si="5"/>
        <v>6.2857142857142856</v>
      </c>
      <c r="I110">
        <f t="shared" si="6"/>
        <v>7.7142857142857144</v>
      </c>
      <c r="J110">
        <f t="shared" si="7"/>
        <v>7</v>
      </c>
    </row>
    <row r="111" spans="1:10" x14ac:dyDescent="0.35">
      <c r="A111" s="3" t="s">
        <v>146</v>
      </c>
      <c r="B111" s="2">
        <v>13</v>
      </c>
      <c r="C111" s="2">
        <v>9</v>
      </c>
      <c r="D111" s="2">
        <v>10</v>
      </c>
      <c r="E111">
        <f>AVERAGE(KayseriTablo[[#This Row],[Vefat2019]:[Vefat2018]])</f>
        <v>9.5</v>
      </c>
      <c r="F111">
        <f>KayseriTablo[[#This Row],[Vefat2020]]-KayseriTablo[[#This Row],[Referans]]</f>
        <v>3.5</v>
      </c>
      <c r="G111">
        <f t="shared" si="4"/>
        <v>8.1428571428571423</v>
      </c>
      <c r="H111">
        <f t="shared" si="5"/>
        <v>6</v>
      </c>
      <c r="I111">
        <f t="shared" si="6"/>
        <v>8.1428571428571423</v>
      </c>
      <c r="J111">
        <f t="shared" si="7"/>
        <v>7.0714285714285712</v>
      </c>
    </row>
    <row r="112" spans="1:10" x14ac:dyDescent="0.35">
      <c r="A112" s="3" t="s">
        <v>145</v>
      </c>
      <c r="B112" s="2">
        <v>10</v>
      </c>
      <c r="C112" s="2">
        <v>4</v>
      </c>
      <c r="D112" s="2">
        <v>7</v>
      </c>
      <c r="E112">
        <f>AVERAGE(KayseriTablo[[#This Row],[Vefat2019]:[Vefat2018]])</f>
        <v>5.5</v>
      </c>
      <c r="F112">
        <f>KayseriTablo[[#This Row],[Vefat2020]]-KayseriTablo[[#This Row],[Referans]]</f>
        <v>4.5</v>
      </c>
      <c r="G112">
        <f t="shared" si="4"/>
        <v>8.4285714285714288</v>
      </c>
      <c r="H112">
        <f t="shared" si="5"/>
        <v>5.8571428571428568</v>
      </c>
      <c r="I112">
        <f t="shared" si="6"/>
        <v>8.1428571428571423</v>
      </c>
      <c r="J112">
        <f t="shared" si="7"/>
        <v>7</v>
      </c>
    </row>
    <row r="113" spans="1:10" x14ac:dyDescent="0.35">
      <c r="A113" s="3" t="s">
        <v>144</v>
      </c>
      <c r="B113" s="2">
        <v>7</v>
      </c>
      <c r="C113" s="2">
        <v>10</v>
      </c>
      <c r="D113" s="2">
        <v>5</v>
      </c>
      <c r="E113">
        <f>AVERAGE(KayseriTablo[[#This Row],[Vefat2019]:[Vefat2018]])</f>
        <v>7.5</v>
      </c>
      <c r="F113">
        <f>KayseriTablo[[#This Row],[Vefat2020]]-KayseriTablo[[#This Row],[Referans]]</f>
        <v>-0.5</v>
      </c>
      <c r="G113">
        <f t="shared" si="4"/>
        <v>7.8571428571428568</v>
      </c>
      <c r="H113">
        <f t="shared" si="5"/>
        <v>7</v>
      </c>
      <c r="I113">
        <f t="shared" si="6"/>
        <v>7.1428571428571432</v>
      </c>
      <c r="J113">
        <f t="shared" si="7"/>
        <v>7.0714285714285712</v>
      </c>
    </row>
    <row r="114" spans="1:10" x14ac:dyDescent="0.35">
      <c r="A114" s="3" t="s">
        <v>143</v>
      </c>
      <c r="B114" s="2">
        <v>11</v>
      </c>
      <c r="C114" s="2">
        <v>11</v>
      </c>
      <c r="D114" s="2">
        <v>4</v>
      </c>
      <c r="E114">
        <f>AVERAGE(KayseriTablo[[#This Row],[Vefat2019]:[Vefat2018]])</f>
        <v>7.5</v>
      </c>
      <c r="F114">
        <f>KayseriTablo[[#This Row],[Vefat2020]]-KayseriTablo[[#This Row],[Referans]]</f>
        <v>3.5</v>
      </c>
      <c r="G114">
        <f t="shared" si="4"/>
        <v>8.4285714285714288</v>
      </c>
      <c r="H114">
        <f t="shared" si="5"/>
        <v>7.5714285714285712</v>
      </c>
      <c r="I114">
        <f t="shared" si="6"/>
        <v>6.2857142857142856</v>
      </c>
      <c r="J114">
        <f t="shared" si="7"/>
        <v>6.9285714285714288</v>
      </c>
    </row>
    <row r="115" spans="1:10" x14ac:dyDescent="0.35">
      <c r="A115" s="3" t="s">
        <v>142</v>
      </c>
      <c r="B115" s="2">
        <v>6</v>
      </c>
      <c r="C115" s="2">
        <v>7</v>
      </c>
      <c r="D115" s="2">
        <v>5</v>
      </c>
      <c r="E115">
        <f>AVERAGE(KayseriTablo[[#This Row],[Vefat2019]:[Vefat2018]])</f>
        <v>6</v>
      </c>
      <c r="F115">
        <f>KayseriTablo[[#This Row],[Vefat2020]]-KayseriTablo[[#This Row],[Referans]]</f>
        <v>0</v>
      </c>
      <c r="G115">
        <f t="shared" si="4"/>
        <v>7.8571428571428568</v>
      </c>
      <c r="H115">
        <f t="shared" si="5"/>
        <v>7.8571428571428568</v>
      </c>
      <c r="I115">
        <f t="shared" si="6"/>
        <v>6.2857142857142856</v>
      </c>
      <c r="J115">
        <f t="shared" si="7"/>
        <v>7.0714285714285712</v>
      </c>
    </row>
    <row r="116" spans="1:10" x14ac:dyDescent="0.35">
      <c r="A116" s="3" t="s">
        <v>141</v>
      </c>
      <c r="B116" s="2">
        <v>4</v>
      </c>
      <c r="C116" s="2">
        <v>7</v>
      </c>
      <c r="D116" s="2">
        <v>7</v>
      </c>
      <c r="E116">
        <f>AVERAGE(KayseriTablo[[#This Row],[Vefat2019]:[Vefat2018]])</f>
        <v>7</v>
      </c>
      <c r="F116">
        <f>KayseriTablo[[#This Row],[Vefat2020]]-KayseriTablo[[#This Row],[Referans]]</f>
        <v>-3</v>
      </c>
      <c r="G116">
        <f t="shared" si="4"/>
        <v>7.4285714285714288</v>
      </c>
      <c r="H116">
        <f t="shared" si="5"/>
        <v>8.2857142857142865</v>
      </c>
      <c r="I116">
        <f t="shared" si="6"/>
        <v>6</v>
      </c>
      <c r="J116">
        <f t="shared" si="7"/>
        <v>7.1428571428571432</v>
      </c>
    </row>
    <row r="117" spans="1:10" x14ac:dyDescent="0.35">
      <c r="A117" s="3" t="s">
        <v>140</v>
      </c>
      <c r="B117" s="2">
        <v>4</v>
      </c>
      <c r="C117" s="2">
        <v>12</v>
      </c>
      <c r="D117" s="2">
        <v>7</v>
      </c>
      <c r="E117">
        <f>AVERAGE(KayseriTablo[[#This Row],[Vefat2019]:[Vefat2018]])</f>
        <v>9.5</v>
      </c>
      <c r="F117">
        <f>KayseriTablo[[#This Row],[Vefat2020]]-KayseriTablo[[#This Row],[Referans]]</f>
        <v>-5.5</v>
      </c>
      <c r="G117">
        <f t="shared" si="4"/>
        <v>7.8571428571428568</v>
      </c>
      <c r="H117">
        <f t="shared" si="5"/>
        <v>8.5714285714285712</v>
      </c>
      <c r="I117">
        <f t="shared" si="6"/>
        <v>6.4285714285714288</v>
      </c>
      <c r="J117">
        <f t="shared" si="7"/>
        <v>7.5</v>
      </c>
    </row>
    <row r="118" spans="1:10" x14ac:dyDescent="0.35">
      <c r="A118" s="3" t="s">
        <v>139</v>
      </c>
      <c r="B118" s="2">
        <v>6</v>
      </c>
      <c r="C118" s="2">
        <v>6</v>
      </c>
      <c r="D118" s="2">
        <v>11</v>
      </c>
      <c r="E118">
        <f>AVERAGE(KayseriTablo[[#This Row],[Vefat2019]:[Vefat2018]])</f>
        <v>8.5</v>
      </c>
      <c r="F118">
        <f>KayseriTablo[[#This Row],[Vefat2020]]-KayseriTablo[[#This Row],[Referans]]</f>
        <v>-2.5</v>
      </c>
      <c r="G118">
        <f t="shared" si="4"/>
        <v>6.8571428571428568</v>
      </c>
      <c r="H118">
        <f t="shared" si="5"/>
        <v>8.1428571428571423</v>
      </c>
      <c r="I118">
        <f t="shared" si="6"/>
        <v>6.5714285714285712</v>
      </c>
      <c r="J118">
        <f t="shared" si="7"/>
        <v>7.3571428571428568</v>
      </c>
    </row>
    <row r="119" spans="1:10" x14ac:dyDescent="0.35">
      <c r="A119" s="3" t="s">
        <v>138</v>
      </c>
      <c r="B119" s="2">
        <v>3</v>
      </c>
      <c r="C119" s="2">
        <v>5</v>
      </c>
      <c r="D119" s="2">
        <v>4</v>
      </c>
      <c r="E119">
        <f>AVERAGE(KayseriTablo[[#This Row],[Vefat2019]:[Vefat2018]])</f>
        <v>4.5</v>
      </c>
      <c r="F119">
        <f>KayseriTablo[[#This Row],[Vefat2020]]-KayseriTablo[[#This Row],[Referans]]</f>
        <v>-1.5</v>
      </c>
      <c r="G119">
        <f t="shared" si="4"/>
        <v>5.8571428571428568</v>
      </c>
      <c r="H119">
        <f t="shared" si="5"/>
        <v>8.2857142857142865</v>
      </c>
      <c r="I119">
        <f t="shared" si="6"/>
        <v>6.1428571428571432</v>
      </c>
      <c r="J119">
        <f t="shared" si="7"/>
        <v>7.2142857142857144</v>
      </c>
    </row>
    <row r="120" spans="1:10" x14ac:dyDescent="0.35">
      <c r="A120" s="3" t="s">
        <v>137</v>
      </c>
      <c r="B120" s="2">
        <v>4</v>
      </c>
      <c r="C120" s="2">
        <v>4</v>
      </c>
      <c r="D120" s="2">
        <v>1</v>
      </c>
      <c r="E120">
        <f>AVERAGE(KayseriTablo[[#This Row],[Vefat2019]:[Vefat2018]])</f>
        <v>2.5</v>
      </c>
      <c r="F120">
        <f>KayseriTablo[[#This Row],[Vefat2020]]-KayseriTablo[[#This Row],[Referans]]</f>
        <v>1.5</v>
      </c>
      <c r="G120">
        <f t="shared" si="4"/>
        <v>5.4285714285714288</v>
      </c>
      <c r="H120">
        <f t="shared" si="5"/>
        <v>7.4285714285714288</v>
      </c>
      <c r="I120">
        <f t="shared" si="6"/>
        <v>5.5714285714285712</v>
      </c>
      <c r="J120">
        <f t="shared" si="7"/>
        <v>6.5</v>
      </c>
    </row>
    <row r="121" spans="1:10" x14ac:dyDescent="0.35">
      <c r="A121" s="3" t="s">
        <v>136</v>
      </c>
      <c r="B121" s="2">
        <v>5</v>
      </c>
      <c r="C121" s="2">
        <v>5</v>
      </c>
      <c r="D121" s="2">
        <v>10</v>
      </c>
      <c r="E121">
        <f>AVERAGE(KayseriTablo[[#This Row],[Vefat2019]:[Vefat2018]])</f>
        <v>7.5</v>
      </c>
      <c r="F121">
        <f>KayseriTablo[[#This Row],[Vefat2020]]-KayseriTablo[[#This Row],[Referans]]</f>
        <v>-2.5</v>
      </c>
      <c r="G121">
        <f t="shared" si="4"/>
        <v>4.5714285714285712</v>
      </c>
      <c r="H121">
        <f t="shared" si="5"/>
        <v>6.5714285714285712</v>
      </c>
      <c r="I121">
        <f t="shared" si="6"/>
        <v>6.4285714285714288</v>
      </c>
      <c r="J121">
        <f t="shared" si="7"/>
        <v>6.5</v>
      </c>
    </row>
    <row r="122" spans="1:10" x14ac:dyDescent="0.35">
      <c r="A122" s="3" t="s">
        <v>135</v>
      </c>
      <c r="B122" s="2">
        <v>3</v>
      </c>
      <c r="C122" s="2">
        <v>8</v>
      </c>
      <c r="D122" s="2">
        <v>4</v>
      </c>
      <c r="E122">
        <f>AVERAGE(KayseriTablo[[#This Row],[Vefat2019]:[Vefat2018]])</f>
        <v>6</v>
      </c>
      <c r="F122">
        <f>KayseriTablo[[#This Row],[Vefat2020]]-KayseriTablo[[#This Row],[Referans]]</f>
        <v>-3</v>
      </c>
      <c r="G122">
        <f t="shared" si="4"/>
        <v>4.1428571428571432</v>
      </c>
      <c r="H122">
        <f t="shared" si="5"/>
        <v>6.7142857142857144</v>
      </c>
      <c r="I122">
        <f t="shared" si="6"/>
        <v>6.2857142857142856</v>
      </c>
      <c r="J122">
        <f t="shared" si="7"/>
        <v>6.5</v>
      </c>
    </row>
    <row r="123" spans="1:10" x14ac:dyDescent="0.35">
      <c r="A123" s="3" t="s">
        <v>134</v>
      </c>
      <c r="B123" s="2">
        <v>4</v>
      </c>
      <c r="C123" s="2">
        <v>9</v>
      </c>
      <c r="D123" s="2">
        <v>9</v>
      </c>
      <c r="E123">
        <f>AVERAGE(KayseriTablo[[#This Row],[Vefat2019]:[Vefat2018]])</f>
        <v>9</v>
      </c>
      <c r="F123">
        <f>KayseriTablo[[#This Row],[Vefat2020]]-KayseriTablo[[#This Row],[Referans]]</f>
        <v>-5</v>
      </c>
      <c r="G123">
        <f t="shared" si="4"/>
        <v>4.1428571428571432</v>
      </c>
      <c r="H123">
        <f t="shared" si="5"/>
        <v>7</v>
      </c>
      <c r="I123">
        <f t="shared" si="6"/>
        <v>6.5714285714285712</v>
      </c>
      <c r="J123">
        <f t="shared" si="7"/>
        <v>6.7857142857142856</v>
      </c>
    </row>
    <row r="124" spans="1:10" x14ac:dyDescent="0.35">
      <c r="A124" s="3" t="s">
        <v>133</v>
      </c>
      <c r="B124" s="2">
        <v>7</v>
      </c>
      <c r="C124" s="2">
        <v>8</v>
      </c>
      <c r="D124" s="2">
        <v>10</v>
      </c>
      <c r="E124">
        <f>AVERAGE(KayseriTablo[[#This Row],[Vefat2019]:[Vefat2018]])</f>
        <v>9</v>
      </c>
      <c r="F124">
        <f>KayseriTablo[[#This Row],[Vefat2020]]-KayseriTablo[[#This Row],[Referans]]</f>
        <v>-2</v>
      </c>
      <c r="G124">
        <f t="shared" si="4"/>
        <v>4.5714285714285712</v>
      </c>
      <c r="H124">
        <f t="shared" si="5"/>
        <v>6.4285714285714288</v>
      </c>
      <c r="I124">
        <f t="shared" si="6"/>
        <v>7</v>
      </c>
      <c r="J124">
        <f t="shared" si="7"/>
        <v>6.7142857142857144</v>
      </c>
    </row>
    <row r="125" spans="1:10" x14ac:dyDescent="0.35">
      <c r="A125" s="3" t="s">
        <v>132</v>
      </c>
      <c r="B125" s="2">
        <v>9</v>
      </c>
      <c r="C125" s="2">
        <v>9</v>
      </c>
      <c r="D125" s="2">
        <v>10</v>
      </c>
      <c r="E125">
        <f>AVERAGE(KayseriTablo[[#This Row],[Vefat2019]:[Vefat2018]])</f>
        <v>9.5</v>
      </c>
      <c r="F125">
        <f>KayseriTablo[[#This Row],[Vefat2020]]-KayseriTablo[[#This Row],[Referans]]</f>
        <v>-0.5</v>
      </c>
      <c r="G125">
        <f t="shared" si="4"/>
        <v>5</v>
      </c>
      <c r="H125">
        <f t="shared" si="5"/>
        <v>6.8571428571428568</v>
      </c>
      <c r="I125">
        <f t="shared" si="6"/>
        <v>6.8571428571428568</v>
      </c>
      <c r="J125">
        <f t="shared" si="7"/>
        <v>6.8571428571428568</v>
      </c>
    </row>
    <row r="126" spans="1:10" x14ac:dyDescent="0.35">
      <c r="A126" s="3" t="s">
        <v>131</v>
      </c>
      <c r="B126" s="2">
        <v>10</v>
      </c>
      <c r="C126" s="2">
        <v>4</v>
      </c>
      <c r="D126" s="2">
        <v>7</v>
      </c>
      <c r="E126">
        <f>AVERAGE(KayseriTablo[[#This Row],[Vefat2019]:[Vefat2018]])</f>
        <v>5.5</v>
      </c>
      <c r="F126">
        <f>KayseriTablo[[#This Row],[Vefat2020]]-KayseriTablo[[#This Row],[Referans]]</f>
        <v>4.5</v>
      </c>
      <c r="G126">
        <f t="shared" si="4"/>
        <v>6</v>
      </c>
      <c r="H126">
        <f t="shared" si="5"/>
        <v>6.7142857142857144</v>
      </c>
      <c r="I126">
        <f t="shared" si="6"/>
        <v>7.2857142857142856</v>
      </c>
      <c r="J126">
        <f t="shared" si="7"/>
        <v>7</v>
      </c>
    </row>
    <row r="127" spans="1:10" x14ac:dyDescent="0.35">
      <c r="A127" s="3" t="s">
        <v>130</v>
      </c>
      <c r="B127" s="2">
        <v>11</v>
      </c>
      <c r="C127" s="2">
        <v>6</v>
      </c>
      <c r="D127" s="2">
        <v>8</v>
      </c>
      <c r="E127">
        <f>AVERAGE(KayseriTablo[[#This Row],[Vefat2019]:[Vefat2018]])</f>
        <v>7</v>
      </c>
      <c r="F127">
        <f>KayseriTablo[[#This Row],[Vefat2020]]-KayseriTablo[[#This Row],[Referans]]</f>
        <v>4</v>
      </c>
      <c r="G127">
        <f t="shared" si="4"/>
        <v>7</v>
      </c>
      <c r="H127">
        <f t="shared" si="5"/>
        <v>7</v>
      </c>
      <c r="I127">
        <f t="shared" si="6"/>
        <v>8.2857142857142865</v>
      </c>
      <c r="J127">
        <f t="shared" si="7"/>
        <v>7.6428571428571432</v>
      </c>
    </row>
    <row r="128" spans="1:10" x14ac:dyDescent="0.35">
      <c r="A128" s="3" t="s">
        <v>129</v>
      </c>
      <c r="B128" s="2">
        <v>6</v>
      </c>
      <c r="C128" s="2">
        <v>9</v>
      </c>
      <c r="D128" s="2">
        <v>5</v>
      </c>
      <c r="E128">
        <f>AVERAGE(KayseriTablo[[#This Row],[Vefat2019]:[Vefat2018]])</f>
        <v>7</v>
      </c>
      <c r="F128">
        <f>KayseriTablo[[#This Row],[Vefat2020]]-KayseriTablo[[#This Row],[Referans]]</f>
        <v>-1</v>
      </c>
      <c r="G128">
        <f t="shared" si="4"/>
        <v>7.1428571428571432</v>
      </c>
      <c r="H128">
        <f t="shared" si="5"/>
        <v>7.5714285714285712</v>
      </c>
      <c r="I128">
        <f t="shared" si="6"/>
        <v>7.5714285714285712</v>
      </c>
      <c r="J128">
        <f t="shared" si="7"/>
        <v>7.5714285714285712</v>
      </c>
    </row>
    <row r="129" spans="1:10" x14ac:dyDescent="0.35">
      <c r="A129" s="3" t="s">
        <v>128</v>
      </c>
      <c r="B129" s="2">
        <v>13</v>
      </c>
      <c r="C129" s="2">
        <v>7</v>
      </c>
      <c r="D129" s="2">
        <v>3</v>
      </c>
      <c r="E129">
        <f>AVERAGE(KayseriTablo[[#This Row],[Vefat2019]:[Vefat2018]])</f>
        <v>5</v>
      </c>
      <c r="F129">
        <f>KayseriTablo[[#This Row],[Vefat2020]]-KayseriTablo[[#This Row],[Referans]]</f>
        <v>8</v>
      </c>
      <c r="G129">
        <f t="shared" si="4"/>
        <v>8.5714285714285712</v>
      </c>
      <c r="H129">
        <f t="shared" si="5"/>
        <v>7.4285714285714288</v>
      </c>
      <c r="I129">
        <f t="shared" si="6"/>
        <v>7.4285714285714288</v>
      </c>
      <c r="J129">
        <f t="shared" si="7"/>
        <v>7.4285714285714288</v>
      </c>
    </row>
    <row r="130" spans="1:10" x14ac:dyDescent="0.35">
      <c r="A130" s="3" t="s">
        <v>127</v>
      </c>
      <c r="B130" s="2">
        <v>3</v>
      </c>
      <c r="C130" s="2">
        <v>7</v>
      </c>
      <c r="D130" s="2">
        <v>12</v>
      </c>
      <c r="E130">
        <f>AVERAGE(KayseriTablo[[#This Row],[Vefat2019]:[Vefat2018]])</f>
        <v>9.5</v>
      </c>
      <c r="F130">
        <f>KayseriTablo[[#This Row],[Vefat2020]]-KayseriTablo[[#This Row],[Referans]]</f>
        <v>-6.5</v>
      </c>
      <c r="G130">
        <f t="shared" si="4"/>
        <v>8.4285714285714288</v>
      </c>
      <c r="H130">
        <f t="shared" si="5"/>
        <v>7.1428571428571432</v>
      </c>
      <c r="I130">
        <f t="shared" si="6"/>
        <v>7.8571428571428568</v>
      </c>
      <c r="J130">
        <f t="shared" si="7"/>
        <v>7.5</v>
      </c>
    </row>
    <row r="131" spans="1:10" x14ac:dyDescent="0.35">
      <c r="A131" s="3" t="s">
        <v>126</v>
      </c>
      <c r="B131" s="2">
        <v>8</v>
      </c>
      <c r="C131" s="2">
        <v>3</v>
      </c>
      <c r="D131" s="2">
        <v>10</v>
      </c>
      <c r="E131">
        <f>AVERAGE(KayseriTablo[[#This Row],[Vefat2019]:[Vefat2018]])</f>
        <v>6.5</v>
      </c>
      <c r="F131">
        <f>KayseriTablo[[#This Row],[Vefat2020]]-KayseriTablo[[#This Row],[Referans]]</f>
        <v>1.5</v>
      </c>
      <c r="G131">
        <f t="shared" si="4"/>
        <v>8.5714285714285712</v>
      </c>
      <c r="H131">
        <f t="shared" si="5"/>
        <v>6.4285714285714288</v>
      </c>
      <c r="I131">
        <f t="shared" si="6"/>
        <v>7.8571428571428568</v>
      </c>
      <c r="J131">
        <f t="shared" si="7"/>
        <v>7.1428571428571432</v>
      </c>
    </row>
    <row r="132" spans="1:10" x14ac:dyDescent="0.35">
      <c r="A132" s="3" t="s">
        <v>125</v>
      </c>
      <c r="B132" s="2">
        <v>8</v>
      </c>
      <c r="C132" s="2">
        <v>4</v>
      </c>
      <c r="D132" s="2">
        <v>10</v>
      </c>
      <c r="E132">
        <f>AVERAGE(KayseriTablo[[#This Row],[Vefat2019]:[Vefat2018]])</f>
        <v>7</v>
      </c>
      <c r="F132">
        <f>KayseriTablo[[#This Row],[Vefat2020]]-KayseriTablo[[#This Row],[Referans]]</f>
        <v>1</v>
      </c>
      <c r="G132">
        <f t="shared" si="4"/>
        <v>8.4285714285714288</v>
      </c>
      <c r="H132">
        <f t="shared" si="5"/>
        <v>5.7142857142857144</v>
      </c>
      <c r="I132">
        <f t="shared" si="6"/>
        <v>7.8571428571428568</v>
      </c>
      <c r="J132">
        <f t="shared" si="7"/>
        <v>6.7857142857142856</v>
      </c>
    </row>
    <row r="133" spans="1:10" x14ac:dyDescent="0.35">
      <c r="A133" s="3" t="s">
        <v>124</v>
      </c>
      <c r="B133" s="2">
        <v>6</v>
      </c>
      <c r="C133" s="2">
        <v>7</v>
      </c>
      <c r="D133" s="2">
        <v>7</v>
      </c>
      <c r="E133">
        <f>AVERAGE(KayseriTablo[[#This Row],[Vefat2019]:[Vefat2018]])</f>
        <v>7</v>
      </c>
      <c r="F133">
        <f>KayseriTablo[[#This Row],[Vefat2020]]-KayseriTablo[[#This Row],[Referans]]</f>
        <v>-1</v>
      </c>
      <c r="G133">
        <f t="shared" si="4"/>
        <v>7.8571428571428568</v>
      </c>
      <c r="H133">
        <f t="shared" si="5"/>
        <v>6.1428571428571432</v>
      </c>
      <c r="I133">
        <f t="shared" si="6"/>
        <v>7.8571428571428568</v>
      </c>
      <c r="J133">
        <f t="shared" si="7"/>
        <v>7</v>
      </c>
    </row>
    <row r="134" spans="1:10" x14ac:dyDescent="0.35">
      <c r="A134" s="3" t="s">
        <v>123</v>
      </c>
      <c r="B134" s="2">
        <v>6</v>
      </c>
      <c r="C134" s="2">
        <v>8</v>
      </c>
      <c r="D134" s="2">
        <v>10</v>
      </c>
      <c r="E134">
        <f>AVERAGE(KayseriTablo[[#This Row],[Vefat2019]:[Vefat2018]])</f>
        <v>9</v>
      </c>
      <c r="F134">
        <f>KayseriTablo[[#This Row],[Vefat2020]]-KayseriTablo[[#This Row],[Referans]]</f>
        <v>-3</v>
      </c>
      <c r="G134">
        <f t="shared" si="4"/>
        <v>7.1428571428571432</v>
      </c>
      <c r="H134">
        <f t="shared" si="5"/>
        <v>6.4285714285714288</v>
      </c>
      <c r="I134">
        <f t="shared" si="6"/>
        <v>8.1428571428571423</v>
      </c>
      <c r="J134">
        <f t="shared" si="7"/>
        <v>7.2857142857142856</v>
      </c>
    </row>
    <row r="135" spans="1:10" x14ac:dyDescent="0.35">
      <c r="A135" s="3" t="s">
        <v>122</v>
      </c>
      <c r="B135" s="2">
        <v>9</v>
      </c>
      <c r="C135" s="2">
        <v>7</v>
      </c>
      <c r="D135" s="2">
        <v>4</v>
      </c>
      <c r="E135">
        <f>AVERAGE(KayseriTablo[[#This Row],[Vefat2019]:[Vefat2018]])</f>
        <v>5.5</v>
      </c>
      <c r="F135">
        <f>KayseriTablo[[#This Row],[Vefat2020]]-KayseriTablo[[#This Row],[Referans]]</f>
        <v>3.5</v>
      </c>
      <c r="G135">
        <f t="shared" si="4"/>
        <v>7.5714285714285712</v>
      </c>
      <c r="H135">
        <f t="shared" si="5"/>
        <v>6.1428571428571432</v>
      </c>
      <c r="I135">
        <f t="shared" si="6"/>
        <v>8</v>
      </c>
      <c r="J135">
        <f t="shared" si="7"/>
        <v>7.0714285714285712</v>
      </c>
    </row>
    <row r="136" spans="1:10" x14ac:dyDescent="0.35">
      <c r="A136" s="3" t="s">
        <v>121</v>
      </c>
      <c r="B136" s="2">
        <v>11</v>
      </c>
      <c r="C136" s="2">
        <v>7</v>
      </c>
      <c r="D136" s="2">
        <v>2</v>
      </c>
      <c r="E136">
        <f>AVERAGE(KayseriTablo[[#This Row],[Vefat2019]:[Vefat2018]])</f>
        <v>4.5</v>
      </c>
      <c r="F136">
        <f>KayseriTablo[[#This Row],[Vefat2020]]-KayseriTablo[[#This Row],[Referans]]</f>
        <v>6.5</v>
      </c>
      <c r="G136">
        <f t="shared" ref="G136:G199" si="8">AVERAGE(B130:B136)</f>
        <v>7.2857142857142856</v>
      </c>
      <c r="H136">
        <f t="shared" ref="H136:H199" si="9">AVERAGE(C130:C136)</f>
        <v>6.1428571428571432</v>
      </c>
      <c r="I136">
        <f t="shared" ref="I136:I199" si="10">AVERAGE(D130:D136)</f>
        <v>7.8571428571428568</v>
      </c>
      <c r="J136">
        <f t="shared" si="7"/>
        <v>7</v>
      </c>
    </row>
    <row r="137" spans="1:10" x14ac:dyDescent="0.35">
      <c r="A137" s="3" t="s">
        <v>120</v>
      </c>
      <c r="B137" s="2">
        <v>3</v>
      </c>
      <c r="C137" s="2">
        <v>6</v>
      </c>
      <c r="D137" s="2">
        <v>7</v>
      </c>
      <c r="E137">
        <f>AVERAGE(KayseriTablo[[#This Row],[Vefat2019]:[Vefat2018]])</f>
        <v>6.5</v>
      </c>
      <c r="F137">
        <f>KayseriTablo[[#This Row],[Vefat2020]]-KayseriTablo[[#This Row],[Referans]]</f>
        <v>-3.5</v>
      </c>
      <c r="G137">
        <f t="shared" si="8"/>
        <v>7.2857142857142856</v>
      </c>
      <c r="H137">
        <f t="shared" si="9"/>
        <v>6</v>
      </c>
      <c r="I137">
        <f t="shared" si="10"/>
        <v>7.1428571428571432</v>
      </c>
      <c r="J137">
        <f t="shared" ref="J137:J200" si="11">AVERAGE(E131:E137)</f>
        <v>6.5714285714285712</v>
      </c>
    </row>
    <row r="138" spans="1:10" x14ac:dyDescent="0.35">
      <c r="A138" s="3" t="s">
        <v>119</v>
      </c>
      <c r="B138" s="2">
        <v>12</v>
      </c>
      <c r="C138" s="2">
        <v>6</v>
      </c>
      <c r="D138" s="2">
        <v>7</v>
      </c>
      <c r="E138">
        <f>AVERAGE(KayseriTablo[[#This Row],[Vefat2019]:[Vefat2018]])</f>
        <v>6.5</v>
      </c>
      <c r="F138">
        <f>KayseriTablo[[#This Row],[Vefat2020]]-KayseriTablo[[#This Row],[Referans]]</f>
        <v>5.5</v>
      </c>
      <c r="G138">
        <f t="shared" si="8"/>
        <v>7.8571428571428568</v>
      </c>
      <c r="H138">
        <f t="shared" si="9"/>
        <v>6.4285714285714288</v>
      </c>
      <c r="I138">
        <f t="shared" si="10"/>
        <v>6.7142857142857144</v>
      </c>
      <c r="J138">
        <f t="shared" si="11"/>
        <v>6.5714285714285712</v>
      </c>
    </row>
    <row r="139" spans="1:10" x14ac:dyDescent="0.35">
      <c r="A139" s="3" t="s">
        <v>118</v>
      </c>
      <c r="B139" s="2">
        <v>1</v>
      </c>
      <c r="C139" s="2">
        <v>10</v>
      </c>
      <c r="D139" s="2">
        <v>10</v>
      </c>
      <c r="E139">
        <f>AVERAGE(KayseriTablo[[#This Row],[Vefat2019]:[Vefat2018]])</f>
        <v>10</v>
      </c>
      <c r="F139">
        <f>KayseriTablo[[#This Row],[Vefat2020]]-KayseriTablo[[#This Row],[Referans]]</f>
        <v>-9</v>
      </c>
      <c r="G139">
        <f t="shared" si="8"/>
        <v>6.8571428571428568</v>
      </c>
      <c r="H139">
        <f t="shared" si="9"/>
        <v>7.2857142857142856</v>
      </c>
      <c r="I139">
        <f t="shared" si="10"/>
        <v>6.7142857142857144</v>
      </c>
      <c r="J139">
        <f t="shared" si="11"/>
        <v>7</v>
      </c>
    </row>
    <row r="140" spans="1:10" x14ac:dyDescent="0.35">
      <c r="A140" s="3" t="s">
        <v>117</v>
      </c>
      <c r="B140" s="2">
        <v>6</v>
      </c>
      <c r="C140" s="2">
        <v>7</v>
      </c>
      <c r="D140" s="2">
        <v>2</v>
      </c>
      <c r="E140">
        <f>AVERAGE(KayseriTablo[[#This Row],[Vefat2019]:[Vefat2018]])</f>
        <v>4.5</v>
      </c>
      <c r="F140">
        <f>KayseriTablo[[#This Row],[Vefat2020]]-KayseriTablo[[#This Row],[Referans]]</f>
        <v>1.5</v>
      </c>
      <c r="G140">
        <f t="shared" si="8"/>
        <v>6.8571428571428568</v>
      </c>
      <c r="H140">
        <f t="shared" si="9"/>
        <v>7.2857142857142856</v>
      </c>
      <c r="I140">
        <f t="shared" si="10"/>
        <v>6</v>
      </c>
      <c r="J140">
        <f t="shared" si="11"/>
        <v>6.6428571428571432</v>
      </c>
    </row>
    <row r="141" spans="1:10" x14ac:dyDescent="0.35">
      <c r="A141" s="3" t="s">
        <v>116</v>
      </c>
      <c r="B141" s="2">
        <v>4</v>
      </c>
      <c r="C141" s="2">
        <v>7</v>
      </c>
      <c r="D141" s="2">
        <v>9</v>
      </c>
      <c r="E141">
        <f>AVERAGE(KayseriTablo[[#This Row],[Vefat2019]:[Vefat2018]])</f>
        <v>8</v>
      </c>
      <c r="F141">
        <f>KayseriTablo[[#This Row],[Vefat2020]]-KayseriTablo[[#This Row],[Referans]]</f>
        <v>-4</v>
      </c>
      <c r="G141">
        <f t="shared" si="8"/>
        <v>6.5714285714285712</v>
      </c>
      <c r="H141">
        <f t="shared" si="9"/>
        <v>7.1428571428571432</v>
      </c>
      <c r="I141">
        <f t="shared" si="10"/>
        <v>5.8571428571428568</v>
      </c>
      <c r="J141">
        <f t="shared" si="11"/>
        <v>6.5</v>
      </c>
    </row>
    <row r="142" spans="1:10" x14ac:dyDescent="0.35">
      <c r="A142" s="3" t="s">
        <v>115</v>
      </c>
      <c r="B142" s="2">
        <v>10</v>
      </c>
      <c r="C142" s="2">
        <v>12</v>
      </c>
      <c r="D142" s="2">
        <v>12</v>
      </c>
      <c r="E142">
        <f>AVERAGE(KayseriTablo[[#This Row],[Vefat2019]:[Vefat2018]])</f>
        <v>12</v>
      </c>
      <c r="F142">
        <f>KayseriTablo[[#This Row],[Vefat2020]]-KayseriTablo[[#This Row],[Referans]]</f>
        <v>-2</v>
      </c>
      <c r="G142">
        <f t="shared" si="8"/>
        <v>6.7142857142857144</v>
      </c>
      <c r="H142">
        <f t="shared" si="9"/>
        <v>7.8571428571428568</v>
      </c>
      <c r="I142">
        <f t="shared" si="10"/>
        <v>7</v>
      </c>
      <c r="J142">
        <f t="shared" si="11"/>
        <v>7.4285714285714288</v>
      </c>
    </row>
    <row r="143" spans="1:10" x14ac:dyDescent="0.35">
      <c r="A143" s="3" t="s">
        <v>114</v>
      </c>
      <c r="B143" s="2">
        <v>11</v>
      </c>
      <c r="C143" s="2">
        <v>10</v>
      </c>
      <c r="D143" s="2">
        <v>6</v>
      </c>
      <c r="E143">
        <f>AVERAGE(KayseriTablo[[#This Row],[Vefat2019]:[Vefat2018]])</f>
        <v>8</v>
      </c>
      <c r="F143">
        <f>KayseriTablo[[#This Row],[Vefat2020]]-KayseriTablo[[#This Row],[Referans]]</f>
        <v>3</v>
      </c>
      <c r="G143">
        <f t="shared" si="8"/>
        <v>6.7142857142857144</v>
      </c>
      <c r="H143">
        <f t="shared" si="9"/>
        <v>8.2857142857142865</v>
      </c>
      <c r="I143">
        <f t="shared" si="10"/>
        <v>7.5714285714285712</v>
      </c>
      <c r="J143">
        <f t="shared" si="11"/>
        <v>7.9285714285714288</v>
      </c>
    </row>
    <row r="144" spans="1:10" x14ac:dyDescent="0.35">
      <c r="A144" s="3" t="s">
        <v>113</v>
      </c>
      <c r="B144" s="2">
        <v>6</v>
      </c>
      <c r="C144" s="2">
        <v>8</v>
      </c>
      <c r="D144" s="2">
        <v>6</v>
      </c>
      <c r="E144">
        <f>AVERAGE(KayseriTablo[[#This Row],[Vefat2019]:[Vefat2018]])</f>
        <v>7</v>
      </c>
      <c r="F144">
        <f>KayseriTablo[[#This Row],[Vefat2020]]-KayseriTablo[[#This Row],[Referans]]</f>
        <v>-1</v>
      </c>
      <c r="G144">
        <f t="shared" si="8"/>
        <v>7.1428571428571432</v>
      </c>
      <c r="H144">
        <f t="shared" si="9"/>
        <v>8.5714285714285712</v>
      </c>
      <c r="I144">
        <f t="shared" si="10"/>
        <v>7.4285714285714288</v>
      </c>
      <c r="J144">
        <f t="shared" si="11"/>
        <v>8</v>
      </c>
    </row>
    <row r="145" spans="1:10" x14ac:dyDescent="0.35">
      <c r="A145" s="3" t="s">
        <v>112</v>
      </c>
      <c r="B145" s="2">
        <v>8</v>
      </c>
      <c r="C145" s="2">
        <v>6</v>
      </c>
      <c r="D145" s="2">
        <v>7</v>
      </c>
      <c r="E145">
        <f>AVERAGE(KayseriTablo[[#This Row],[Vefat2019]:[Vefat2018]])</f>
        <v>6.5</v>
      </c>
      <c r="F145">
        <f>KayseriTablo[[#This Row],[Vefat2020]]-KayseriTablo[[#This Row],[Referans]]</f>
        <v>1.5</v>
      </c>
      <c r="G145">
        <f t="shared" si="8"/>
        <v>6.5714285714285712</v>
      </c>
      <c r="H145">
        <f t="shared" si="9"/>
        <v>8.5714285714285712</v>
      </c>
      <c r="I145">
        <f t="shared" si="10"/>
        <v>7.4285714285714288</v>
      </c>
      <c r="J145">
        <f t="shared" si="11"/>
        <v>8</v>
      </c>
    </row>
    <row r="146" spans="1:10" x14ac:dyDescent="0.35">
      <c r="A146" s="3" t="s">
        <v>111</v>
      </c>
      <c r="B146" s="2">
        <v>8</v>
      </c>
      <c r="C146" s="2">
        <v>4</v>
      </c>
      <c r="D146" s="2">
        <v>4</v>
      </c>
      <c r="E146">
        <f>AVERAGE(KayseriTablo[[#This Row],[Vefat2019]:[Vefat2018]])</f>
        <v>4</v>
      </c>
      <c r="F146">
        <f>KayseriTablo[[#This Row],[Vefat2020]]-KayseriTablo[[#This Row],[Referans]]</f>
        <v>4</v>
      </c>
      <c r="G146">
        <f t="shared" si="8"/>
        <v>7.5714285714285712</v>
      </c>
      <c r="H146">
        <f t="shared" si="9"/>
        <v>7.7142857142857144</v>
      </c>
      <c r="I146">
        <f t="shared" si="10"/>
        <v>6.5714285714285712</v>
      </c>
      <c r="J146">
        <f t="shared" si="11"/>
        <v>7.1428571428571432</v>
      </c>
    </row>
    <row r="147" spans="1:10" x14ac:dyDescent="0.35">
      <c r="A147" s="3" t="s">
        <v>110</v>
      </c>
      <c r="B147" s="2">
        <v>6</v>
      </c>
      <c r="C147" s="2">
        <v>5</v>
      </c>
      <c r="D147" s="2">
        <v>8</v>
      </c>
      <c r="E147">
        <f>AVERAGE(KayseriTablo[[#This Row],[Vefat2019]:[Vefat2018]])</f>
        <v>6.5</v>
      </c>
      <c r="F147">
        <f>KayseriTablo[[#This Row],[Vefat2020]]-KayseriTablo[[#This Row],[Referans]]</f>
        <v>-0.5</v>
      </c>
      <c r="G147">
        <f t="shared" si="8"/>
        <v>7.5714285714285712</v>
      </c>
      <c r="H147">
        <f t="shared" si="9"/>
        <v>7.4285714285714288</v>
      </c>
      <c r="I147">
        <f t="shared" si="10"/>
        <v>7.4285714285714288</v>
      </c>
      <c r="J147">
        <f t="shared" si="11"/>
        <v>7.4285714285714288</v>
      </c>
    </row>
    <row r="148" spans="1:10" x14ac:dyDescent="0.35">
      <c r="A148" s="3" t="s">
        <v>109</v>
      </c>
      <c r="B148" s="2">
        <v>9</v>
      </c>
      <c r="C148" s="2">
        <v>7</v>
      </c>
      <c r="D148" s="2">
        <v>4</v>
      </c>
      <c r="E148">
        <f>AVERAGE(KayseriTablo[[#This Row],[Vefat2019]:[Vefat2018]])</f>
        <v>5.5</v>
      </c>
      <c r="F148">
        <f>KayseriTablo[[#This Row],[Vefat2020]]-KayseriTablo[[#This Row],[Referans]]</f>
        <v>3.5</v>
      </c>
      <c r="G148">
        <f t="shared" si="8"/>
        <v>8.2857142857142865</v>
      </c>
      <c r="H148">
        <f t="shared" si="9"/>
        <v>7.4285714285714288</v>
      </c>
      <c r="I148">
        <f t="shared" si="10"/>
        <v>6.7142857142857144</v>
      </c>
      <c r="J148">
        <f t="shared" si="11"/>
        <v>7.0714285714285712</v>
      </c>
    </row>
    <row r="149" spans="1:10" x14ac:dyDescent="0.35">
      <c r="A149" s="3" t="s">
        <v>108</v>
      </c>
      <c r="B149" s="2">
        <v>7</v>
      </c>
      <c r="C149" s="2">
        <v>6</v>
      </c>
      <c r="D149" s="2">
        <v>12</v>
      </c>
      <c r="E149">
        <f>AVERAGE(KayseriTablo[[#This Row],[Vefat2019]:[Vefat2018]])</f>
        <v>9</v>
      </c>
      <c r="F149">
        <f>KayseriTablo[[#This Row],[Vefat2020]]-KayseriTablo[[#This Row],[Referans]]</f>
        <v>-2</v>
      </c>
      <c r="G149">
        <f t="shared" si="8"/>
        <v>7.8571428571428568</v>
      </c>
      <c r="H149">
        <f t="shared" si="9"/>
        <v>6.5714285714285712</v>
      </c>
      <c r="I149">
        <f t="shared" si="10"/>
        <v>6.7142857142857144</v>
      </c>
      <c r="J149">
        <f t="shared" si="11"/>
        <v>6.6428571428571432</v>
      </c>
    </row>
    <row r="150" spans="1:10" x14ac:dyDescent="0.35">
      <c r="A150" s="3" t="s">
        <v>107</v>
      </c>
      <c r="B150" s="2">
        <v>6</v>
      </c>
      <c r="C150" s="2">
        <v>6</v>
      </c>
      <c r="D150" s="2">
        <v>8</v>
      </c>
      <c r="E150">
        <f>AVERAGE(KayseriTablo[[#This Row],[Vefat2019]:[Vefat2018]])</f>
        <v>7</v>
      </c>
      <c r="F150">
        <f>KayseriTablo[[#This Row],[Vefat2020]]-KayseriTablo[[#This Row],[Referans]]</f>
        <v>-1</v>
      </c>
      <c r="G150">
        <f t="shared" si="8"/>
        <v>7.1428571428571432</v>
      </c>
      <c r="H150">
        <f t="shared" si="9"/>
        <v>6</v>
      </c>
      <c r="I150">
        <f t="shared" si="10"/>
        <v>7</v>
      </c>
      <c r="J150">
        <f t="shared" si="11"/>
        <v>6.5</v>
      </c>
    </row>
    <row r="151" spans="1:10" x14ac:dyDescent="0.35">
      <c r="A151" s="3" t="s">
        <v>106</v>
      </c>
      <c r="B151" s="2">
        <v>2</v>
      </c>
      <c r="C151" s="2">
        <v>13</v>
      </c>
      <c r="D151" s="2">
        <v>8</v>
      </c>
      <c r="E151">
        <f>AVERAGE(KayseriTablo[[#This Row],[Vefat2019]:[Vefat2018]])</f>
        <v>10.5</v>
      </c>
      <c r="F151">
        <f>KayseriTablo[[#This Row],[Vefat2020]]-KayseriTablo[[#This Row],[Referans]]</f>
        <v>-8.5</v>
      </c>
      <c r="G151">
        <f t="shared" si="8"/>
        <v>6.5714285714285712</v>
      </c>
      <c r="H151">
        <f t="shared" si="9"/>
        <v>6.7142857142857144</v>
      </c>
      <c r="I151">
        <f t="shared" si="10"/>
        <v>7.2857142857142856</v>
      </c>
      <c r="J151">
        <f t="shared" si="11"/>
        <v>7</v>
      </c>
    </row>
    <row r="152" spans="1:10" x14ac:dyDescent="0.35">
      <c r="A152" s="3" t="s">
        <v>105</v>
      </c>
      <c r="B152" s="2">
        <v>8</v>
      </c>
      <c r="C152" s="2">
        <v>14</v>
      </c>
      <c r="D152" s="2">
        <v>10</v>
      </c>
      <c r="E152">
        <f>AVERAGE(KayseriTablo[[#This Row],[Vefat2019]:[Vefat2018]])</f>
        <v>12</v>
      </c>
      <c r="F152">
        <f>KayseriTablo[[#This Row],[Vefat2020]]-KayseriTablo[[#This Row],[Referans]]</f>
        <v>-4</v>
      </c>
      <c r="G152">
        <f t="shared" si="8"/>
        <v>6.5714285714285712</v>
      </c>
      <c r="H152">
        <f t="shared" si="9"/>
        <v>7.8571428571428568</v>
      </c>
      <c r="I152">
        <f t="shared" si="10"/>
        <v>7.7142857142857144</v>
      </c>
      <c r="J152">
        <f t="shared" si="11"/>
        <v>7.7857142857142856</v>
      </c>
    </row>
    <row r="153" spans="1:10" x14ac:dyDescent="0.35">
      <c r="A153" s="3" t="s">
        <v>104</v>
      </c>
      <c r="B153" s="2">
        <v>8</v>
      </c>
      <c r="C153" s="2">
        <v>7</v>
      </c>
      <c r="D153" s="2">
        <v>3</v>
      </c>
      <c r="E153">
        <f>AVERAGE(KayseriTablo[[#This Row],[Vefat2019]:[Vefat2018]])</f>
        <v>5</v>
      </c>
      <c r="F153">
        <f>KayseriTablo[[#This Row],[Vefat2020]]-KayseriTablo[[#This Row],[Referans]]</f>
        <v>3</v>
      </c>
      <c r="G153">
        <f t="shared" si="8"/>
        <v>6.5714285714285712</v>
      </c>
      <c r="H153">
        <f t="shared" si="9"/>
        <v>8.2857142857142865</v>
      </c>
      <c r="I153">
        <f t="shared" si="10"/>
        <v>7.5714285714285712</v>
      </c>
      <c r="J153">
        <f t="shared" si="11"/>
        <v>7.9285714285714288</v>
      </c>
    </row>
    <row r="154" spans="1:10" x14ac:dyDescent="0.35">
      <c r="A154" s="3" t="s">
        <v>103</v>
      </c>
      <c r="B154" s="2">
        <v>10</v>
      </c>
      <c r="C154" s="2">
        <v>8</v>
      </c>
      <c r="D154" s="2">
        <v>8</v>
      </c>
      <c r="E154">
        <f>AVERAGE(KayseriTablo[[#This Row],[Vefat2019]:[Vefat2018]])</f>
        <v>8</v>
      </c>
      <c r="F154">
        <f>KayseriTablo[[#This Row],[Vefat2020]]-KayseriTablo[[#This Row],[Referans]]</f>
        <v>2</v>
      </c>
      <c r="G154">
        <f t="shared" si="8"/>
        <v>7.1428571428571432</v>
      </c>
      <c r="H154">
        <f t="shared" si="9"/>
        <v>8.7142857142857135</v>
      </c>
      <c r="I154">
        <f t="shared" si="10"/>
        <v>7.5714285714285712</v>
      </c>
      <c r="J154">
        <f t="shared" si="11"/>
        <v>8.1428571428571423</v>
      </c>
    </row>
    <row r="155" spans="1:10" x14ac:dyDescent="0.35">
      <c r="A155" s="3" t="s">
        <v>102</v>
      </c>
      <c r="B155" s="2">
        <v>4</v>
      </c>
      <c r="C155" s="2">
        <v>11</v>
      </c>
      <c r="D155" s="2">
        <v>5</v>
      </c>
      <c r="E155">
        <f>AVERAGE(KayseriTablo[[#This Row],[Vefat2019]:[Vefat2018]])</f>
        <v>8</v>
      </c>
      <c r="F155">
        <f>KayseriTablo[[#This Row],[Vefat2020]]-KayseriTablo[[#This Row],[Referans]]</f>
        <v>-4</v>
      </c>
      <c r="G155">
        <f t="shared" si="8"/>
        <v>6.4285714285714288</v>
      </c>
      <c r="H155">
        <f t="shared" si="9"/>
        <v>9.2857142857142865</v>
      </c>
      <c r="I155">
        <f t="shared" si="10"/>
        <v>7.7142857142857144</v>
      </c>
      <c r="J155">
        <f t="shared" si="11"/>
        <v>8.5</v>
      </c>
    </row>
    <row r="156" spans="1:10" x14ac:dyDescent="0.35">
      <c r="A156" s="3" t="s">
        <v>101</v>
      </c>
      <c r="B156" s="2">
        <v>6</v>
      </c>
      <c r="C156" s="2">
        <v>4</v>
      </c>
      <c r="D156" s="2">
        <v>7</v>
      </c>
      <c r="E156">
        <f>AVERAGE(KayseriTablo[[#This Row],[Vefat2019]:[Vefat2018]])</f>
        <v>5.5</v>
      </c>
      <c r="F156">
        <f>KayseriTablo[[#This Row],[Vefat2020]]-KayseriTablo[[#This Row],[Referans]]</f>
        <v>0.5</v>
      </c>
      <c r="G156">
        <f t="shared" si="8"/>
        <v>6.2857142857142856</v>
      </c>
      <c r="H156">
        <f t="shared" si="9"/>
        <v>9</v>
      </c>
      <c r="I156">
        <f t="shared" si="10"/>
        <v>7</v>
      </c>
      <c r="J156">
        <f t="shared" si="11"/>
        <v>8</v>
      </c>
    </row>
    <row r="157" spans="1:10" x14ac:dyDescent="0.35">
      <c r="A157" s="3" t="s">
        <v>100</v>
      </c>
      <c r="B157" s="2">
        <v>6</v>
      </c>
      <c r="C157" s="2">
        <v>7</v>
      </c>
      <c r="D157" s="2">
        <v>5</v>
      </c>
      <c r="E157">
        <f>AVERAGE(KayseriTablo[[#This Row],[Vefat2019]:[Vefat2018]])</f>
        <v>6</v>
      </c>
      <c r="F157">
        <f>KayseriTablo[[#This Row],[Vefat2020]]-KayseriTablo[[#This Row],[Referans]]</f>
        <v>0</v>
      </c>
      <c r="G157">
        <f t="shared" si="8"/>
        <v>6.2857142857142856</v>
      </c>
      <c r="H157">
        <f t="shared" si="9"/>
        <v>9.1428571428571423</v>
      </c>
      <c r="I157">
        <f t="shared" si="10"/>
        <v>6.5714285714285712</v>
      </c>
      <c r="J157">
        <f t="shared" si="11"/>
        <v>7.8571428571428568</v>
      </c>
    </row>
    <row r="158" spans="1:10" x14ac:dyDescent="0.35">
      <c r="A158" s="3" t="s">
        <v>99</v>
      </c>
      <c r="B158" s="2">
        <v>7</v>
      </c>
      <c r="C158" s="2">
        <v>6</v>
      </c>
      <c r="D158" s="2">
        <v>9</v>
      </c>
      <c r="E158">
        <f>AVERAGE(KayseriTablo[[#This Row],[Vefat2019]:[Vefat2018]])</f>
        <v>7.5</v>
      </c>
      <c r="F158">
        <f>KayseriTablo[[#This Row],[Vefat2020]]-KayseriTablo[[#This Row],[Referans]]</f>
        <v>-0.5</v>
      </c>
      <c r="G158">
        <f t="shared" si="8"/>
        <v>7</v>
      </c>
      <c r="H158">
        <f t="shared" si="9"/>
        <v>8.1428571428571423</v>
      </c>
      <c r="I158">
        <f t="shared" si="10"/>
        <v>6.7142857142857144</v>
      </c>
      <c r="J158">
        <f t="shared" si="11"/>
        <v>7.4285714285714288</v>
      </c>
    </row>
    <row r="159" spans="1:10" x14ac:dyDescent="0.35">
      <c r="A159" s="3" t="s">
        <v>98</v>
      </c>
      <c r="B159" s="2">
        <v>4</v>
      </c>
      <c r="C159" s="2">
        <v>4</v>
      </c>
      <c r="D159" s="2">
        <v>6</v>
      </c>
      <c r="E159">
        <f>AVERAGE(KayseriTablo[[#This Row],[Vefat2019]:[Vefat2018]])</f>
        <v>5</v>
      </c>
      <c r="F159">
        <f>KayseriTablo[[#This Row],[Vefat2020]]-KayseriTablo[[#This Row],[Referans]]</f>
        <v>-1</v>
      </c>
      <c r="G159">
        <f t="shared" si="8"/>
        <v>6.4285714285714288</v>
      </c>
      <c r="H159">
        <f t="shared" si="9"/>
        <v>6.7142857142857144</v>
      </c>
      <c r="I159">
        <f t="shared" si="10"/>
        <v>6.1428571428571432</v>
      </c>
      <c r="J159">
        <f t="shared" si="11"/>
        <v>6.4285714285714288</v>
      </c>
    </row>
    <row r="160" spans="1:10" x14ac:dyDescent="0.35">
      <c r="A160" s="3" t="s">
        <v>97</v>
      </c>
      <c r="B160" s="2">
        <v>9</v>
      </c>
      <c r="C160" s="2">
        <v>11</v>
      </c>
      <c r="D160" s="2">
        <v>12</v>
      </c>
      <c r="E160">
        <f>AVERAGE(KayseriTablo[[#This Row],[Vefat2019]:[Vefat2018]])</f>
        <v>11.5</v>
      </c>
      <c r="F160">
        <f>KayseriTablo[[#This Row],[Vefat2020]]-KayseriTablo[[#This Row],[Referans]]</f>
        <v>-2.5</v>
      </c>
      <c r="G160">
        <f t="shared" si="8"/>
        <v>6.5714285714285712</v>
      </c>
      <c r="H160">
        <f t="shared" si="9"/>
        <v>7.2857142857142856</v>
      </c>
      <c r="I160">
        <f t="shared" si="10"/>
        <v>7.4285714285714288</v>
      </c>
      <c r="J160">
        <f t="shared" si="11"/>
        <v>7.3571428571428568</v>
      </c>
    </row>
    <row r="161" spans="1:10" x14ac:dyDescent="0.35">
      <c r="A161" s="3" t="s">
        <v>96</v>
      </c>
      <c r="B161" s="2">
        <v>8</v>
      </c>
      <c r="C161" s="2">
        <v>3</v>
      </c>
      <c r="D161" s="2">
        <v>6</v>
      </c>
      <c r="E161">
        <f>AVERAGE(KayseriTablo[[#This Row],[Vefat2019]:[Vefat2018]])</f>
        <v>4.5</v>
      </c>
      <c r="F161">
        <f>KayseriTablo[[#This Row],[Vefat2020]]-KayseriTablo[[#This Row],[Referans]]</f>
        <v>3.5</v>
      </c>
      <c r="G161">
        <f t="shared" si="8"/>
        <v>6.2857142857142856</v>
      </c>
      <c r="H161">
        <f t="shared" si="9"/>
        <v>6.5714285714285712</v>
      </c>
      <c r="I161">
        <f t="shared" si="10"/>
        <v>7.1428571428571432</v>
      </c>
      <c r="J161">
        <f t="shared" si="11"/>
        <v>6.8571428571428568</v>
      </c>
    </row>
    <row r="162" spans="1:10" x14ac:dyDescent="0.35">
      <c r="A162" s="3" t="s">
        <v>95</v>
      </c>
      <c r="B162" s="2">
        <v>6</v>
      </c>
      <c r="C162" s="2">
        <v>12</v>
      </c>
      <c r="D162" s="2">
        <v>8</v>
      </c>
      <c r="E162">
        <f>AVERAGE(KayseriTablo[[#This Row],[Vefat2019]:[Vefat2018]])</f>
        <v>10</v>
      </c>
      <c r="F162">
        <f>KayseriTablo[[#This Row],[Vefat2020]]-KayseriTablo[[#This Row],[Referans]]</f>
        <v>-4</v>
      </c>
      <c r="G162">
        <f t="shared" si="8"/>
        <v>6.5714285714285712</v>
      </c>
      <c r="H162">
        <f t="shared" si="9"/>
        <v>6.7142857142857144</v>
      </c>
      <c r="I162">
        <f t="shared" si="10"/>
        <v>7.5714285714285712</v>
      </c>
      <c r="J162">
        <f t="shared" si="11"/>
        <v>7.1428571428571432</v>
      </c>
    </row>
    <row r="163" spans="1:10" x14ac:dyDescent="0.35">
      <c r="A163" s="3" t="s">
        <v>94</v>
      </c>
      <c r="B163" s="2">
        <v>3</v>
      </c>
      <c r="C163" s="2">
        <v>10</v>
      </c>
      <c r="D163" s="2">
        <v>7</v>
      </c>
      <c r="E163">
        <f>AVERAGE(KayseriTablo[[#This Row],[Vefat2019]:[Vefat2018]])</f>
        <v>8.5</v>
      </c>
      <c r="F163">
        <f>KayseriTablo[[#This Row],[Vefat2020]]-KayseriTablo[[#This Row],[Referans]]</f>
        <v>-5.5</v>
      </c>
      <c r="G163">
        <f t="shared" si="8"/>
        <v>6.1428571428571432</v>
      </c>
      <c r="H163">
        <f t="shared" si="9"/>
        <v>7.5714285714285712</v>
      </c>
      <c r="I163">
        <f t="shared" si="10"/>
        <v>7.5714285714285712</v>
      </c>
      <c r="J163">
        <f t="shared" si="11"/>
        <v>7.5714285714285712</v>
      </c>
    </row>
    <row r="164" spans="1:10" x14ac:dyDescent="0.35">
      <c r="A164" s="3" t="s">
        <v>93</v>
      </c>
      <c r="B164" s="2">
        <v>6</v>
      </c>
      <c r="C164" s="2">
        <v>8</v>
      </c>
      <c r="D164" s="2">
        <v>0</v>
      </c>
      <c r="E164">
        <f>AVERAGE(KayseriTablo[[#This Row],[Vefat2019]:[Vefat2018]])</f>
        <v>4</v>
      </c>
      <c r="F164">
        <f>KayseriTablo[[#This Row],[Vefat2020]]-KayseriTablo[[#This Row],[Referans]]</f>
        <v>2</v>
      </c>
      <c r="G164">
        <f t="shared" si="8"/>
        <v>6.1428571428571432</v>
      </c>
      <c r="H164">
        <f t="shared" si="9"/>
        <v>7.7142857142857144</v>
      </c>
      <c r="I164">
        <f t="shared" si="10"/>
        <v>6.8571428571428568</v>
      </c>
      <c r="J164">
        <f t="shared" si="11"/>
        <v>7.2857142857142856</v>
      </c>
    </row>
    <row r="165" spans="1:10" x14ac:dyDescent="0.35">
      <c r="A165" s="3" t="s">
        <v>92</v>
      </c>
      <c r="B165" s="2">
        <v>2</v>
      </c>
      <c r="C165" s="2">
        <v>6</v>
      </c>
      <c r="D165" s="2">
        <v>11</v>
      </c>
      <c r="E165">
        <f>AVERAGE(KayseriTablo[[#This Row],[Vefat2019]:[Vefat2018]])</f>
        <v>8.5</v>
      </c>
      <c r="F165">
        <f>KayseriTablo[[#This Row],[Vefat2020]]-KayseriTablo[[#This Row],[Referans]]</f>
        <v>-6.5</v>
      </c>
      <c r="G165">
        <f t="shared" si="8"/>
        <v>5.4285714285714288</v>
      </c>
      <c r="H165">
        <f t="shared" si="9"/>
        <v>7.7142857142857144</v>
      </c>
      <c r="I165">
        <f t="shared" si="10"/>
        <v>7.1428571428571432</v>
      </c>
      <c r="J165">
        <f t="shared" si="11"/>
        <v>7.4285714285714288</v>
      </c>
    </row>
    <row r="166" spans="1:10" x14ac:dyDescent="0.35">
      <c r="A166" s="3" t="s">
        <v>91</v>
      </c>
      <c r="B166" s="2">
        <v>10</v>
      </c>
      <c r="C166" s="2">
        <v>7</v>
      </c>
      <c r="D166" s="2">
        <v>6</v>
      </c>
      <c r="E166">
        <f>AVERAGE(KayseriTablo[[#This Row],[Vefat2019]:[Vefat2018]])</f>
        <v>6.5</v>
      </c>
      <c r="F166">
        <f>KayseriTablo[[#This Row],[Vefat2020]]-KayseriTablo[[#This Row],[Referans]]</f>
        <v>3.5</v>
      </c>
      <c r="G166">
        <f t="shared" si="8"/>
        <v>6.2857142857142856</v>
      </c>
      <c r="H166">
        <f t="shared" si="9"/>
        <v>8.1428571428571423</v>
      </c>
      <c r="I166">
        <f t="shared" si="10"/>
        <v>7.1428571428571432</v>
      </c>
      <c r="J166">
        <f t="shared" si="11"/>
        <v>7.6428571428571432</v>
      </c>
    </row>
    <row r="167" spans="1:10" x14ac:dyDescent="0.35">
      <c r="A167" s="3" t="s">
        <v>90</v>
      </c>
      <c r="B167" s="2">
        <v>5</v>
      </c>
      <c r="C167" s="2">
        <v>5</v>
      </c>
      <c r="D167" s="2">
        <v>5</v>
      </c>
      <c r="E167">
        <f>AVERAGE(KayseriTablo[[#This Row],[Vefat2019]:[Vefat2018]])</f>
        <v>5</v>
      </c>
      <c r="F167">
        <f>KayseriTablo[[#This Row],[Vefat2020]]-KayseriTablo[[#This Row],[Referans]]</f>
        <v>0</v>
      </c>
      <c r="G167">
        <f t="shared" si="8"/>
        <v>5.7142857142857144</v>
      </c>
      <c r="H167">
        <f t="shared" si="9"/>
        <v>7.2857142857142856</v>
      </c>
      <c r="I167">
        <f t="shared" si="10"/>
        <v>6.1428571428571432</v>
      </c>
      <c r="J167">
        <f t="shared" si="11"/>
        <v>6.7142857142857144</v>
      </c>
    </row>
    <row r="168" spans="1:10" x14ac:dyDescent="0.35">
      <c r="A168" s="3" t="s">
        <v>89</v>
      </c>
      <c r="B168" s="2">
        <v>8</v>
      </c>
      <c r="C168" s="2">
        <v>4</v>
      </c>
      <c r="D168" s="2">
        <v>3</v>
      </c>
      <c r="E168">
        <f>AVERAGE(KayseriTablo[[#This Row],[Vefat2019]:[Vefat2018]])</f>
        <v>3.5</v>
      </c>
      <c r="F168">
        <f>KayseriTablo[[#This Row],[Vefat2020]]-KayseriTablo[[#This Row],[Referans]]</f>
        <v>4.5</v>
      </c>
      <c r="G168">
        <f t="shared" si="8"/>
        <v>5.7142857142857144</v>
      </c>
      <c r="H168">
        <f t="shared" si="9"/>
        <v>7.4285714285714288</v>
      </c>
      <c r="I168">
        <f t="shared" si="10"/>
        <v>5.7142857142857144</v>
      </c>
      <c r="J168">
        <f t="shared" si="11"/>
        <v>6.5714285714285712</v>
      </c>
    </row>
    <row r="169" spans="1:10" x14ac:dyDescent="0.35">
      <c r="A169" s="3" t="s">
        <v>88</v>
      </c>
      <c r="B169" s="2">
        <v>9</v>
      </c>
      <c r="C169" s="2">
        <v>12</v>
      </c>
      <c r="D169" s="2">
        <v>8</v>
      </c>
      <c r="E169">
        <f>AVERAGE(KayseriTablo[[#This Row],[Vefat2019]:[Vefat2018]])</f>
        <v>10</v>
      </c>
      <c r="F169">
        <f>KayseriTablo[[#This Row],[Vefat2020]]-KayseriTablo[[#This Row],[Referans]]</f>
        <v>-1</v>
      </c>
      <c r="G169">
        <f t="shared" si="8"/>
        <v>6.1428571428571432</v>
      </c>
      <c r="H169">
        <f t="shared" si="9"/>
        <v>7.4285714285714288</v>
      </c>
      <c r="I169">
        <f t="shared" si="10"/>
        <v>5.7142857142857144</v>
      </c>
      <c r="J169">
        <f t="shared" si="11"/>
        <v>6.5714285714285712</v>
      </c>
    </row>
    <row r="170" spans="1:10" x14ac:dyDescent="0.35">
      <c r="A170" s="3" t="s">
        <v>87</v>
      </c>
      <c r="B170" s="2">
        <v>9</v>
      </c>
      <c r="C170" s="2">
        <v>3</v>
      </c>
      <c r="D170" s="2">
        <v>10</v>
      </c>
      <c r="E170">
        <f>AVERAGE(KayseriTablo[[#This Row],[Vefat2019]:[Vefat2018]])</f>
        <v>6.5</v>
      </c>
      <c r="F170">
        <f>KayseriTablo[[#This Row],[Vefat2020]]-KayseriTablo[[#This Row],[Referans]]</f>
        <v>2.5</v>
      </c>
      <c r="G170">
        <f t="shared" si="8"/>
        <v>7</v>
      </c>
      <c r="H170">
        <f t="shared" si="9"/>
        <v>6.4285714285714288</v>
      </c>
      <c r="I170">
        <f t="shared" si="10"/>
        <v>6.1428571428571432</v>
      </c>
      <c r="J170">
        <f t="shared" si="11"/>
        <v>6.2857142857142856</v>
      </c>
    </row>
    <row r="171" spans="1:10" x14ac:dyDescent="0.35">
      <c r="A171" s="3" t="s">
        <v>86</v>
      </c>
      <c r="B171" s="2">
        <v>10</v>
      </c>
      <c r="C171" s="2">
        <v>9</v>
      </c>
      <c r="D171" s="2">
        <v>6</v>
      </c>
      <c r="E171">
        <f>AVERAGE(KayseriTablo[[#This Row],[Vefat2019]:[Vefat2018]])</f>
        <v>7.5</v>
      </c>
      <c r="F171">
        <f>KayseriTablo[[#This Row],[Vefat2020]]-KayseriTablo[[#This Row],[Referans]]</f>
        <v>2.5</v>
      </c>
      <c r="G171">
        <f t="shared" si="8"/>
        <v>7.5714285714285712</v>
      </c>
      <c r="H171">
        <f t="shared" si="9"/>
        <v>6.5714285714285712</v>
      </c>
      <c r="I171">
        <f t="shared" si="10"/>
        <v>7</v>
      </c>
      <c r="J171">
        <f t="shared" si="11"/>
        <v>6.7857142857142856</v>
      </c>
    </row>
    <row r="172" spans="1:10" x14ac:dyDescent="0.35">
      <c r="A172" s="3" t="s">
        <v>85</v>
      </c>
      <c r="B172" s="2">
        <v>7</v>
      </c>
      <c r="C172" s="2">
        <v>10</v>
      </c>
      <c r="D172" s="2">
        <v>6</v>
      </c>
      <c r="E172">
        <f>AVERAGE(KayseriTablo[[#This Row],[Vefat2019]:[Vefat2018]])</f>
        <v>8</v>
      </c>
      <c r="F172">
        <f>KayseriTablo[[#This Row],[Vefat2020]]-KayseriTablo[[#This Row],[Referans]]</f>
        <v>-1</v>
      </c>
      <c r="G172">
        <f t="shared" si="8"/>
        <v>8.2857142857142865</v>
      </c>
      <c r="H172">
        <f t="shared" si="9"/>
        <v>7.1428571428571432</v>
      </c>
      <c r="I172">
        <f t="shared" si="10"/>
        <v>6.2857142857142856</v>
      </c>
      <c r="J172">
        <f t="shared" si="11"/>
        <v>6.7142857142857144</v>
      </c>
    </row>
    <row r="173" spans="1:10" x14ac:dyDescent="0.35">
      <c r="A173" s="3" t="s">
        <v>84</v>
      </c>
      <c r="B173" s="2">
        <v>8</v>
      </c>
      <c r="C173" s="2">
        <v>7</v>
      </c>
      <c r="D173" s="2">
        <v>5</v>
      </c>
      <c r="E173">
        <f>AVERAGE(KayseriTablo[[#This Row],[Vefat2019]:[Vefat2018]])</f>
        <v>6</v>
      </c>
      <c r="F173">
        <f>KayseriTablo[[#This Row],[Vefat2020]]-KayseriTablo[[#This Row],[Referans]]</f>
        <v>2</v>
      </c>
      <c r="G173">
        <f t="shared" si="8"/>
        <v>8</v>
      </c>
      <c r="H173">
        <f t="shared" si="9"/>
        <v>7.1428571428571432</v>
      </c>
      <c r="I173">
        <f t="shared" si="10"/>
        <v>6.1428571428571432</v>
      </c>
      <c r="J173">
        <f t="shared" si="11"/>
        <v>6.6428571428571432</v>
      </c>
    </row>
    <row r="174" spans="1:10" x14ac:dyDescent="0.35">
      <c r="A174" s="3" t="s">
        <v>83</v>
      </c>
      <c r="B174" s="2">
        <v>7</v>
      </c>
      <c r="C174" s="2">
        <v>7</v>
      </c>
      <c r="D174" s="2">
        <v>6</v>
      </c>
      <c r="E174">
        <f>AVERAGE(KayseriTablo[[#This Row],[Vefat2019]:[Vefat2018]])</f>
        <v>6.5</v>
      </c>
      <c r="F174">
        <f>KayseriTablo[[#This Row],[Vefat2020]]-KayseriTablo[[#This Row],[Referans]]</f>
        <v>0.5</v>
      </c>
      <c r="G174">
        <f t="shared" si="8"/>
        <v>8.2857142857142865</v>
      </c>
      <c r="H174">
        <f t="shared" si="9"/>
        <v>7.4285714285714288</v>
      </c>
      <c r="I174">
        <f t="shared" si="10"/>
        <v>6.2857142857142856</v>
      </c>
      <c r="J174">
        <f t="shared" si="11"/>
        <v>6.8571428571428568</v>
      </c>
    </row>
    <row r="175" spans="1:10" x14ac:dyDescent="0.35">
      <c r="A175" s="3" t="s">
        <v>82</v>
      </c>
      <c r="B175" s="2">
        <v>6</v>
      </c>
      <c r="C175" s="2">
        <v>10</v>
      </c>
      <c r="D175" s="2">
        <v>5</v>
      </c>
      <c r="E175">
        <f>AVERAGE(KayseriTablo[[#This Row],[Vefat2019]:[Vefat2018]])</f>
        <v>7.5</v>
      </c>
      <c r="F175">
        <f>KayseriTablo[[#This Row],[Vefat2020]]-KayseriTablo[[#This Row],[Referans]]</f>
        <v>-1.5</v>
      </c>
      <c r="G175">
        <f t="shared" si="8"/>
        <v>8</v>
      </c>
      <c r="H175">
        <f t="shared" si="9"/>
        <v>8.2857142857142865</v>
      </c>
      <c r="I175">
        <f t="shared" si="10"/>
        <v>6.5714285714285712</v>
      </c>
      <c r="J175">
        <f t="shared" si="11"/>
        <v>7.4285714285714288</v>
      </c>
    </row>
    <row r="176" spans="1:10" x14ac:dyDescent="0.35">
      <c r="A176" s="3" t="s">
        <v>81</v>
      </c>
      <c r="B176" s="2">
        <v>7</v>
      </c>
      <c r="C176" s="2">
        <v>9</v>
      </c>
      <c r="D176" s="2">
        <v>9</v>
      </c>
      <c r="E176">
        <f>AVERAGE(KayseriTablo[[#This Row],[Vefat2019]:[Vefat2018]])</f>
        <v>9</v>
      </c>
      <c r="F176">
        <f>KayseriTablo[[#This Row],[Vefat2020]]-KayseriTablo[[#This Row],[Referans]]</f>
        <v>-2</v>
      </c>
      <c r="G176">
        <f t="shared" si="8"/>
        <v>7.7142857142857144</v>
      </c>
      <c r="H176">
        <f t="shared" si="9"/>
        <v>7.8571428571428568</v>
      </c>
      <c r="I176">
        <f t="shared" si="10"/>
        <v>6.7142857142857144</v>
      </c>
      <c r="J176">
        <f t="shared" si="11"/>
        <v>7.2857142857142856</v>
      </c>
    </row>
    <row r="177" spans="1:10" x14ac:dyDescent="0.35">
      <c r="A177" s="3" t="s">
        <v>80</v>
      </c>
      <c r="B177" s="2">
        <v>7</v>
      </c>
      <c r="C177" s="2">
        <v>10</v>
      </c>
      <c r="D177" s="2">
        <v>6</v>
      </c>
      <c r="E177">
        <f>AVERAGE(KayseriTablo[[#This Row],[Vefat2019]:[Vefat2018]])</f>
        <v>8</v>
      </c>
      <c r="F177">
        <f>KayseriTablo[[#This Row],[Vefat2020]]-KayseriTablo[[#This Row],[Referans]]</f>
        <v>-1</v>
      </c>
      <c r="G177">
        <f t="shared" si="8"/>
        <v>7.4285714285714288</v>
      </c>
      <c r="H177">
        <f t="shared" si="9"/>
        <v>8.8571428571428577</v>
      </c>
      <c r="I177">
        <f t="shared" si="10"/>
        <v>6.1428571428571432</v>
      </c>
      <c r="J177">
        <f t="shared" si="11"/>
        <v>7.5</v>
      </c>
    </row>
    <row r="178" spans="1:10" x14ac:dyDescent="0.35">
      <c r="A178" s="3" t="s">
        <v>79</v>
      </c>
      <c r="B178" s="2">
        <v>5</v>
      </c>
      <c r="C178" s="2">
        <v>7</v>
      </c>
      <c r="D178" s="2">
        <v>3</v>
      </c>
      <c r="E178">
        <f>AVERAGE(KayseriTablo[[#This Row],[Vefat2019]:[Vefat2018]])</f>
        <v>5</v>
      </c>
      <c r="F178">
        <f>KayseriTablo[[#This Row],[Vefat2020]]-KayseriTablo[[#This Row],[Referans]]</f>
        <v>0</v>
      </c>
      <c r="G178">
        <f t="shared" si="8"/>
        <v>6.7142857142857144</v>
      </c>
      <c r="H178">
        <f t="shared" si="9"/>
        <v>8.5714285714285712</v>
      </c>
      <c r="I178">
        <f t="shared" si="10"/>
        <v>5.7142857142857144</v>
      </c>
      <c r="J178">
        <f t="shared" si="11"/>
        <v>7.1428571428571432</v>
      </c>
    </row>
    <row r="179" spans="1:10" x14ac:dyDescent="0.35">
      <c r="A179" s="3" t="s">
        <v>78</v>
      </c>
      <c r="B179" s="2">
        <v>7</v>
      </c>
      <c r="C179" s="2">
        <v>5</v>
      </c>
      <c r="D179" s="2">
        <v>10</v>
      </c>
      <c r="E179">
        <f>AVERAGE(KayseriTablo[[#This Row],[Vefat2019]:[Vefat2018]])</f>
        <v>7.5</v>
      </c>
      <c r="F179">
        <f>KayseriTablo[[#This Row],[Vefat2020]]-KayseriTablo[[#This Row],[Referans]]</f>
        <v>-0.5</v>
      </c>
      <c r="G179">
        <f t="shared" si="8"/>
        <v>6.7142857142857144</v>
      </c>
      <c r="H179">
        <f t="shared" si="9"/>
        <v>7.8571428571428568</v>
      </c>
      <c r="I179">
        <f t="shared" si="10"/>
        <v>6.2857142857142856</v>
      </c>
      <c r="J179">
        <f t="shared" si="11"/>
        <v>7.0714285714285712</v>
      </c>
    </row>
    <row r="180" spans="1:10" x14ac:dyDescent="0.35">
      <c r="A180" s="3" t="s">
        <v>77</v>
      </c>
      <c r="B180" s="2">
        <v>8</v>
      </c>
      <c r="C180" s="2">
        <v>11</v>
      </c>
      <c r="D180" s="2">
        <v>12</v>
      </c>
      <c r="E180">
        <f>AVERAGE(KayseriTablo[[#This Row],[Vefat2019]:[Vefat2018]])</f>
        <v>11.5</v>
      </c>
      <c r="F180">
        <f>KayseriTablo[[#This Row],[Vefat2020]]-KayseriTablo[[#This Row],[Referans]]</f>
        <v>-3.5</v>
      </c>
      <c r="G180">
        <f t="shared" si="8"/>
        <v>6.7142857142857144</v>
      </c>
      <c r="H180">
        <f t="shared" si="9"/>
        <v>8.4285714285714288</v>
      </c>
      <c r="I180">
        <f t="shared" si="10"/>
        <v>7.2857142857142856</v>
      </c>
      <c r="J180">
        <f t="shared" si="11"/>
        <v>7.8571428571428568</v>
      </c>
    </row>
    <row r="181" spans="1:10" x14ac:dyDescent="0.35">
      <c r="A181" s="3" t="s">
        <v>76</v>
      </c>
      <c r="B181" s="2">
        <v>12</v>
      </c>
      <c r="C181" s="2">
        <v>7</v>
      </c>
      <c r="D181" s="2">
        <v>9</v>
      </c>
      <c r="E181">
        <f>AVERAGE(KayseriTablo[[#This Row],[Vefat2019]:[Vefat2018]])</f>
        <v>8</v>
      </c>
      <c r="F181">
        <f>KayseriTablo[[#This Row],[Vefat2020]]-KayseriTablo[[#This Row],[Referans]]</f>
        <v>4</v>
      </c>
      <c r="G181">
        <f t="shared" si="8"/>
        <v>7.4285714285714288</v>
      </c>
      <c r="H181">
        <f t="shared" si="9"/>
        <v>8.4285714285714288</v>
      </c>
      <c r="I181">
        <f t="shared" si="10"/>
        <v>7.7142857142857144</v>
      </c>
      <c r="J181">
        <f t="shared" si="11"/>
        <v>8.0714285714285712</v>
      </c>
    </row>
    <row r="182" spans="1:10" x14ac:dyDescent="0.35">
      <c r="A182" s="3" t="s">
        <v>75</v>
      </c>
      <c r="B182" s="2">
        <v>4</v>
      </c>
      <c r="C182" s="2">
        <v>4</v>
      </c>
      <c r="D182" s="2">
        <v>10</v>
      </c>
      <c r="E182">
        <f>AVERAGE(KayseriTablo[[#This Row],[Vefat2019]:[Vefat2018]])</f>
        <v>7</v>
      </c>
      <c r="F182">
        <f>KayseriTablo[[#This Row],[Vefat2020]]-KayseriTablo[[#This Row],[Referans]]</f>
        <v>-3</v>
      </c>
      <c r="G182">
        <f t="shared" si="8"/>
        <v>7.1428571428571432</v>
      </c>
      <c r="H182">
        <f t="shared" si="9"/>
        <v>7.5714285714285712</v>
      </c>
      <c r="I182">
        <f t="shared" si="10"/>
        <v>8.4285714285714288</v>
      </c>
      <c r="J182">
        <f t="shared" si="11"/>
        <v>8</v>
      </c>
    </row>
    <row r="183" spans="1:10" x14ac:dyDescent="0.35">
      <c r="A183" s="3" t="s">
        <v>74</v>
      </c>
      <c r="B183" s="2">
        <v>3</v>
      </c>
      <c r="C183" s="2">
        <v>9</v>
      </c>
      <c r="D183" s="2">
        <v>10</v>
      </c>
      <c r="E183">
        <f>AVERAGE(KayseriTablo[[#This Row],[Vefat2019]:[Vefat2018]])</f>
        <v>9.5</v>
      </c>
      <c r="F183">
        <f>KayseriTablo[[#This Row],[Vefat2020]]-KayseriTablo[[#This Row],[Referans]]</f>
        <v>-6.5</v>
      </c>
      <c r="G183">
        <f t="shared" si="8"/>
        <v>6.5714285714285712</v>
      </c>
      <c r="H183">
        <f t="shared" si="9"/>
        <v>7.5714285714285712</v>
      </c>
      <c r="I183">
        <f t="shared" si="10"/>
        <v>8.5714285714285712</v>
      </c>
      <c r="J183">
        <f t="shared" si="11"/>
        <v>8.0714285714285712</v>
      </c>
    </row>
    <row r="184" spans="1:10" x14ac:dyDescent="0.35">
      <c r="A184" s="3" t="s">
        <v>73</v>
      </c>
      <c r="B184" s="2">
        <v>11</v>
      </c>
      <c r="C184" s="2">
        <v>6</v>
      </c>
      <c r="D184" s="2">
        <v>8</v>
      </c>
      <c r="E184">
        <f>AVERAGE(KayseriTablo[[#This Row],[Vefat2019]:[Vefat2018]])</f>
        <v>7</v>
      </c>
      <c r="F184">
        <f>KayseriTablo[[#This Row],[Vefat2020]]-KayseriTablo[[#This Row],[Referans]]</f>
        <v>4</v>
      </c>
      <c r="G184">
        <f t="shared" si="8"/>
        <v>7.1428571428571432</v>
      </c>
      <c r="H184">
        <f t="shared" si="9"/>
        <v>7</v>
      </c>
      <c r="I184">
        <f t="shared" si="10"/>
        <v>8.8571428571428577</v>
      </c>
      <c r="J184">
        <f t="shared" si="11"/>
        <v>7.9285714285714288</v>
      </c>
    </row>
    <row r="185" spans="1:10" x14ac:dyDescent="0.35">
      <c r="A185" s="3" t="s">
        <v>72</v>
      </c>
      <c r="B185" s="2">
        <v>13</v>
      </c>
      <c r="C185" s="2">
        <v>2</v>
      </c>
      <c r="D185" s="2">
        <v>6</v>
      </c>
      <c r="E185">
        <f>AVERAGE(KayseriTablo[[#This Row],[Vefat2019]:[Vefat2018]])</f>
        <v>4</v>
      </c>
      <c r="F185">
        <f>KayseriTablo[[#This Row],[Vefat2020]]-KayseriTablo[[#This Row],[Referans]]</f>
        <v>9</v>
      </c>
      <c r="G185">
        <f t="shared" si="8"/>
        <v>8.2857142857142865</v>
      </c>
      <c r="H185">
        <f t="shared" si="9"/>
        <v>6.2857142857142856</v>
      </c>
      <c r="I185">
        <f t="shared" si="10"/>
        <v>9.2857142857142865</v>
      </c>
      <c r="J185">
        <f t="shared" si="11"/>
        <v>7.7857142857142856</v>
      </c>
    </row>
    <row r="186" spans="1:10" x14ac:dyDescent="0.35">
      <c r="A186" s="3" t="s">
        <v>71</v>
      </c>
      <c r="B186" s="2">
        <v>4</v>
      </c>
      <c r="C186" s="2">
        <v>13</v>
      </c>
      <c r="D186" s="2">
        <v>10</v>
      </c>
      <c r="E186">
        <f>AVERAGE(KayseriTablo[[#This Row],[Vefat2019]:[Vefat2018]])</f>
        <v>11.5</v>
      </c>
      <c r="F186">
        <f>KayseriTablo[[#This Row],[Vefat2020]]-KayseriTablo[[#This Row],[Referans]]</f>
        <v>-7.5</v>
      </c>
      <c r="G186">
        <f t="shared" si="8"/>
        <v>7.8571428571428568</v>
      </c>
      <c r="H186">
        <f t="shared" si="9"/>
        <v>7.4285714285714288</v>
      </c>
      <c r="I186">
        <f t="shared" si="10"/>
        <v>9.2857142857142865</v>
      </c>
      <c r="J186">
        <f t="shared" si="11"/>
        <v>8.3571428571428577</v>
      </c>
    </row>
    <row r="187" spans="1:10" x14ac:dyDescent="0.35">
      <c r="A187" s="3" t="s">
        <v>70</v>
      </c>
      <c r="B187" s="2">
        <v>7</v>
      </c>
      <c r="C187" s="2">
        <v>7</v>
      </c>
      <c r="D187" s="2">
        <v>10</v>
      </c>
      <c r="E187">
        <f>AVERAGE(KayseriTablo[[#This Row],[Vefat2019]:[Vefat2018]])</f>
        <v>8.5</v>
      </c>
      <c r="F187">
        <f>KayseriTablo[[#This Row],[Vefat2020]]-KayseriTablo[[#This Row],[Referans]]</f>
        <v>-1.5</v>
      </c>
      <c r="G187">
        <f t="shared" si="8"/>
        <v>7.7142857142857144</v>
      </c>
      <c r="H187">
        <f t="shared" si="9"/>
        <v>6.8571428571428568</v>
      </c>
      <c r="I187">
        <f t="shared" si="10"/>
        <v>9</v>
      </c>
      <c r="J187">
        <f t="shared" si="11"/>
        <v>7.9285714285714288</v>
      </c>
    </row>
    <row r="188" spans="1:10" x14ac:dyDescent="0.35">
      <c r="A188" s="3" t="s">
        <v>69</v>
      </c>
      <c r="B188" s="2">
        <v>6</v>
      </c>
      <c r="C188" s="2">
        <v>8</v>
      </c>
      <c r="D188" s="2">
        <v>5</v>
      </c>
      <c r="E188">
        <f>AVERAGE(KayseriTablo[[#This Row],[Vefat2019]:[Vefat2018]])</f>
        <v>6.5</v>
      </c>
      <c r="F188">
        <f>KayseriTablo[[#This Row],[Vefat2020]]-KayseriTablo[[#This Row],[Referans]]</f>
        <v>-0.5</v>
      </c>
      <c r="G188">
        <f t="shared" si="8"/>
        <v>6.8571428571428568</v>
      </c>
      <c r="H188">
        <f t="shared" si="9"/>
        <v>7</v>
      </c>
      <c r="I188">
        <f t="shared" si="10"/>
        <v>8.4285714285714288</v>
      </c>
      <c r="J188">
        <f t="shared" si="11"/>
        <v>7.7142857142857144</v>
      </c>
    </row>
    <row r="189" spans="1:10" x14ac:dyDescent="0.35">
      <c r="A189" s="3" t="s">
        <v>68</v>
      </c>
      <c r="B189" s="2">
        <v>14</v>
      </c>
      <c r="C189" s="2">
        <v>6</v>
      </c>
      <c r="D189" s="2">
        <v>6</v>
      </c>
      <c r="E189">
        <f>AVERAGE(KayseriTablo[[#This Row],[Vefat2019]:[Vefat2018]])</f>
        <v>6</v>
      </c>
      <c r="F189">
        <f>KayseriTablo[[#This Row],[Vefat2020]]-KayseriTablo[[#This Row],[Referans]]</f>
        <v>8</v>
      </c>
      <c r="G189">
        <f t="shared" si="8"/>
        <v>8.2857142857142865</v>
      </c>
      <c r="H189">
        <f t="shared" si="9"/>
        <v>7.2857142857142856</v>
      </c>
      <c r="I189">
        <f t="shared" si="10"/>
        <v>7.8571428571428568</v>
      </c>
      <c r="J189">
        <f t="shared" si="11"/>
        <v>7.5714285714285712</v>
      </c>
    </row>
    <row r="190" spans="1:10" x14ac:dyDescent="0.35">
      <c r="A190" s="3" t="s">
        <v>67</v>
      </c>
      <c r="B190" s="2">
        <v>12</v>
      </c>
      <c r="C190" s="2">
        <v>5</v>
      </c>
      <c r="D190" s="2">
        <v>4</v>
      </c>
      <c r="E190">
        <f>AVERAGE(KayseriTablo[[#This Row],[Vefat2019]:[Vefat2018]])</f>
        <v>4.5</v>
      </c>
      <c r="F190">
        <f>KayseriTablo[[#This Row],[Vefat2020]]-KayseriTablo[[#This Row],[Referans]]</f>
        <v>7.5</v>
      </c>
      <c r="G190">
        <f t="shared" si="8"/>
        <v>9.5714285714285712</v>
      </c>
      <c r="H190">
        <f t="shared" si="9"/>
        <v>6.7142857142857144</v>
      </c>
      <c r="I190">
        <f t="shared" si="10"/>
        <v>7</v>
      </c>
      <c r="J190">
        <f t="shared" si="11"/>
        <v>6.8571428571428568</v>
      </c>
    </row>
    <row r="191" spans="1:10" x14ac:dyDescent="0.35">
      <c r="A191" s="3" t="s">
        <v>66</v>
      </c>
      <c r="B191" s="2">
        <v>9</v>
      </c>
      <c r="C191" s="2">
        <v>7</v>
      </c>
      <c r="D191" s="2">
        <v>9</v>
      </c>
      <c r="E191">
        <f>AVERAGE(KayseriTablo[[#This Row],[Vefat2019]:[Vefat2018]])</f>
        <v>8</v>
      </c>
      <c r="F191">
        <f>KayseriTablo[[#This Row],[Vefat2020]]-KayseriTablo[[#This Row],[Referans]]</f>
        <v>1</v>
      </c>
      <c r="G191">
        <f t="shared" si="8"/>
        <v>9.2857142857142865</v>
      </c>
      <c r="H191">
        <f t="shared" si="9"/>
        <v>6.8571428571428568</v>
      </c>
      <c r="I191">
        <f t="shared" si="10"/>
        <v>7.1428571428571432</v>
      </c>
      <c r="J191">
        <f t="shared" si="11"/>
        <v>7</v>
      </c>
    </row>
    <row r="192" spans="1:10" x14ac:dyDescent="0.35">
      <c r="A192" s="3" t="s">
        <v>65</v>
      </c>
      <c r="B192" s="2">
        <v>10</v>
      </c>
      <c r="C192" s="2">
        <v>8</v>
      </c>
      <c r="D192" s="2">
        <v>8</v>
      </c>
      <c r="E192">
        <f>AVERAGE(KayseriTablo[[#This Row],[Vefat2019]:[Vefat2018]])</f>
        <v>8</v>
      </c>
      <c r="F192">
        <f>KayseriTablo[[#This Row],[Vefat2020]]-KayseriTablo[[#This Row],[Referans]]</f>
        <v>2</v>
      </c>
      <c r="G192">
        <f t="shared" si="8"/>
        <v>8.8571428571428577</v>
      </c>
      <c r="H192">
        <f t="shared" si="9"/>
        <v>7.7142857142857144</v>
      </c>
      <c r="I192">
        <f t="shared" si="10"/>
        <v>7.4285714285714288</v>
      </c>
      <c r="J192">
        <f t="shared" si="11"/>
        <v>7.5714285714285712</v>
      </c>
    </row>
    <row r="193" spans="1:10" x14ac:dyDescent="0.35">
      <c r="A193" s="3" t="s">
        <v>64</v>
      </c>
      <c r="B193" s="2">
        <v>10</v>
      </c>
      <c r="C193" s="2">
        <v>4</v>
      </c>
      <c r="D193" s="2">
        <v>1</v>
      </c>
      <c r="E193">
        <f>AVERAGE(KayseriTablo[[#This Row],[Vefat2019]:[Vefat2018]])</f>
        <v>2.5</v>
      </c>
      <c r="F193">
        <f>KayseriTablo[[#This Row],[Vefat2020]]-KayseriTablo[[#This Row],[Referans]]</f>
        <v>7.5</v>
      </c>
      <c r="G193">
        <f t="shared" si="8"/>
        <v>9.7142857142857135</v>
      </c>
      <c r="H193">
        <f t="shared" si="9"/>
        <v>6.4285714285714288</v>
      </c>
      <c r="I193">
        <f t="shared" si="10"/>
        <v>6.1428571428571432</v>
      </c>
      <c r="J193">
        <f t="shared" si="11"/>
        <v>6.2857142857142856</v>
      </c>
    </row>
    <row r="194" spans="1:10" x14ac:dyDescent="0.35">
      <c r="A194" s="3" t="s">
        <v>63</v>
      </c>
      <c r="B194" s="2">
        <v>5</v>
      </c>
      <c r="C194" s="2">
        <v>10</v>
      </c>
      <c r="D194" s="2">
        <v>7</v>
      </c>
      <c r="E194">
        <f>AVERAGE(KayseriTablo[[#This Row],[Vefat2019]:[Vefat2018]])</f>
        <v>8.5</v>
      </c>
      <c r="F194">
        <f>KayseriTablo[[#This Row],[Vefat2020]]-KayseriTablo[[#This Row],[Referans]]</f>
        <v>-3.5</v>
      </c>
      <c r="G194">
        <f t="shared" si="8"/>
        <v>9.4285714285714288</v>
      </c>
      <c r="H194">
        <f t="shared" si="9"/>
        <v>6.8571428571428568</v>
      </c>
      <c r="I194">
        <f t="shared" si="10"/>
        <v>5.7142857142857144</v>
      </c>
      <c r="J194">
        <f t="shared" si="11"/>
        <v>6.2857142857142856</v>
      </c>
    </row>
    <row r="195" spans="1:10" x14ac:dyDescent="0.35">
      <c r="A195" s="3" t="s">
        <v>62</v>
      </c>
      <c r="B195" s="2">
        <v>4</v>
      </c>
      <c r="C195" s="2">
        <v>5</v>
      </c>
      <c r="D195" s="2">
        <v>9</v>
      </c>
      <c r="E195">
        <f>AVERAGE(KayseriTablo[[#This Row],[Vefat2019]:[Vefat2018]])</f>
        <v>7</v>
      </c>
      <c r="F195">
        <f>KayseriTablo[[#This Row],[Vefat2020]]-KayseriTablo[[#This Row],[Referans]]</f>
        <v>-3</v>
      </c>
      <c r="G195">
        <f t="shared" si="8"/>
        <v>9.1428571428571423</v>
      </c>
      <c r="H195">
        <f t="shared" si="9"/>
        <v>6.4285714285714288</v>
      </c>
      <c r="I195">
        <f t="shared" si="10"/>
        <v>6.2857142857142856</v>
      </c>
      <c r="J195">
        <f t="shared" si="11"/>
        <v>6.3571428571428568</v>
      </c>
    </row>
    <row r="196" spans="1:10" x14ac:dyDescent="0.35">
      <c r="A196" s="3" t="s">
        <v>61</v>
      </c>
      <c r="B196" s="2">
        <v>8</v>
      </c>
      <c r="C196" s="2">
        <v>7</v>
      </c>
      <c r="D196" s="2">
        <v>6</v>
      </c>
      <c r="E196">
        <f>AVERAGE(KayseriTablo[[#This Row],[Vefat2019]:[Vefat2018]])</f>
        <v>6.5</v>
      </c>
      <c r="F196">
        <f>KayseriTablo[[#This Row],[Vefat2020]]-KayseriTablo[[#This Row],[Referans]]</f>
        <v>1.5</v>
      </c>
      <c r="G196">
        <f t="shared" si="8"/>
        <v>8.2857142857142865</v>
      </c>
      <c r="H196">
        <f t="shared" si="9"/>
        <v>6.5714285714285712</v>
      </c>
      <c r="I196">
        <f t="shared" si="10"/>
        <v>6.2857142857142856</v>
      </c>
      <c r="J196">
        <f t="shared" si="11"/>
        <v>6.4285714285714288</v>
      </c>
    </row>
    <row r="197" spans="1:10" x14ac:dyDescent="0.35">
      <c r="A197" s="3" t="s">
        <v>60</v>
      </c>
      <c r="B197" s="2">
        <v>3</v>
      </c>
      <c r="C197" s="2">
        <v>6</v>
      </c>
      <c r="D197" s="2">
        <v>4</v>
      </c>
      <c r="E197">
        <f>AVERAGE(KayseriTablo[[#This Row],[Vefat2019]:[Vefat2018]])</f>
        <v>5</v>
      </c>
      <c r="F197">
        <f>KayseriTablo[[#This Row],[Vefat2020]]-KayseriTablo[[#This Row],[Referans]]</f>
        <v>-2</v>
      </c>
      <c r="G197">
        <f t="shared" si="8"/>
        <v>7</v>
      </c>
      <c r="H197">
        <f t="shared" si="9"/>
        <v>6.7142857142857144</v>
      </c>
      <c r="I197">
        <f t="shared" si="10"/>
        <v>6.2857142857142856</v>
      </c>
      <c r="J197">
        <f t="shared" si="11"/>
        <v>6.5</v>
      </c>
    </row>
    <row r="198" spans="1:10" x14ac:dyDescent="0.35">
      <c r="A198" s="3" t="s">
        <v>59</v>
      </c>
      <c r="B198" s="2">
        <v>7</v>
      </c>
      <c r="C198" s="2">
        <v>7</v>
      </c>
      <c r="D198" s="2">
        <v>7</v>
      </c>
      <c r="E198">
        <f>AVERAGE(KayseriTablo[[#This Row],[Vefat2019]:[Vefat2018]])</f>
        <v>7</v>
      </c>
      <c r="F198">
        <f>KayseriTablo[[#This Row],[Vefat2020]]-KayseriTablo[[#This Row],[Referans]]</f>
        <v>0</v>
      </c>
      <c r="G198">
        <f t="shared" si="8"/>
        <v>6.7142857142857144</v>
      </c>
      <c r="H198">
        <f t="shared" si="9"/>
        <v>6.7142857142857144</v>
      </c>
      <c r="I198">
        <f t="shared" si="10"/>
        <v>6</v>
      </c>
      <c r="J198">
        <f t="shared" si="11"/>
        <v>6.3571428571428568</v>
      </c>
    </row>
    <row r="199" spans="1:10" x14ac:dyDescent="0.35">
      <c r="A199" s="3" t="s">
        <v>58</v>
      </c>
      <c r="B199" s="2">
        <v>10</v>
      </c>
      <c r="C199" s="2">
        <v>3</v>
      </c>
      <c r="D199" s="2">
        <v>3</v>
      </c>
      <c r="E199">
        <f>AVERAGE(KayseriTablo[[#This Row],[Vefat2019]:[Vefat2018]])</f>
        <v>3</v>
      </c>
      <c r="F199">
        <f>KayseriTablo[[#This Row],[Vefat2020]]-KayseriTablo[[#This Row],[Referans]]</f>
        <v>7</v>
      </c>
      <c r="G199">
        <f t="shared" si="8"/>
        <v>6.7142857142857144</v>
      </c>
      <c r="H199">
        <f t="shared" si="9"/>
        <v>6</v>
      </c>
      <c r="I199">
        <f t="shared" si="10"/>
        <v>5.2857142857142856</v>
      </c>
      <c r="J199">
        <f t="shared" si="11"/>
        <v>5.6428571428571432</v>
      </c>
    </row>
    <row r="200" spans="1:10" x14ac:dyDescent="0.35">
      <c r="A200" s="3" t="s">
        <v>57</v>
      </c>
      <c r="B200" s="2">
        <v>7</v>
      </c>
      <c r="C200" s="2">
        <v>6</v>
      </c>
      <c r="D200" s="2">
        <v>11</v>
      </c>
      <c r="E200">
        <f>AVERAGE(KayseriTablo[[#This Row],[Vefat2019]:[Vefat2018]])</f>
        <v>8.5</v>
      </c>
      <c r="F200">
        <f>KayseriTablo[[#This Row],[Vefat2020]]-KayseriTablo[[#This Row],[Referans]]</f>
        <v>-1.5</v>
      </c>
      <c r="G200">
        <f t="shared" ref="G200:G257" si="12">AVERAGE(B194:B200)</f>
        <v>6.2857142857142856</v>
      </c>
      <c r="H200">
        <f t="shared" ref="H200:H257" si="13">AVERAGE(C194:C200)</f>
        <v>6.2857142857142856</v>
      </c>
      <c r="I200">
        <f t="shared" ref="I200:I257" si="14">AVERAGE(D194:D200)</f>
        <v>6.7142857142857144</v>
      </c>
      <c r="J200">
        <f t="shared" si="11"/>
        <v>6.5</v>
      </c>
    </row>
    <row r="201" spans="1:10" x14ac:dyDescent="0.35">
      <c r="A201" s="3" t="s">
        <v>56</v>
      </c>
      <c r="B201" s="2">
        <v>9</v>
      </c>
      <c r="C201" s="2">
        <v>8</v>
      </c>
      <c r="D201" s="2">
        <v>10</v>
      </c>
      <c r="E201">
        <f>AVERAGE(KayseriTablo[[#This Row],[Vefat2019]:[Vefat2018]])</f>
        <v>9</v>
      </c>
      <c r="F201">
        <f>KayseriTablo[[#This Row],[Vefat2020]]-KayseriTablo[[#This Row],[Referans]]</f>
        <v>0</v>
      </c>
      <c r="G201">
        <f t="shared" si="12"/>
        <v>6.8571428571428568</v>
      </c>
      <c r="H201">
        <f t="shared" si="13"/>
        <v>6</v>
      </c>
      <c r="I201">
        <f t="shared" si="14"/>
        <v>7.1428571428571432</v>
      </c>
      <c r="J201">
        <f t="shared" ref="J201:J257" si="15">AVERAGE(E195:E201)</f>
        <v>6.5714285714285712</v>
      </c>
    </row>
    <row r="202" spans="1:10" x14ac:dyDescent="0.35">
      <c r="A202" s="3" t="s">
        <v>55</v>
      </c>
      <c r="B202" s="2">
        <v>7</v>
      </c>
      <c r="C202" s="2">
        <v>5</v>
      </c>
      <c r="D202" s="2">
        <v>7</v>
      </c>
      <c r="E202">
        <f>AVERAGE(KayseriTablo[[#This Row],[Vefat2019]:[Vefat2018]])</f>
        <v>6</v>
      </c>
      <c r="F202">
        <f>KayseriTablo[[#This Row],[Vefat2020]]-KayseriTablo[[#This Row],[Referans]]</f>
        <v>1</v>
      </c>
      <c r="G202">
        <f t="shared" si="12"/>
        <v>7.2857142857142856</v>
      </c>
      <c r="H202">
        <f t="shared" si="13"/>
        <v>6</v>
      </c>
      <c r="I202">
        <f t="shared" si="14"/>
        <v>6.8571428571428568</v>
      </c>
      <c r="J202">
        <f t="shared" si="15"/>
        <v>6.4285714285714288</v>
      </c>
    </row>
    <row r="203" spans="1:10" x14ac:dyDescent="0.35">
      <c r="A203" s="3" t="s">
        <v>54</v>
      </c>
      <c r="B203" s="2">
        <v>9</v>
      </c>
      <c r="C203" s="2">
        <v>2</v>
      </c>
      <c r="D203" s="2">
        <v>9</v>
      </c>
      <c r="E203">
        <f>AVERAGE(KayseriTablo[[#This Row],[Vefat2019]:[Vefat2018]])</f>
        <v>5.5</v>
      </c>
      <c r="F203">
        <f>KayseriTablo[[#This Row],[Vefat2020]]-KayseriTablo[[#This Row],[Referans]]</f>
        <v>3.5</v>
      </c>
      <c r="G203">
        <f t="shared" si="12"/>
        <v>7.4285714285714288</v>
      </c>
      <c r="H203">
        <f t="shared" si="13"/>
        <v>5.2857142857142856</v>
      </c>
      <c r="I203">
        <f t="shared" si="14"/>
        <v>7.2857142857142856</v>
      </c>
      <c r="J203">
        <f t="shared" si="15"/>
        <v>6.2857142857142856</v>
      </c>
    </row>
    <row r="204" spans="1:10" x14ac:dyDescent="0.35">
      <c r="A204" s="3" t="s">
        <v>53</v>
      </c>
      <c r="B204" s="2">
        <v>7</v>
      </c>
      <c r="C204" s="2">
        <v>9</v>
      </c>
      <c r="D204" s="2">
        <v>8</v>
      </c>
      <c r="E204">
        <f>AVERAGE(KayseriTablo[[#This Row],[Vefat2019]:[Vefat2018]])</f>
        <v>8.5</v>
      </c>
      <c r="F204">
        <f>KayseriTablo[[#This Row],[Vefat2020]]-KayseriTablo[[#This Row],[Referans]]</f>
        <v>-1.5</v>
      </c>
      <c r="G204">
        <f t="shared" si="12"/>
        <v>8</v>
      </c>
      <c r="H204">
        <f t="shared" si="13"/>
        <v>5.7142857142857144</v>
      </c>
      <c r="I204">
        <f t="shared" si="14"/>
        <v>7.8571428571428568</v>
      </c>
      <c r="J204">
        <f t="shared" si="15"/>
        <v>6.7857142857142856</v>
      </c>
    </row>
    <row r="205" spans="1:10" x14ac:dyDescent="0.35">
      <c r="A205" s="3" t="s">
        <v>52</v>
      </c>
      <c r="B205" s="2">
        <v>8</v>
      </c>
      <c r="C205" s="2">
        <v>11</v>
      </c>
      <c r="D205" s="2">
        <v>1</v>
      </c>
      <c r="E205">
        <f>AVERAGE(KayseriTablo[[#This Row],[Vefat2019]:[Vefat2018]])</f>
        <v>6</v>
      </c>
      <c r="F205">
        <f>KayseriTablo[[#This Row],[Vefat2020]]-KayseriTablo[[#This Row],[Referans]]</f>
        <v>2</v>
      </c>
      <c r="G205">
        <f t="shared" si="12"/>
        <v>8.1428571428571423</v>
      </c>
      <c r="H205">
        <f t="shared" si="13"/>
        <v>6.2857142857142856</v>
      </c>
      <c r="I205">
        <f t="shared" si="14"/>
        <v>7</v>
      </c>
      <c r="J205">
        <f t="shared" si="15"/>
        <v>6.6428571428571432</v>
      </c>
    </row>
    <row r="206" spans="1:10" x14ac:dyDescent="0.35">
      <c r="A206" s="3" t="s">
        <v>51</v>
      </c>
      <c r="B206" s="2">
        <v>7</v>
      </c>
      <c r="C206" s="2">
        <v>11</v>
      </c>
      <c r="D206" s="2">
        <v>10</v>
      </c>
      <c r="E206">
        <f>AVERAGE(KayseriTablo[[#This Row],[Vefat2019]:[Vefat2018]])</f>
        <v>10.5</v>
      </c>
      <c r="F206">
        <f>KayseriTablo[[#This Row],[Vefat2020]]-KayseriTablo[[#This Row],[Referans]]</f>
        <v>-3.5</v>
      </c>
      <c r="G206">
        <f t="shared" si="12"/>
        <v>7.7142857142857144</v>
      </c>
      <c r="H206">
        <f t="shared" si="13"/>
        <v>7.4285714285714288</v>
      </c>
      <c r="I206">
        <f t="shared" si="14"/>
        <v>8</v>
      </c>
      <c r="J206">
        <f t="shared" si="15"/>
        <v>7.7142857142857144</v>
      </c>
    </row>
    <row r="207" spans="1:10" x14ac:dyDescent="0.35">
      <c r="A207" s="3" t="s">
        <v>50</v>
      </c>
      <c r="B207" s="2">
        <v>10</v>
      </c>
      <c r="C207" s="2">
        <v>5</v>
      </c>
      <c r="D207" s="2">
        <v>6</v>
      </c>
      <c r="E207">
        <f>AVERAGE(KayseriTablo[[#This Row],[Vefat2019]:[Vefat2018]])</f>
        <v>5.5</v>
      </c>
      <c r="F207">
        <f>KayseriTablo[[#This Row],[Vefat2020]]-KayseriTablo[[#This Row],[Referans]]</f>
        <v>4.5</v>
      </c>
      <c r="G207">
        <f t="shared" si="12"/>
        <v>8.1428571428571423</v>
      </c>
      <c r="H207">
        <f t="shared" si="13"/>
        <v>7.2857142857142856</v>
      </c>
      <c r="I207">
        <f t="shared" si="14"/>
        <v>7.2857142857142856</v>
      </c>
      <c r="J207">
        <f t="shared" si="15"/>
        <v>7.2857142857142856</v>
      </c>
    </row>
    <row r="208" spans="1:10" x14ac:dyDescent="0.35">
      <c r="A208" s="3" t="s">
        <v>49</v>
      </c>
      <c r="B208" s="2">
        <v>5</v>
      </c>
      <c r="C208" s="2">
        <v>6</v>
      </c>
      <c r="D208" s="2">
        <v>7</v>
      </c>
      <c r="E208">
        <f>AVERAGE(KayseriTablo[[#This Row],[Vefat2019]:[Vefat2018]])</f>
        <v>6.5</v>
      </c>
      <c r="F208">
        <f>KayseriTablo[[#This Row],[Vefat2020]]-KayseriTablo[[#This Row],[Referans]]</f>
        <v>-1.5</v>
      </c>
      <c r="G208">
        <f t="shared" si="12"/>
        <v>7.5714285714285712</v>
      </c>
      <c r="H208">
        <f t="shared" si="13"/>
        <v>7</v>
      </c>
      <c r="I208">
        <f t="shared" si="14"/>
        <v>6.8571428571428568</v>
      </c>
      <c r="J208">
        <f t="shared" si="15"/>
        <v>6.9285714285714288</v>
      </c>
    </row>
    <row r="209" spans="1:10" x14ac:dyDescent="0.35">
      <c r="A209" s="3" t="s">
        <v>48</v>
      </c>
      <c r="B209" s="2">
        <v>4</v>
      </c>
      <c r="C209" s="2">
        <v>4</v>
      </c>
      <c r="D209" s="2">
        <v>6</v>
      </c>
      <c r="E209">
        <f>AVERAGE(KayseriTablo[[#This Row],[Vefat2019]:[Vefat2018]])</f>
        <v>5</v>
      </c>
      <c r="F209">
        <f>KayseriTablo[[#This Row],[Vefat2020]]-KayseriTablo[[#This Row],[Referans]]</f>
        <v>-1</v>
      </c>
      <c r="G209">
        <f t="shared" si="12"/>
        <v>7.1428571428571432</v>
      </c>
      <c r="H209">
        <f t="shared" si="13"/>
        <v>6.8571428571428568</v>
      </c>
      <c r="I209">
        <f t="shared" si="14"/>
        <v>6.7142857142857144</v>
      </c>
      <c r="J209">
        <f t="shared" si="15"/>
        <v>6.7857142857142856</v>
      </c>
    </row>
    <row r="210" spans="1:10" x14ac:dyDescent="0.35">
      <c r="A210" s="3" t="s">
        <v>47</v>
      </c>
      <c r="B210" s="2">
        <v>9</v>
      </c>
      <c r="C210" s="2">
        <v>8</v>
      </c>
      <c r="D210" s="2">
        <v>6</v>
      </c>
      <c r="E210">
        <f>AVERAGE(KayseriTablo[[#This Row],[Vefat2019]:[Vefat2018]])</f>
        <v>7</v>
      </c>
      <c r="F210">
        <f>KayseriTablo[[#This Row],[Vefat2020]]-KayseriTablo[[#This Row],[Referans]]</f>
        <v>2</v>
      </c>
      <c r="G210">
        <f t="shared" si="12"/>
        <v>7.1428571428571432</v>
      </c>
      <c r="H210">
        <f t="shared" si="13"/>
        <v>7.7142857142857144</v>
      </c>
      <c r="I210">
        <f t="shared" si="14"/>
        <v>6.2857142857142856</v>
      </c>
      <c r="J210">
        <f t="shared" si="15"/>
        <v>7</v>
      </c>
    </row>
    <row r="211" spans="1:10" x14ac:dyDescent="0.35">
      <c r="A211" s="3" t="s">
        <v>46</v>
      </c>
      <c r="B211" s="2">
        <v>9</v>
      </c>
      <c r="C211" s="2">
        <v>8</v>
      </c>
      <c r="D211" s="2">
        <v>7</v>
      </c>
      <c r="E211">
        <f>AVERAGE(KayseriTablo[[#This Row],[Vefat2019]:[Vefat2018]])</f>
        <v>7.5</v>
      </c>
      <c r="F211">
        <f>KayseriTablo[[#This Row],[Vefat2020]]-KayseriTablo[[#This Row],[Referans]]</f>
        <v>1.5</v>
      </c>
      <c r="G211">
        <f t="shared" si="12"/>
        <v>7.4285714285714288</v>
      </c>
      <c r="H211">
        <f t="shared" si="13"/>
        <v>7.5714285714285712</v>
      </c>
      <c r="I211">
        <f t="shared" si="14"/>
        <v>6.1428571428571432</v>
      </c>
      <c r="J211">
        <f t="shared" si="15"/>
        <v>6.8571428571428568</v>
      </c>
    </row>
    <row r="212" spans="1:10" x14ac:dyDescent="0.35">
      <c r="A212" s="3" t="s">
        <v>45</v>
      </c>
      <c r="B212" s="2">
        <v>8</v>
      </c>
      <c r="C212" s="2">
        <v>6</v>
      </c>
      <c r="D212" s="2">
        <v>7</v>
      </c>
      <c r="E212">
        <f>AVERAGE(KayseriTablo[[#This Row],[Vefat2019]:[Vefat2018]])</f>
        <v>6.5</v>
      </c>
      <c r="F212">
        <f>KayseriTablo[[#This Row],[Vefat2020]]-KayseriTablo[[#This Row],[Referans]]</f>
        <v>1.5</v>
      </c>
      <c r="G212">
        <f t="shared" si="12"/>
        <v>7.4285714285714288</v>
      </c>
      <c r="H212">
        <f t="shared" si="13"/>
        <v>6.8571428571428568</v>
      </c>
      <c r="I212">
        <f t="shared" si="14"/>
        <v>7</v>
      </c>
      <c r="J212">
        <f t="shared" si="15"/>
        <v>6.9285714285714288</v>
      </c>
    </row>
    <row r="213" spans="1:10" x14ac:dyDescent="0.35">
      <c r="A213" s="3" t="s">
        <v>44</v>
      </c>
      <c r="B213" s="2">
        <v>6</v>
      </c>
      <c r="C213" s="2">
        <v>5</v>
      </c>
      <c r="D213" s="2">
        <v>9</v>
      </c>
      <c r="E213">
        <f>AVERAGE(KayseriTablo[[#This Row],[Vefat2019]:[Vefat2018]])</f>
        <v>7</v>
      </c>
      <c r="F213">
        <f>KayseriTablo[[#This Row],[Vefat2020]]-KayseriTablo[[#This Row],[Referans]]</f>
        <v>-1</v>
      </c>
      <c r="G213">
        <f t="shared" si="12"/>
        <v>7.2857142857142856</v>
      </c>
      <c r="H213">
        <f t="shared" si="13"/>
        <v>6</v>
      </c>
      <c r="I213">
        <f t="shared" si="14"/>
        <v>6.8571428571428568</v>
      </c>
      <c r="J213">
        <f t="shared" si="15"/>
        <v>6.4285714285714288</v>
      </c>
    </row>
    <row r="214" spans="1:10" x14ac:dyDescent="0.35">
      <c r="A214" s="3" t="s">
        <v>43</v>
      </c>
      <c r="B214" s="2">
        <v>12</v>
      </c>
      <c r="C214" s="2">
        <v>7</v>
      </c>
      <c r="D214" s="2">
        <v>9</v>
      </c>
      <c r="E214">
        <f>AVERAGE(KayseriTablo[[#This Row],[Vefat2019]:[Vefat2018]])</f>
        <v>8</v>
      </c>
      <c r="F214">
        <f>KayseriTablo[[#This Row],[Vefat2020]]-KayseriTablo[[#This Row],[Referans]]</f>
        <v>4</v>
      </c>
      <c r="G214">
        <f t="shared" si="12"/>
        <v>7.5714285714285712</v>
      </c>
      <c r="H214">
        <f t="shared" si="13"/>
        <v>6.2857142857142856</v>
      </c>
      <c r="I214">
        <f t="shared" si="14"/>
        <v>7.2857142857142856</v>
      </c>
      <c r="J214">
        <f t="shared" si="15"/>
        <v>6.7857142857142856</v>
      </c>
    </row>
    <row r="215" spans="1:10" x14ac:dyDescent="0.35">
      <c r="A215" s="3" t="s">
        <v>42</v>
      </c>
      <c r="B215" s="2">
        <v>8</v>
      </c>
      <c r="C215" s="2">
        <v>13</v>
      </c>
      <c r="D215" s="2">
        <v>11</v>
      </c>
      <c r="E215">
        <f>AVERAGE(KayseriTablo[[#This Row],[Vefat2019]:[Vefat2018]])</f>
        <v>12</v>
      </c>
      <c r="F215">
        <f>KayseriTablo[[#This Row],[Vefat2020]]-KayseriTablo[[#This Row],[Referans]]</f>
        <v>-4</v>
      </c>
      <c r="G215">
        <f t="shared" si="12"/>
        <v>8</v>
      </c>
      <c r="H215">
        <f t="shared" si="13"/>
        <v>7.2857142857142856</v>
      </c>
      <c r="I215">
        <f t="shared" si="14"/>
        <v>7.8571428571428568</v>
      </c>
      <c r="J215">
        <f t="shared" si="15"/>
        <v>7.5714285714285712</v>
      </c>
    </row>
    <row r="216" spans="1:10" x14ac:dyDescent="0.35">
      <c r="A216" s="3" t="s">
        <v>41</v>
      </c>
      <c r="B216" s="2">
        <v>14</v>
      </c>
      <c r="C216" s="2">
        <v>7</v>
      </c>
      <c r="D216" s="2">
        <v>3</v>
      </c>
      <c r="E216">
        <f>AVERAGE(KayseriTablo[[#This Row],[Vefat2019]:[Vefat2018]])</f>
        <v>5</v>
      </c>
      <c r="F216">
        <f>KayseriTablo[[#This Row],[Vefat2020]]-KayseriTablo[[#This Row],[Referans]]</f>
        <v>9</v>
      </c>
      <c r="G216">
        <f t="shared" si="12"/>
        <v>9.4285714285714288</v>
      </c>
      <c r="H216">
        <f t="shared" si="13"/>
        <v>7.7142857142857144</v>
      </c>
      <c r="I216">
        <f t="shared" si="14"/>
        <v>7.4285714285714288</v>
      </c>
      <c r="J216">
        <f t="shared" si="15"/>
        <v>7.5714285714285712</v>
      </c>
    </row>
    <row r="217" spans="1:10" x14ac:dyDescent="0.35">
      <c r="A217" s="3" t="s">
        <v>40</v>
      </c>
      <c r="B217" s="2">
        <v>7</v>
      </c>
      <c r="C217" s="2">
        <v>7</v>
      </c>
      <c r="D217" s="2">
        <v>9</v>
      </c>
      <c r="E217">
        <f>AVERAGE(KayseriTablo[[#This Row],[Vefat2019]:[Vefat2018]])</f>
        <v>8</v>
      </c>
      <c r="F217">
        <f>KayseriTablo[[#This Row],[Vefat2020]]-KayseriTablo[[#This Row],[Referans]]</f>
        <v>-1</v>
      </c>
      <c r="G217">
        <f t="shared" si="12"/>
        <v>9.1428571428571423</v>
      </c>
      <c r="H217">
        <f t="shared" si="13"/>
        <v>7.5714285714285712</v>
      </c>
      <c r="I217">
        <f t="shared" si="14"/>
        <v>7.8571428571428568</v>
      </c>
      <c r="J217">
        <f t="shared" si="15"/>
        <v>7.7142857142857144</v>
      </c>
    </row>
    <row r="218" spans="1:10" x14ac:dyDescent="0.35">
      <c r="A218" s="3" t="s">
        <v>39</v>
      </c>
      <c r="B218" s="2">
        <v>15</v>
      </c>
      <c r="C218" s="2">
        <v>10</v>
      </c>
      <c r="D218" s="2">
        <v>13</v>
      </c>
      <c r="E218">
        <f>AVERAGE(KayseriTablo[[#This Row],[Vefat2019]:[Vefat2018]])</f>
        <v>11.5</v>
      </c>
      <c r="F218">
        <f>KayseriTablo[[#This Row],[Vefat2020]]-KayseriTablo[[#This Row],[Referans]]</f>
        <v>3.5</v>
      </c>
      <c r="G218">
        <f t="shared" si="12"/>
        <v>10</v>
      </c>
      <c r="H218">
        <f t="shared" si="13"/>
        <v>7.8571428571428568</v>
      </c>
      <c r="I218">
        <f t="shared" si="14"/>
        <v>8.7142857142857135</v>
      </c>
      <c r="J218">
        <f t="shared" si="15"/>
        <v>8.2857142857142865</v>
      </c>
    </row>
    <row r="219" spans="1:10" x14ac:dyDescent="0.35">
      <c r="A219" s="3" t="s">
        <v>38</v>
      </c>
      <c r="B219" s="2">
        <v>8</v>
      </c>
      <c r="C219" s="2">
        <v>6</v>
      </c>
      <c r="D219" s="2">
        <v>4</v>
      </c>
      <c r="E219">
        <f>AVERAGE(KayseriTablo[[#This Row],[Vefat2019]:[Vefat2018]])</f>
        <v>5</v>
      </c>
      <c r="F219">
        <f>KayseriTablo[[#This Row],[Vefat2020]]-KayseriTablo[[#This Row],[Referans]]</f>
        <v>3</v>
      </c>
      <c r="G219">
        <f t="shared" si="12"/>
        <v>10</v>
      </c>
      <c r="H219">
        <f t="shared" si="13"/>
        <v>7.8571428571428568</v>
      </c>
      <c r="I219">
        <f t="shared" si="14"/>
        <v>8.2857142857142865</v>
      </c>
      <c r="J219">
        <f t="shared" si="15"/>
        <v>8.0714285714285712</v>
      </c>
    </row>
    <row r="220" spans="1:10" x14ac:dyDescent="0.35">
      <c r="A220" s="3" t="s">
        <v>37</v>
      </c>
      <c r="B220" s="2">
        <v>6</v>
      </c>
      <c r="C220" s="2">
        <v>5</v>
      </c>
      <c r="D220" s="2">
        <v>6</v>
      </c>
      <c r="E220">
        <f>AVERAGE(KayseriTablo[[#This Row],[Vefat2019]:[Vefat2018]])</f>
        <v>5.5</v>
      </c>
      <c r="F220">
        <f>KayseriTablo[[#This Row],[Vefat2020]]-KayseriTablo[[#This Row],[Referans]]</f>
        <v>0.5</v>
      </c>
      <c r="G220">
        <f t="shared" si="12"/>
        <v>10</v>
      </c>
      <c r="H220">
        <f t="shared" si="13"/>
        <v>7.8571428571428568</v>
      </c>
      <c r="I220">
        <f t="shared" si="14"/>
        <v>7.8571428571428568</v>
      </c>
      <c r="J220">
        <f t="shared" si="15"/>
        <v>7.8571428571428568</v>
      </c>
    </row>
    <row r="221" spans="1:10" x14ac:dyDescent="0.35">
      <c r="A221" s="3" t="s">
        <v>36</v>
      </c>
      <c r="B221" s="2">
        <v>9</v>
      </c>
      <c r="C221" s="2">
        <v>9</v>
      </c>
      <c r="D221" s="2">
        <v>3</v>
      </c>
      <c r="E221">
        <f>AVERAGE(KayseriTablo[[#This Row],[Vefat2019]:[Vefat2018]])</f>
        <v>6</v>
      </c>
      <c r="F221">
        <f>KayseriTablo[[#This Row],[Vefat2020]]-KayseriTablo[[#This Row],[Referans]]</f>
        <v>3</v>
      </c>
      <c r="G221">
        <f t="shared" si="12"/>
        <v>9.5714285714285712</v>
      </c>
      <c r="H221">
        <f t="shared" si="13"/>
        <v>8.1428571428571423</v>
      </c>
      <c r="I221">
        <f t="shared" si="14"/>
        <v>7</v>
      </c>
      <c r="J221">
        <f t="shared" si="15"/>
        <v>7.5714285714285712</v>
      </c>
    </row>
    <row r="222" spans="1:10" x14ac:dyDescent="0.35">
      <c r="A222" s="3" t="s">
        <v>35</v>
      </c>
      <c r="B222" s="2">
        <v>13</v>
      </c>
      <c r="C222" s="2">
        <v>9</v>
      </c>
      <c r="D222" s="2">
        <v>4</v>
      </c>
      <c r="E222">
        <f>AVERAGE(KayseriTablo[[#This Row],[Vefat2019]:[Vefat2018]])</f>
        <v>6.5</v>
      </c>
      <c r="F222">
        <f>KayseriTablo[[#This Row],[Vefat2020]]-KayseriTablo[[#This Row],[Referans]]</f>
        <v>6.5</v>
      </c>
      <c r="G222">
        <f t="shared" si="12"/>
        <v>10.285714285714286</v>
      </c>
      <c r="H222">
        <f t="shared" si="13"/>
        <v>7.5714285714285712</v>
      </c>
      <c r="I222">
        <f t="shared" si="14"/>
        <v>6</v>
      </c>
      <c r="J222">
        <f t="shared" si="15"/>
        <v>6.7857142857142856</v>
      </c>
    </row>
    <row r="223" spans="1:10" x14ac:dyDescent="0.35">
      <c r="A223" s="3" t="s">
        <v>34</v>
      </c>
      <c r="B223" s="2">
        <v>4</v>
      </c>
      <c r="C223" s="2">
        <v>5</v>
      </c>
      <c r="D223" s="2">
        <v>10</v>
      </c>
      <c r="E223">
        <f>AVERAGE(KayseriTablo[[#This Row],[Vefat2019]:[Vefat2018]])</f>
        <v>7.5</v>
      </c>
      <c r="F223">
        <f>KayseriTablo[[#This Row],[Vefat2020]]-KayseriTablo[[#This Row],[Referans]]</f>
        <v>-3.5</v>
      </c>
      <c r="G223">
        <f t="shared" si="12"/>
        <v>8.8571428571428577</v>
      </c>
      <c r="H223">
        <f t="shared" si="13"/>
        <v>7.2857142857142856</v>
      </c>
      <c r="I223">
        <f t="shared" si="14"/>
        <v>7</v>
      </c>
      <c r="J223">
        <f t="shared" si="15"/>
        <v>7.1428571428571432</v>
      </c>
    </row>
    <row r="224" spans="1:10" x14ac:dyDescent="0.35">
      <c r="A224" s="3" t="s">
        <v>33</v>
      </c>
      <c r="B224" s="2">
        <v>5</v>
      </c>
      <c r="C224" s="2">
        <v>4</v>
      </c>
      <c r="D224" s="2">
        <v>7</v>
      </c>
      <c r="E224">
        <f>AVERAGE(KayseriTablo[[#This Row],[Vefat2019]:[Vefat2018]])</f>
        <v>5.5</v>
      </c>
      <c r="F224">
        <f>KayseriTablo[[#This Row],[Vefat2020]]-KayseriTablo[[#This Row],[Referans]]</f>
        <v>-0.5</v>
      </c>
      <c r="G224">
        <f t="shared" si="12"/>
        <v>8.5714285714285712</v>
      </c>
      <c r="H224">
        <f t="shared" si="13"/>
        <v>6.8571428571428568</v>
      </c>
      <c r="I224">
        <f t="shared" si="14"/>
        <v>6.7142857142857144</v>
      </c>
      <c r="J224">
        <f t="shared" si="15"/>
        <v>6.7857142857142856</v>
      </c>
    </row>
    <row r="225" spans="1:10" x14ac:dyDescent="0.35">
      <c r="A225" s="3" t="s">
        <v>32</v>
      </c>
      <c r="B225" s="2">
        <v>9</v>
      </c>
      <c r="C225" s="2">
        <v>8</v>
      </c>
      <c r="D225" s="2">
        <v>7</v>
      </c>
      <c r="E225">
        <f>AVERAGE(KayseriTablo[[#This Row],[Vefat2019]:[Vefat2018]])</f>
        <v>7.5</v>
      </c>
      <c r="F225">
        <f>KayseriTablo[[#This Row],[Vefat2020]]-KayseriTablo[[#This Row],[Referans]]</f>
        <v>1.5</v>
      </c>
      <c r="G225">
        <f t="shared" si="12"/>
        <v>7.7142857142857144</v>
      </c>
      <c r="H225">
        <f t="shared" si="13"/>
        <v>6.5714285714285712</v>
      </c>
      <c r="I225">
        <f t="shared" si="14"/>
        <v>5.8571428571428568</v>
      </c>
      <c r="J225">
        <f t="shared" si="15"/>
        <v>6.2142857142857144</v>
      </c>
    </row>
    <row r="226" spans="1:10" x14ac:dyDescent="0.35">
      <c r="A226" s="3" t="s">
        <v>31</v>
      </c>
      <c r="B226" s="2">
        <v>10</v>
      </c>
      <c r="C226" s="2">
        <v>10</v>
      </c>
      <c r="D226" s="2">
        <v>4</v>
      </c>
      <c r="E226">
        <f>AVERAGE(KayseriTablo[[#This Row],[Vefat2019]:[Vefat2018]])</f>
        <v>7</v>
      </c>
      <c r="F226">
        <f>KayseriTablo[[#This Row],[Vefat2020]]-KayseriTablo[[#This Row],[Referans]]</f>
        <v>3</v>
      </c>
      <c r="G226">
        <f t="shared" si="12"/>
        <v>8</v>
      </c>
      <c r="H226">
        <f t="shared" si="13"/>
        <v>7.1428571428571432</v>
      </c>
      <c r="I226">
        <f t="shared" si="14"/>
        <v>5.8571428571428568</v>
      </c>
      <c r="J226">
        <f t="shared" si="15"/>
        <v>6.5</v>
      </c>
    </row>
    <row r="227" spans="1:10" x14ac:dyDescent="0.35">
      <c r="A227" s="3" t="s">
        <v>30</v>
      </c>
      <c r="B227" s="2">
        <v>8</v>
      </c>
      <c r="C227" s="2">
        <v>10</v>
      </c>
      <c r="D227" s="2">
        <v>5</v>
      </c>
      <c r="E227">
        <f>AVERAGE(KayseriTablo[[#This Row],[Vefat2019]:[Vefat2018]])</f>
        <v>7.5</v>
      </c>
      <c r="F227">
        <f>KayseriTablo[[#This Row],[Vefat2020]]-KayseriTablo[[#This Row],[Referans]]</f>
        <v>0.5</v>
      </c>
      <c r="G227">
        <f t="shared" si="12"/>
        <v>8.2857142857142865</v>
      </c>
      <c r="H227">
        <f t="shared" si="13"/>
        <v>7.8571428571428568</v>
      </c>
      <c r="I227">
        <f t="shared" si="14"/>
        <v>5.7142857142857144</v>
      </c>
      <c r="J227">
        <f t="shared" si="15"/>
        <v>6.7857142857142856</v>
      </c>
    </row>
    <row r="228" spans="1:10" x14ac:dyDescent="0.35">
      <c r="A228" s="3" t="s">
        <v>29</v>
      </c>
      <c r="B228" s="2">
        <v>10</v>
      </c>
      <c r="C228" s="2">
        <v>9</v>
      </c>
      <c r="D228" s="2">
        <v>7</v>
      </c>
      <c r="E228">
        <f>AVERAGE(KayseriTablo[[#This Row],[Vefat2019]:[Vefat2018]])</f>
        <v>8</v>
      </c>
      <c r="F228">
        <f>KayseriTablo[[#This Row],[Vefat2020]]-KayseriTablo[[#This Row],[Referans]]</f>
        <v>2</v>
      </c>
      <c r="G228">
        <f t="shared" si="12"/>
        <v>8.4285714285714288</v>
      </c>
      <c r="H228">
        <f t="shared" si="13"/>
        <v>7.8571428571428568</v>
      </c>
      <c r="I228">
        <f t="shared" si="14"/>
        <v>6.2857142857142856</v>
      </c>
      <c r="J228">
        <f t="shared" si="15"/>
        <v>7.0714285714285712</v>
      </c>
    </row>
    <row r="229" spans="1:10" x14ac:dyDescent="0.35">
      <c r="A229" s="3" t="s">
        <v>28</v>
      </c>
      <c r="B229" s="2">
        <v>4</v>
      </c>
      <c r="C229" s="2">
        <v>10</v>
      </c>
      <c r="D229" s="2">
        <v>4</v>
      </c>
      <c r="E229">
        <f>AVERAGE(KayseriTablo[[#This Row],[Vefat2019]:[Vefat2018]])</f>
        <v>7</v>
      </c>
      <c r="F229">
        <f>KayseriTablo[[#This Row],[Vefat2020]]-KayseriTablo[[#This Row],[Referans]]</f>
        <v>-3</v>
      </c>
      <c r="G229">
        <f t="shared" si="12"/>
        <v>7.1428571428571432</v>
      </c>
      <c r="H229">
        <f t="shared" si="13"/>
        <v>8</v>
      </c>
      <c r="I229">
        <f t="shared" si="14"/>
        <v>6.2857142857142856</v>
      </c>
      <c r="J229">
        <f t="shared" si="15"/>
        <v>7.1428571428571432</v>
      </c>
    </row>
    <row r="230" spans="1:10" x14ac:dyDescent="0.35">
      <c r="A230" s="3" t="s">
        <v>27</v>
      </c>
      <c r="B230" s="2">
        <v>8</v>
      </c>
      <c r="C230" s="2">
        <v>6</v>
      </c>
      <c r="D230" s="2">
        <v>7</v>
      </c>
      <c r="E230">
        <f>AVERAGE(KayseriTablo[[#This Row],[Vefat2019]:[Vefat2018]])</f>
        <v>6.5</v>
      </c>
      <c r="F230">
        <f>KayseriTablo[[#This Row],[Vefat2020]]-KayseriTablo[[#This Row],[Referans]]</f>
        <v>1.5</v>
      </c>
      <c r="G230">
        <f t="shared" si="12"/>
        <v>7.7142857142857144</v>
      </c>
      <c r="H230">
        <f t="shared" si="13"/>
        <v>8.1428571428571423</v>
      </c>
      <c r="I230">
        <f t="shared" si="14"/>
        <v>5.8571428571428568</v>
      </c>
      <c r="J230">
        <f t="shared" si="15"/>
        <v>7</v>
      </c>
    </row>
    <row r="231" spans="1:10" x14ac:dyDescent="0.35">
      <c r="A231" s="3" t="s">
        <v>26</v>
      </c>
      <c r="B231" s="2">
        <v>10</v>
      </c>
      <c r="C231" s="2">
        <v>9</v>
      </c>
      <c r="D231" s="2">
        <v>9</v>
      </c>
      <c r="E231">
        <f>AVERAGE(KayseriTablo[[#This Row],[Vefat2019]:[Vefat2018]])</f>
        <v>9</v>
      </c>
      <c r="F231">
        <f>KayseriTablo[[#This Row],[Vefat2020]]-KayseriTablo[[#This Row],[Referans]]</f>
        <v>1</v>
      </c>
      <c r="G231">
        <f t="shared" si="12"/>
        <v>8.4285714285714288</v>
      </c>
      <c r="H231">
        <f t="shared" si="13"/>
        <v>8.8571428571428577</v>
      </c>
      <c r="I231">
        <f t="shared" si="14"/>
        <v>6.1428571428571432</v>
      </c>
      <c r="J231">
        <f t="shared" si="15"/>
        <v>7.5</v>
      </c>
    </row>
    <row r="232" spans="1:10" x14ac:dyDescent="0.35">
      <c r="A232" s="3" t="s">
        <v>25</v>
      </c>
      <c r="B232" s="2">
        <v>10</v>
      </c>
      <c r="C232" s="2">
        <v>3</v>
      </c>
      <c r="D232" s="2">
        <v>4</v>
      </c>
      <c r="E232">
        <f>AVERAGE(KayseriTablo[[#This Row],[Vefat2019]:[Vefat2018]])</f>
        <v>3.5</v>
      </c>
      <c r="F232">
        <f>KayseriTablo[[#This Row],[Vefat2020]]-KayseriTablo[[#This Row],[Referans]]</f>
        <v>6.5</v>
      </c>
      <c r="G232">
        <f t="shared" si="12"/>
        <v>8.5714285714285712</v>
      </c>
      <c r="H232">
        <f t="shared" si="13"/>
        <v>8.1428571428571423</v>
      </c>
      <c r="I232">
        <f t="shared" si="14"/>
        <v>5.7142857142857144</v>
      </c>
      <c r="J232">
        <f t="shared" si="15"/>
        <v>6.9285714285714288</v>
      </c>
    </row>
    <row r="233" spans="1:10" x14ac:dyDescent="0.35">
      <c r="A233" s="3" t="s">
        <v>24</v>
      </c>
      <c r="B233" s="2">
        <v>8</v>
      </c>
      <c r="C233" s="2">
        <v>9</v>
      </c>
      <c r="D233" s="2">
        <v>7</v>
      </c>
      <c r="E233">
        <f>AVERAGE(KayseriTablo[[#This Row],[Vefat2019]:[Vefat2018]])</f>
        <v>8</v>
      </c>
      <c r="F233">
        <f>KayseriTablo[[#This Row],[Vefat2020]]-KayseriTablo[[#This Row],[Referans]]</f>
        <v>0</v>
      </c>
      <c r="G233">
        <f t="shared" si="12"/>
        <v>8.2857142857142865</v>
      </c>
      <c r="H233">
        <f t="shared" si="13"/>
        <v>8</v>
      </c>
      <c r="I233">
        <f t="shared" si="14"/>
        <v>6.1428571428571432</v>
      </c>
      <c r="J233">
        <f t="shared" si="15"/>
        <v>7.0714285714285712</v>
      </c>
    </row>
    <row r="234" spans="1:10" x14ac:dyDescent="0.35">
      <c r="A234" s="3" t="s">
        <v>23</v>
      </c>
      <c r="B234" s="2">
        <v>15</v>
      </c>
      <c r="C234" s="2">
        <v>4</v>
      </c>
      <c r="D234" s="2">
        <v>8</v>
      </c>
      <c r="E234">
        <f>AVERAGE(KayseriTablo[[#This Row],[Vefat2019]:[Vefat2018]])</f>
        <v>6</v>
      </c>
      <c r="F234">
        <f>KayseriTablo[[#This Row],[Vefat2020]]-KayseriTablo[[#This Row],[Referans]]</f>
        <v>9</v>
      </c>
      <c r="G234">
        <f t="shared" si="12"/>
        <v>9.2857142857142865</v>
      </c>
      <c r="H234">
        <f t="shared" si="13"/>
        <v>7.1428571428571432</v>
      </c>
      <c r="I234">
        <f t="shared" si="14"/>
        <v>6.5714285714285712</v>
      </c>
      <c r="J234">
        <f t="shared" si="15"/>
        <v>6.8571428571428568</v>
      </c>
    </row>
    <row r="235" spans="1:10" x14ac:dyDescent="0.35">
      <c r="A235" s="3" t="s">
        <v>22</v>
      </c>
      <c r="B235" s="2">
        <v>11</v>
      </c>
      <c r="C235" s="2">
        <v>5</v>
      </c>
      <c r="D235" s="2">
        <v>5</v>
      </c>
      <c r="E235">
        <f>AVERAGE(KayseriTablo[[#This Row],[Vefat2019]:[Vefat2018]])</f>
        <v>5</v>
      </c>
      <c r="F235">
        <f>KayseriTablo[[#This Row],[Vefat2020]]-KayseriTablo[[#This Row],[Referans]]</f>
        <v>6</v>
      </c>
      <c r="G235">
        <f t="shared" si="12"/>
        <v>9.4285714285714288</v>
      </c>
      <c r="H235">
        <f t="shared" si="13"/>
        <v>6.5714285714285712</v>
      </c>
      <c r="I235">
        <f t="shared" si="14"/>
        <v>6.2857142857142856</v>
      </c>
      <c r="J235">
        <f t="shared" si="15"/>
        <v>6.4285714285714288</v>
      </c>
    </row>
    <row r="236" spans="1:10" x14ac:dyDescent="0.35">
      <c r="A236" s="3" t="s">
        <v>21</v>
      </c>
      <c r="B236" s="2">
        <v>8</v>
      </c>
      <c r="C236" s="2">
        <v>3</v>
      </c>
      <c r="D236" s="2">
        <v>5</v>
      </c>
      <c r="E236">
        <f>AVERAGE(KayseriTablo[[#This Row],[Vefat2019]:[Vefat2018]])</f>
        <v>4</v>
      </c>
      <c r="F236">
        <f>KayseriTablo[[#This Row],[Vefat2020]]-KayseriTablo[[#This Row],[Referans]]</f>
        <v>4</v>
      </c>
      <c r="G236">
        <f t="shared" si="12"/>
        <v>10</v>
      </c>
      <c r="H236">
        <f t="shared" si="13"/>
        <v>5.5714285714285712</v>
      </c>
      <c r="I236">
        <f t="shared" si="14"/>
        <v>6.4285714285714288</v>
      </c>
      <c r="J236">
        <f t="shared" si="15"/>
        <v>6</v>
      </c>
    </row>
    <row r="237" spans="1:10" x14ac:dyDescent="0.35">
      <c r="A237" s="3" t="s">
        <v>20</v>
      </c>
      <c r="B237" s="2">
        <v>7</v>
      </c>
      <c r="C237" s="2">
        <v>8</v>
      </c>
      <c r="D237" s="2">
        <v>7</v>
      </c>
      <c r="E237">
        <f>AVERAGE(KayseriTablo[[#This Row],[Vefat2019]:[Vefat2018]])</f>
        <v>7.5</v>
      </c>
      <c r="F237">
        <f>KayseriTablo[[#This Row],[Vefat2020]]-KayseriTablo[[#This Row],[Referans]]</f>
        <v>-0.5</v>
      </c>
      <c r="G237">
        <f t="shared" si="12"/>
        <v>9.8571428571428577</v>
      </c>
      <c r="H237">
        <f t="shared" si="13"/>
        <v>5.8571428571428568</v>
      </c>
      <c r="I237">
        <f t="shared" si="14"/>
        <v>6.4285714285714288</v>
      </c>
      <c r="J237">
        <f t="shared" si="15"/>
        <v>6.1428571428571432</v>
      </c>
    </row>
    <row r="238" spans="1:10" x14ac:dyDescent="0.35">
      <c r="A238" s="3" t="s">
        <v>19</v>
      </c>
      <c r="B238" s="2">
        <v>15</v>
      </c>
      <c r="C238" s="2">
        <v>7</v>
      </c>
      <c r="D238" s="2">
        <v>5</v>
      </c>
      <c r="E238">
        <f>AVERAGE(KayseriTablo[[#This Row],[Vefat2019]:[Vefat2018]])</f>
        <v>6</v>
      </c>
      <c r="F238">
        <f>KayseriTablo[[#This Row],[Vefat2020]]-KayseriTablo[[#This Row],[Referans]]</f>
        <v>9</v>
      </c>
      <c r="G238">
        <f t="shared" si="12"/>
        <v>10.571428571428571</v>
      </c>
      <c r="H238">
        <f t="shared" si="13"/>
        <v>5.5714285714285712</v>
      </c>
      <c r="I238">
        <f t="shared" si="14"/>
        <v>5.8571428571428568</v>
      </c>
      <c r="J238">
        <f t="shared" si="15"/>
        <v>5.7142857142857144</v>
      </c>
    </row>
    <row r="239" spans="1:10" x14ac:dyDescent="0.35">
      <c r="A239" s="3" t="s">
        <v>18</v>
      </c>
      <c r="B239" s="2">
        <v>9</v>
      </c>
      <c r="C239" s="2">
        <v>5</v>
      </c>
      <c r="D239" s="2">
        <v>5</v>
      </c>
      <c r="E239">
        <f>AVERAGE(KayseriTablo[[#This Row],[Vefat2019]:[Vefat2018]])</f>
        <v>5</v>
      </c>
      <c r="F239">
        <f>KayseriTablo[[#This Row],[Vefat2020]]-KayseriTablo[[#This Row],[Referans]]</f>
        <v>4</v>
      </c>
      <c r="G239">
        <f t="shared" si="12"/>
        <v>10.428571428571429</v>
      </c>
      <c r="H239">
        <f t="shared" si="13"/>
        <v>5.8571428571428568</v>
      </c>
      <c r="I239">
        <f t="shared" si="14"/>
        <v>6</v>
      </c>
      <c r="J239">
        <f t="shared" si="15"/>
        <v>5.9285714285714288</v>
      </c>
    </row>
    <row r="240" spans="1:10" x14ac:dyDescent="0.35">
      <c r="A240" s="3" t="s">
        <v>17</v>
      </c>
      <c r="B240" s="2">
        <v>19</v>
      </c>
      <c r="C240" s="2">
        <v>2</v>
      </c>
      <c r="D240" s="2">
        <v>7</v>
      </c>
      <c r="E240">
        <f>AVERAGE(KayseriTablo[[#This Row],[Vefat2019]:[Vefat2018]])</f>
        <v>4.5</v>
      </c>
      <c r="F240">
        <f>KayseriTablo[[#This Row],[Vefat2020]]-KayseriTablo[[#This Row],[Referans]]</f>
        <v>14.5</v>
      </c>
      <c r="G240">
        <f t="shared" si="12"/>
        <v>12</v>
      </c>
      <c r="H240">
        <f t="shared" si="13"/>
        <v>4.8571428571428568</v>
      </c>
      <c r="I240">
        <f t="shared" si="14"/>
        <v>6</v>
      </c>
      <c r="J240">
        <f t="shared" si="15"/>
        <v>5.4285714285714288</v>
      </c>
    </row>
    <row r="241" spans="1:10" x14ac:dyDescent="0.35">
      <c r="A241" s="3" t="s">
        <v>16</v>
      </c>
      <c r="B241" s="2">
        <v>12</v>
      </c>
      <c r="C241" s="2">
        <v>7</v>
      </c>
      <c r="D241" s="2">
        <v>6</v>
      </c>
      <c r="E241">
        <f>AVERAGE(KayseriTablo[[#This Row],[Vefat2019]:[Vefat2018]])</f>
        <v>6.5</v>
      </c>
      <c r="F241">
        <f>KayseriTablo[[#This Row],[Vefat2020]]-KayseriTablo[[#This Row],[Referans]]</f>
        <v>5.5</v>
      </c>
      <c r="G241">
        <f t="shared" si="12"/>
        <v>11.571428571428571</v>
      </c>
      <c r="H241">
        <f t="shared" si="13"/>
        <v>5.2857142857142856</v>
      </c>
      <c r="I241">
        <f t="shared" si="14"/>
        <v>5.7142857142857144</v>
      </c>
      <c r="J241">
        <f t="shared" si="15"/>
        <v>5.5</v>
      </c>
    </row>
    <row r="242" spans="1:10" x14ac:dyDescent="0.35">
      <c r="A242" s="3" t="s">
        <v>15</v>
      </c>
      <c r="B242" s="2">
        <v>13</v>
      </c>
      <c r="C242" s="2">
        <v>9</v>
      </c>
      <c r="D242" s="2">
        <v>9</v>
      </c>
      <c r="E242">
        <f>AVERAGE(KayseriTablo[[#This Row],[Vefat2019]:[Vefat2018]])</f>
        <v>9</v>
      </c>
      <c r="F242">
        <f>KayseriTablo[[#This Row],[Vefat2020]]-KayseriTablo[[#This Row],[Referans]]</f>
        <v>4</v>
      </c>
      <c r="G242">
        <f t="shared" si="12"/>
        <v>11.857142857142858</v>
      </c>
      <c r="H242">
        <f t="shared" si="13"/>
        <v>5.8571428571428568</v>
      </c>
      <c r="I242">
        <f t="shared" si="14"/>
        <v>6.2857142857142856</v>
      </c>
      <c r="J242">
        <f t="shared" si="15"/>
        <v>6.0714285714285712</v>
      </c>
    </row>
    <row r="243" spans="1:10" x14ac:dyDescent="0.35">
      <c r="A243" s="3" t="s">
        <v>14</v>
      </c>
      <c r="B243" s="2">
        <v>14</v>
      </c>
      <c r="C243" s="2">
        <v>5</v>
      </c>
      <c r="D243" s="2">
        <v>9</v>
      </c>
      <c r="E243">
        <f>AVERAGE(KayseriTablo[[#This Row],[Vefat2019]:[Vefat2018]])</f>
        <v>7</v>
      </c>
      <c r="F243">
        <f>KayseriTablo[[#This Row],[Vefat2020]]-KayseriTablo[[#This Row],[Referans]]</f>
        <v>7</v>
      </c>
      <c r="G243">
        <f t="shared" si="12"/>
        <v>12.714285714285714</v>
      </c>
      <c r="H243">
        <f t="shared" si="13"/>
        <v>6.1428571428571432</v>
      </c>
      <c r="I243">
        <f t="shared" si="14"/>
        <v>6.8571428571428568</v>
      </c>
      <c r="J243">
        <f t="shared" si="15"/>
        <v>6.5</v>
      </c>
    </row>
    <row r="244" spans="1:10" x14ac:dyDescent="0.35">
      <c r="A244" s="3" t="s">
        <v>13</v>
      </c>
      <c r="B244" s="2">
        <v>12</v>
      </c>
      <c r="C244" s="2">
        <v>4</v>
      </c>
      <c r="D244" s="2">
        <v>11</v>
      </c>
      <c r="E244">
        <f>AVERAGE(KayseriTablo[[#This Row],[Vefat2019]:[Vefat2018]])</f>
        <v>7.5</v>
      </c>
      <c r="F244">
        <f>KayseriTablo[[#This Row],[Vefat2020]]-KayseriTablo[[#This Row],[Referans]]</f>
        <v>4.5</v>
      </c>
      <c r="G244">
        <f t="shared" si="12"/>
        <v>13.428571428571429</v>
      </c>
      <c r="H244">
        <f t="shared" si="13"/>
        <v>5.5714285714285712</v>
      </c>
      <c r="I244">
        <f t="shared" si="14"/>
        <v>7.4285714285714288</v>
      </c>
      <c r="J244">
        <f t="shared" si="15"/>
        <v>6.5</v>
      </c>
    </row>
    <row r="245" spans="1:10" x14ac:dyDescent="0.35">
      <c r="A245" s="3" t="s">
        <v>12</v>
      </c>
      <c r="B245" s="2">
        <v>23</v>
      </c>
      <c r="C245" s="2">
        <v>12</v>
      </c>
      <c r="D245" s="2">
        <v>4</v>
      </c>
      <c r="E245">
        <f>AVERAGE(KayseriTablo[[#This Row],[Vefat2019]:[Vefat2018]])</f>
        <v>8</v>
      </c>
      <c r="F245">
        <f>KayseriTablo[[#This Row],[Vefat2020]]-KayseriTablo[[#This Row],[Referans]]</f>
        <v>15</v>
      </c>
      <c r="G245">
        <f t="shared" si="12"/>
        <v>14.571428571428571</v>
      </c>
      <c r="H245">
        <f t="shared" si="13"/>
        <v>6.2857142857142856</v>
      </c>
      <c r="I245">
        <f t="shared" si="14"/>
        <v>7.2857142857142856</v>
      </c>
      <c r="J245">
        <f t="shared" si="15"/>
        <v>6.7857142857142856</v>
      </c>
    </row>
    <row r="246" spans="1:10" x14ac:dyDescent="0.35">
      <c r="A246" s="3" t="s">
        <v>11</v>
      </c>
      <c r="B246" s="2">
        <v>18</v>
      </c>
      <c r="C246" s="2">
        <v>3</v>
      </c>
      <c r="D246" s="2">
        <v>5</v>
      </c>
      <c r="E246">
        <f>AVERAGE(KayseriTablo[[#This Row],[Vefat2019]:[Vefat2018]])</f>
        <v>4</v>
      </c>
      <c r="F246">
        <f>KayseriTablo[[#This Row],[Vefat2020]]-KayseriTablo[[#This Row],[Referans]]</f>
        <v>14</v>
      </c>
      <c r="G246">
        <f t="shared" si="12"/>
        <v>15.857142857142858</v>
      </c>
      <c r="H246">
        <f t="shared" si="13"/>
        <v>6</v>
      </c>
      <c r="I246">
        <f t="shared" si="14"/>
        <v>7.2857142857142856</v>
      </c>
      <c r="J246">
        <f t="shared" si="15"/>
        <v>6.6428571428571432</v>
      </c>
    </row>
    <row r="247" spans="1:10" x14ac:dyDescent="0.35">
      <c r="A247" s="3" t="s">
        <v>10</v>
      </c>
      <c r="B247" s="2">
        <v>18</v>
      </c>
      <c r="C247" s="2">
        <v>5</v>
      </c>
      <c r="D247" s="2">
        <v>3</v>
      </c>
      <c r="E247">
        <f>AVERAGE(KayseriTablo[[#This Row],[Vefat2019]:[Vefat2018]])</f>
        <v>4</v>
      </c>
      <c r="F247">
        <f>KayseriTablo[[#This Row],[Vefat2020]]-KayseriTablo[[#This Row],[Referans]]</f>
        <v>14</v>
      </c>
      <c r="G247">
        <f t="shared" si="12"/>
        <v>15.714285714285714</v>
      </c>
      <c r="H247">
        <f t="shared" si="13"/>
        <v>6.4285714285714288</v>
      </c>
      <c r="I247">
        <f t="shared" si="14"/>
        <v>6.7142857142857144</v>
      </c>
      <c r="J247">
        <f t="shared" si="15"/>
        <v>6.5714285714285712</v>
      </c>
    </row>
    <row r="248" spans="1:10" x14ac:dyDescent="0.35">
      <c r="A248" s="3" t="s">
        <v>9</v>
      </c>
      <c r="B248" s="2">
        <v>14</v>
      </c>
      <c r="C248" s="2">
        <v>5</v>
      </c>
      <c r="D248" s="2">
        <v>5</v>
      </c>
      <c r="E248">
        <f>AVERAGE(KayseriTablo[[#This Row],[Vefat2019]:[Vefat2018]])</f>
        <v>5</v>
      </c>
      <c r="F248">
        <f>KayseriTablo[[#This Row],[Vefat2020]]-KayseriTablo[[#This Row],[Referans]]</f>
        <v>9</v>
      </c>
      <c r="G248">
        <f t="shared" si="12"/>
        <v>16</v>
      </c>
      <c r="H248">
        <f t="shared" si="13"/>
        <v>6.1428571428571432</v>
      </c>
      <c r="I248">
        <f t="shared" si="14"/>
        <v>6.5714285714285712</v>
      </c>
      <c r="J248">
        <f t="shared" si="15"/>
        <v>6.3571428571428568</v>
      </c>
    </row>
    <row r="249" spans="1:10" x14ac:dyDescent="0.35">
      <c r="A249" s="3" t="s">
        <v>8</v>
      </c>
      <c r="B249" s="2">
        <v>15</v>
      </c>
      <c r="C249" s="2">
        <v>5</v>
      </c>
      <c r="D249" s="2">
        <v>3</v>
      </c>
      <c r="E249">
        <f>AVERAGE(KayseriTablo[[#This Row],[Vefat2019]:[Vefat2018]])</f>
        <v>4</v>
      </c>
      <c r="F249">
        <f>KayseriTablo[[#This Row],[Vefat2020]]-KayseriTablo[[#This Row],[Referans]]</f>
        <v>11</v>
      </c>
      <c r="G249">
        <f t="shared" si="12"/>
        <v>16.285714285714285</v>
      </c>
      <c r="H249">
        <f t="shared" si="13"/>
        <v>5.5714285714285712</v>
      </c>
      <c r="I249">
        <f t="shared" si="14"/>
        <v>5.7142857142857144</v>
      </c>
      <c r="J249">
        <f t="shared" si="15"/>
        <v>5.6428571428571432</v>
      </c>
    </row>
    <row r="250" spans="1:10" x14ac:dyDescent="0.35">
      <c r="A250" s="3" t="s">
        <v>7</v>
      </c>
      <c r="B250" s="2">
        <v>22</v>
      </c>
      <c r="C250" s="2">
        <v>4</v>
      </c>
      <c r="D250" s="2">
        <v>9</v>
      </c>
      <c r="E250">
        <f>AVERAGE(KayseriTablo[[#This Row],[Vefat2019]:[Vefat2018]])</f>
        <v>6.5</v>
      </c>
      <c r="F250">
        <f>KayseriTablo[[#This Row],[Vefat2020]]-KayseriTablo[[#This Row],[Referans]]</f>
        <v>15.5</v>
      </c>
      <c r="G250">
        <f t="shared" si="12"/>
        <v>17.428571428571427</v>
      </c>
      <c r="H250">
        <f t="shared" si="13"/>
        <v>5.4285714285714288</v>
      </c>
      <c r="I250">
        <f t="shared" si="14"/>
        <v>5.7142857142857144</v>
      </c>
      <c r="J250">
        <f t="shared" si="15"/>
        <v>5.5714285714285712</v>
      </c>
    </row>
    <row r="251" spans="1:10" x14ac:dyDescent="0.35">
      <c r="A251" s="3" t="s">
        <v>6</v>
      </c>
      <c r="B251" s="2">
        <v>25</v>
      </c>
      <c r="C251" s="2">
        <v>8</v>
      </c>
      <c r="D251" s="2">
        <v>7</v>
      </c>
      <c r="E251">
        <f>AVERAGE(KayseriTablo[[#This Row],[Vefat2019]:[Vefat2018]])</f>
        <v>7.5</v>
      </c>
      <c r="F251">
        <f>KayseriTablo[[#This Row],[Vefat2020]]-KayseriTablo[[#This Row],[Referans]]</f>
        <v>17.5</v>
      </c>
      <c r="G251">
        <f t="shared" si="12"/>
        <v>19.285714285714285</v>
      </c>
      <c r="H251">
        <f t="shared" si="13"/>
        <v>6</v>
      </c>
      <c r="I251">
        <f t="shared" si="14"/>
        <v>5.1428571428571432</v>
      </c>
      <c r="J251">
        <f t="shared" si="15"/>
        <v>5.5714285714285712</v>
      </c>
    </row>
    <row r="252" spans="1:10" x14ac:dyDescent="0.35">
      <c r="A252" s="3" t="s">
        <v>5</v>
      </c>
      <c r="B252" s="2">
        <v>18</v>
      </c>
      <c r="C252" s="2">
        <v>10</v>
      </c>
      <c r="D252" s="2">
        <v>10</v>
      </c>
      <c r="E252">
        <f>AVERAGE(KayseriTablo[[#This Row],[Vefat2019]:[Vefat2018]])</f>
        <v>10</v>
      </c>
      <c r="F252">
        <f>KayseriTablo[[#This Row],[Vefat2020]]-KayseriTablo[[#This Row],[Referans]]</f>
        <v>8</v>
      </c>
      <c r="G252">
        <f t="shared" si="12"/>
        <v>18.571428571428573</v>
      </c>
      <c r="H252">
        <f t="shared" si="13"/>
        <v>5.7142857142857144</v>
      </c>
      <c r="I252">
        <f t="shared" si="14"/>
        <v>6</v>
      </c>
      <c r="J252">
        <f t="shared" si="15"/>
        <v>5.8571428571428568</v>
      </c>
    </row>
    <row r="253" spans="1:10" x14ac:dyDescent="0.35">
      <c r="A253" s="3" t="s">
        <v>4</v>
      </c>
      <c r="B253" s="2">
        <v>16</v>
      </c>
      <c r="C253" s="2">
        <v>9</v>
      </c>
      <c r="D253" s="2">
        <v>3</v>
      </c>
      <c r="E253">
        <f>AVERAGE(KayseriTablo[[#This Row],[Vefat2019]:[Vefat2018]])</f>
        <v>6</v>
      </c>
      <c r="F253">
        <f>KayseriTablo[[#This Row],[Vefat2020]]-KayseriTablo[[#This Row],[Referans]]</f>
        <v>10</v>
      </c>
      <c r="G253">
        <f t="shared" si="12"/>
        <v>18.285714285714285</v>
      </c>
      <c r="H253">
        <f t="shared" si="13"/>
        <v>6.5714285714285712</v>
      </c>
      <c r="I253">
        <f t="shared" si="14"/>
        <v>5.7142857142857144</v>
      </c>
      <c r="J253">
        <f t="shared" si="15"/>
        <v>6.1428571428571432</v>
      </c>
    </row>
    <row r="254" spans="1:10" x14ac:dyDescent="0.35">
      <c r="A254" s="3" t="s">
        <v>3</v>
      </c>
      <c r="B254" s="2">
        <v>20</v>
      </c>
      <c r="C254" s="2">
        <v>12</v>
      </c>
      <c r="D254" s="2">
        <v>8</v>
      </c>
      <c r="E254">
        <f>AVERAGE(KayseriTablo[[#This Row],[Vefat2019]:[Vefat2018]])</f>
        <v>10</v>
      </c>
      <c r="F254">
        <f>KayseriTablo[[#This Row],[Vefat2020]]-KayseriTablo[[#This Row],[Referans]]</f>
        <v>10</v>
      </c>
      <c r="G254">
        <f t="shared" si="12"/>
        <v>18.571428571428573</v>
      </c>
      <c r="H254">
        <f t="shared" si="13"/>
        <v>7.5714285714285712</v>
      </c>
      <c r="I254">
        <f t="shared" si="14"/>
        <v>6.4285714285714288</v>
      </c>
      <c r="J254">
        <f t="shared" si="15"/>
        <v>7</v>
      </c>
    </row>
    <row r="255" spans="1:10" x14ac:dyDescent="0.35">
      <c r="A255" s="3" t="s">
        <v>2</v>
      </c>
      <c r="B255" s="2">
        <v>12</v>
      </c>
      <c r="C255" s="2">
        <v>10</v>
      </c>
      <c r="D255" s="2">
        <v>3</v>
      </c>
      <c r="E255">
        <f>AVERAGE(KayseriTablo[[#This Row],[Vefat2019]:[Vefat2018]])</f>
        <v>6.5</v>
      </c>
      <c r="F255">
        <f>KayseriTablo[[#This Row],[Vefat2020]]-KayseriTablo[[#This Row],[Referans]]</f>
        <v>5.5</v>
      </c>
      <c r="G255">
        <f t="shared" si="12"/>
        <v>18.285714285714285</v>
      </c>
      <c r="H255">
        <f t="shared" si="13"/>
        <v>8.2857142857142865</v>
      </c>
      <c r="I255">
        <f t="shared" si="14"/>
        <v>6.1428571428571432</v>
      </c>
      <c r="J255">
        <f t="shared" si="15"/>
        <v>7.2142857142857144</v>
      </c>
    </row>
    <row r="256" spans="1:10" x14ac:dyDescent="0.35">
      <c r="A256" s="3" t="s">
        <v>1</v>
      </c>
      <c r="B256" s="2">
        <v>18</v>
      </c>
      <c r="C256" s="2">
        <v>7</v>
      </c>
      <c r="D256" s="2">
        <v>9</v>
      </c>
      <c r="E256" s="1">
        <f>AVERAGE(KayseriTablo[[#This Row],[Vefat2019]:[Vefat2018]])</f>
        <v>8</v>
      </c>
      <c r="F256" s="1">
        <f>KayseriTablo[[#This Row],[Vefat2020]]-KayseriTablo[[#This Row],[Referans]]</f>
        <v>10</v>
      </c>
      <c r="G256">
        <f t="shared" si="12"/>
        <v>18.714285714285715</v>
      </c>
      <c r="H256">
        <f t="shared" si="13"/>
        <v>8.5714285714285712</v>
      </c>
      <c r="I256">
        <f t="shared" si="14"/>
        <v>7</v>
      </c>
      <c r="J256">
        <f t="shared" si="15"/>
        <v>7.7857142857142856</v>
      </c>
    </row>
    <row r="257" spans="1:10" x14ac:dyDescent="0.35">
      <c r="A257" s="3" t="s">
        <v>0</v>
      </c>
      <c r="B257" s="2">
        <v>20</v>
      </c>
      <c r="C257" s="2">
        <v>7</v>
      </c>
      <c r="D257" s="2">
        <v>7</v>
      </c>
      <c r="E257" s="1">
        <f>AVERAGE(KayseriTablo[[#This Row],[Vefat2019]:[Vefat2018]])</f>
        <v>7</v>
      </c>
      <c r="F257" s="1">
        <f>KayseriTablo[[#This Row],[Vefat2020]]-KayseriTablo[[#This Row],[Referans]]</f>
        <v>13</v>
      </c>
      <c r="G257">
        <f t="shared" si="12"/>
        <v>18.428571428571427</v>
      </c>
      <c r="H257">
        <f t="shared" si="13"/>
        <v>9</v>
      </c>
      <c r="I257">
        <f t="shared" si="14"/>
        <v>6.7142857142857144</v>
      </c>
      <c r="J257">
        <f t="shared" si="15"/>
        <v>7.8571428571428568</v>
      </c>
    </row>
    <row r="258" spans="1:10" x14ac:dyDescent="0.35">
      <c r="J258" s="1"/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Toplam</vt:lpstr>
      <vt:lpstr>Istanbul</vt:lpstr>
      <vt:lpstr>Konya</vt:lpstr>
      <vt:lpstr>Malatya</vt:lpstr>
      <vt:lpstr>Sakarya</vt:lpstr>
      <vt:lpstr>Kocaeli</vt:lpstr>
      <vt:lpstr>Kahramanmaras</vt:lpstr>
      <vt:lpstr>Erzurum</vt:lpstr>
      <vt:lpstr>Bursa</vt:lpstr>
      <vt:lpstr>Tekirdag</vt:lpstr>
      <vt:lpstr>Diyarbakir</vt:lpstr>
      <vt:lpstr>Kayseri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Uzdoğan</dc:creator>
  <cp:lastModifiedBy>Kaan Uzdoğan</cp:lastModifiedBy>
  <dcterms:created xsi:type="dcterms:W3CDTF">2015-06-05T18:17:20Z</dcterms:created>
  <dcterms:modified xsi:type="dcterms:W3CDTF">2020-09-17T08:05:25Z</dcterms:modified>
</cp:coreProperties>
</file>