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breakdown" sheetId="1" state="visible" r:id="rId2"/>
    <sheet name="Sheet1" sheetId="2" state="visible" r:id="rId3"/>
    <sheet name="Sheet2" sheetId="3" state="visible" r:id="rId4"/>
    <sheet name="Sheet3" sheetId="4" state="visible" r:id="rId5"/>
  </sheets>
  <externalReferences>
    <externalReference r:id="rId6"/>
  </externalReferences>
  <definedNames>
    <definedName function="false" hidden="false" localSheetId="0" name="_xlnm._FilterDatabase" vbProcedure="false">breakdown!$H$1:$H$40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<sst xmlns="http://schemas.openxmlformats.org/spreadsheetml/2006/main" count="58" uniqueCount="52">
  <si>
    <t>Project:</t>
  </si>
  <si>
    <t>FDRE President Residence and Office</t>
  </si>
  <si>
    <t>Location: </t>
  </si>
  <si>
    <t>Addis Ababa</t>
  </si>
  <si>
    <t>Client:</t>
  </si>
  <si>
    <t>FDRE Palace Administration</t>
  </si>
  <si>
    <t>Date:</t>
  </si>
  <si>
    <t>Consultant:</t>
  </si>
  <si>
    <t>Ultimate Plan PLC</t>
  </si>
  <si>
    <t>Contractor:</t>
  </si>
  <si>
    <t>Zamra Construction PLC</t>
  </si>
  <si>
    <t>Work Item:</t>
  </si>
  <si>
    <t>C-15 concrete</t>
  </si>
  <si>
    <t>No.</t>
  </si>
  <si>
    <t>Material Type</t>
  </si>
  <si>
    <t>unit</t>
  </si>
  <si>
    <t>Qty</t>
  </si>
  <si>
    <t>Unitprice</t>
  </si>
  <si>
    <t>Cost</t>
  </si>
  <si>
    <t>Labour by Skill</t>
  </si>
  <si>
    <t>U.F.</t>
  </si>
  <si>
    <t>Indexed Hourly Rate</t>
  </si>
  <si>
    <t>Hourly Cost</t>
  </si>
  <si>
    <t>Equipment Type</t>
  </si>
  <si>
    <t>Hourly Rental Rate</t>
  </si>
  <si>
    <t>Paint</t>
  </si>
  <si>
    <t>lit</t>
  </si>
  <si>
    <t>Painter</t>
  </si>
  <si>
    <t>others</t>
  </si>
  <si>
    <t>DL</t>
  </si>
  <si>
    <t>Stuco</t>
  </si>
  <si>
    <t>KG</t>
  </si>
  <si>
    <t>Trade Forman</t>
  </si>
  <si>
    <t>Glue</t>
  </si>
  <si>
    <t>Sand paper</t>
  </si>
  <si>
    <t>No</t>
  </si>
  <si>
    <t>Brush</t>
  </si>
  <si>
    <t>Sub-total (A)</t>
  </si>
  <si>
    <t>Sub-total (B)</t>
  </si>
  <si>
    <t>Sub-total (C)</t>
  </si>
  <si>
    <t>Hourly Output Labour</t>
  </si>
  <si>
    <t>Hourly Output Equipment</t>
  </si>
  <si>
    <t>Material Unitprice</t>
  </si>
  <si>
    <t>Manpower Unitprice</t>
  </si>
  <si>
    <t>Equipment Unitprice</t>
  </si>
  <si>
    <t>DIRECT COST (A+B+C)</t>
  </si>
  <si>
    <t>Overhead Cost</t>
  </si>
  <si>
    <t>Profit</t>
  </si>
  <si>
    <t>Unit Price Per</t>
  </si>
  <si>
    <t>m2</t>
  </si>
  <si>
    <t>Prepared By:</t>
  </si>
  <si>
    <t>Checked By: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</si>
</sst>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"/>
    <numFmt numFmtId="166" formatCode="_(* #,##0.000_);_(* \(#,##0.000\);_(* \-??_);_(@_)"/>
    <numFmt numFmtId="167" formatCode="0.00"/>
    <numFmt numFmtId="168" formatCode="_(* #,##0.00_);_(* \(#,##0.00\);_(* \-??_);_(@_)"/>
    <numFmt numFmtId="169" formatCode="0%"/>
    <numFmt numFmtId="170" formatCode="_(* #,##0_);_(* \(#,##0\);_(* \-??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Ubuntu"/>
      <family val="0"/>
      <charset val="1"/>
    </font>
    <font>
      <sz val="11"/>
      <color rgb="FF000000"/>
      <name val="Ubuntu"/>
      <family val="0"/>
      <charset val="1"/>
    </font>
    <font>
      <sz val="9"/>
      <name val="Ubuntu"/>
      <family val="0"/>
      <charset val="1"/>
    </font>
    <font>
      <b val="true"/>
      <sz val="9"/>
      <name val="Ubuntu"/>
      <family val="0"/>
      <charset val="1"/>
    </font>
    <font>
      <sz val="8"/>
      <color rgb="FF595959"/>
      <name val="Ubuntu"/>
      <family val="0"/>
      <charset val="1"/>
    </font>
    <font>
      <sz val="9"/>
      <color rgb="FF595959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2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20" applyFont="true" applyBorder="true" applyAlignment="true" applyProtection="false">
      <alignment horizontal="left" vertical="top" textRotation="0" wrapText="true" indent="7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true" indent="7" shrinkToFit="false"/>
      <protection locked="true" hidden="false"/>
    </xf>
    <xf numFmtId="168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7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:/OLD%20UNSORTED%20WORK%20FILES/Test%20Breakdown%20Format/BREAKDOWN%20FOR%20NEW%20BUILD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ery"/>
      <sheetName val="boq"/>
      <sheetName val="Bill(Factory)"/>
      <sheetName val="Material"/>
      <sheetName val="Material (Factory)"/>
      <sheetName val="Labour"/>
      <sheetName val="Euqipment &amp; Tools"/>
      <sheetName val="Excavation &amp; Earth Work"/>
      <sheetName val="Concrete work"/>
      <sheetName val="Concrete work (Factory Price)"/>
      <sheetName val="HCB Production"/>
      <sheetName val="Masonry &amp; Block work"/>
      <sheetName val="Roof Water Proofing"/>
      <sheetName val="Steel Structure"/>
      <sheetName val="Roof &amp; wall clading"/>
      <sheetName val="Carpentry &amp; Joinery"/>
      <sheetName val="Aluminium Work"/>
      <sheetName val="Plastering &amp; pointing"/>
      <sheetName val="Plastering &amp; pointing (Factory)"/>
      <sheetName val="Floor &amp; Wall finish"/>
      <sheetName val="Floor &amp; Wall finish (Factory)"/>
      <sheetName val="Glazing"/>
      <sheetName val="Painting"/>
      <sheetName val="Sanitary ins."/>
      <sheetName val="Mechanical ins."/>
      <sheetName val="Electrical ins."/>
      <sheetName val="SN &amp; EL. MANHOLES  "/>
      <sheetName val="Sheet1"/>
    </sheetNames>
    <sheetDataSet>
      <sheetData sheetId="0">
        <row r="8">
          <cell r="C8">
            <v>0.15</v>
          </cell>
        </row>
      </sheetData>
      <sheetData sheetId="1"/>
      <sheetData sheetId="2"/>
      <sheetData sheetId="3">
        <row r="69">
          <cell r="F69">
            <v>9.45</v>
          </cell>
        </row>
        <row r="70">
          <cell r="F70">
            <v>15.45</v>
          </cell>
        </row>
        <row r="71">
          <cell r="F71">
            <v>5.01</v>
          </cell>
        </row>
        <row r="72">
          <cell r="F72">
            <v>15.3</v>
          </cell>
        </row>
        <row r="73">
          <cell r="F73">
            <v>39.8</v>
          </cell>
        </row>
      </sheetData>
      <sheetData sheetId="4"/>
      <sheetData sheetId="5">
        <row r="5">
          <cell r="F5">
            <v>3.13</v>
          </cell>
        </row>
        <row r="7">
          <cell r="F7">
            <v>12.5</v>
          </cell>
        </row>
        <row r="17">
          <cell r="F17">
            <v>12.5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R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RowHeight="13.8"/>
  <cols>
    <col collapsed="false" hidden="false" max="1" min="1" style="1" width="3.8582995951417"/>
    <col collapsed="false" hidden="false" max="2" min="2" style="1" width="17.7813765182186"/>
    <col collapsed="false" hidden="false" max="3" min="3" style="1" width="4.39271255060729"/>
    <col collapsed="false" hidden="false" max="4" min="4" style="1" width="6.53441295546559"/>
    <col collapsed="false" hidden="false" max="5" min="5" style="1" width="9"/>
    <col collapsed="false" hidden="false" max="6" min="6" style="2" width="10.3886639676113"/>
    <col collapsed="false" hidden="false" max="7" min="7" style="1" width="1.60728744939271"/>
    <col collapsed="false" hidden="false" max="8" min="8" style="1" width="15.7449392712551"/>
    <col collapsed="false" hidden="false" max="9" min="9" style="1" width="3.31983805668016"/>
    <col collapsed="false" hidden="false" max="10" min="10" style="1" width="4.06882591093117"/>
    <col collapsed="false" hidden="false" max="11" min="11" style="1" width="8.03238866396761"/>
    <col collapsed="false" hidden="false" max="12" min="12" style="1" width="11.1417004048583"/>
    <col collapsed="false" hidden="false" max="13" min="13" style="1" width="1.39271255060729"/>
    <col collapsed="false" hidden="false" max="14" min="14" style="1" width="15.9595141700405"/>
    <col collapsed="false" hidden="false" max="15" min="15" style="1" width="3.96356275303644"/>
    <col collapsed="false" hidden="false" max="16" min="16" style="1" width="5.03643724696356"/>
    <col collapsed="false" hidden="false" max="17" min="17" style="1" width="7.49797570850202"/>
    <col collapsed="false" hidden="false" max="18" min="18" style="1" width="12.2105263157895"/>
    <col collapsed="false" hidden="false" max="1025" min="19" style="1" width="8.89068825910931"/>
  </cols>
  <sheetData>
    <row r="1" s="7" customFormat="true" ht="14.25" hidden="false" customHeight="true" outlineLevel="0" collapsed="false">
      <c r="A1" s="3" t="s">
        <v>0</v>
      </c>
      <c r="B1" s="3"/>
      <c r="C1" s="3"/>
      <c r="D1" s="4" t="s">
        <v>1</v>
      </c>
      <c r="E1" s="4"/>
      <c r="F1" s="4"/>
      <c r="G1" s="4"/>
      <c r="H1" s="4"/>
      <c r="I1" s="5"/>
      <c r="J1" s="5"/>
      <c r="K1" s="5"/>
      <c r="L1" s="5"/>
      <c r="M1" s="5"/>
      <c r="N1" s="5" t="s">
        <v>2</v>
      </c>
      <c r="O1" s="5"/>
      <c r="P1" s="6" t="s">
        <v>3</v>
      </c>
      <c r="Q1" s="6"/>
      <c r="R1" s="6"/>
    </row>
    <row r="2" s="9" customFormat="true" ht="14.25" hidden="false" customHeight="true" outlineLevel="0" collapsed="false">
      <c r="A2" s="3" t="s">
        <v>4</v>
      </c>
      <c r="B2" s="3"/>
      <c r="C2" s="3"/>
      <c r="D2" s="4" t="s">
        <v>5</v>
      </c>
      <c r="E2" s="4"/>
      <c r="F2" s="4"/>
      <c r="G2" s="4"/>
      <c r="H2" s="4"/>
      <c r="I2" s="5"/>
      <c r="J2" s="5"/>
      <c r="K2" s="5"/>
      <c r="L2" s="5"/>
      <c r="M2" s="5"/>
      <c r="N2" s="5" t="s">
        <v>6</v>
      </c>
      <c r="O2" s="5"/>
      <c r="P2" s="8" t="n">
        <v>42943</v>
      </c>
      <c r="Q2" s="8"/>
      <c r="R2" s="8"/>
    </row>
    <row r="3" s="9" customFormat="true" ht="14.25" hidden="false" customHeight="true" outlineLevel="0" collapsed="false">
      <c r="A3" s="3" t="s">
        <v>7</v>
      </c>
      <c r="B3" s="3"/>
      <c r="C3" s="3"/>
      <c r="D3" s="4" t="s">
        <v>8</v>
      </c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7"/>
      <c r="Q3" s="7"/>
      <c r="R3" s="7"/>
    </row>
    <row r="4" s="9" customFormat="true" ht="14.25" hidden="false" customHeight="true" outlineLevel="0" collapsed="false">
      <c r="A4" s="3" t="s">
        <v>9</v>
      </c>
      <c r="B4" s="3"/>
      <c r="C4" s="3"/>
      <c r="D4" s="4" t="s">
        <v>10</v>
      </c>
      <c r="E4" s="4"/>
      <c r="F4" s="4"/>
      <c r="G4" s="4"/>
      <c r="H4" s="4"/>
      <c r="P4" s="7"/>
      <c r="Q4" s="7"/>
      <c r="R4" s="7"/>
    </row>
    <row r="5" s="9" customFormat="true" ht="12" hidden="false" customHeight="true" outlineLevel="0" collapsed="false">
      <c r="A5" s="10"/>
      <c r="B5" s="10"/>
      <c r="C5" s="3"/>
      <c r="D5" s="3"/>
      <c r="E5" s="3"/>
      <c r="F5" s="3"/>
      <c r="P5" s="3"/>
      <c r="Q5" s="3"/>
      <c r="R5" s="3"/>
    </row>
    <row r="6" s="9" customFormat="true" ht="12" hidden="false" customHeight="true" outlineLevel="0" collapsed="false">
      <c r="A6" s="3" t="s">
        <v>11</v>
      </c>
      <c r="B6" s="3"/>
      <c r="C6" s="3"/>
      <c r="D6" s="11" t="s">
        <v>12</v>
      </c>
      <c r="E6" s="11"/>
      <c r="F6" s="11"/>
      <c r="G6" s="11"/>
      <c r="H6" s="11"/>
      <c r="P6" s="3"/>
      <c r="Q6" s="3"/>
      <c r="R6" s="3"/>
    </row>
    <row r="7" s="9" customFormat="true" ht="12" hidden="false" customHeight="true" outlineLevel="0" collapsed="false">
      <c r="A7" s="10"/>
      <c r="B7" s="10"/>
      <c r="C7" s="3"/>
      <c r="D7" s="11"/>
      <c r="E7" s="11"/>
      <c r="F7" s="11"/>
      <c r="G7" s="11"/>
      <c r="H7" s="11"/>
      <c r="P7" s="3"/>
      <c r="Q7" s="3"/>
      <c r="R7" s="3"/>
    </row>
    <row r="8" s="9" customFormat="true" ht="12" hidden="false" customHeight="true" outlineLevel="0" collapsed="false">
      <c r="A8" s="10"/>
      <c r="B8" s="10"/>
      <c r="C8" s="3"/>
      <c r="D8" s="12"/>
      <c r="E8" s="12"/>
      <c r="F8" s="12"/>
      <c r="G8" s="12"/>
      <c r="H8" s="12"/>
      <c r="P8" s="3"/>
      <c r="Q8" s="3"/>
      <c r="R8" s="3"/>
    </row>
    <row r="9" s="9" customFormat="true" ht="12" hidden="false" customHeight="true" outlineLevel="0" collapsed="false">
      <c r="A9" s="10"/>
      <c r="B9" s="10"/>
      <c r="C9" s="3"/>
      <c r="D9" s="12"/>
      <c r="E9" s="12"/>
      <c r="F9" s="12"/>
      <c r="G9" s="12"/>
      <c r="H9" s="12"/>
      <c r="P9" s="3"/>
      <c r="Q9" s="3"/>
      <c r="R9" s="3"/>
    </row>
    <row r="10" s="9" customFormat="true" ht="13.8" hidden="false" customHeight="false" outlineLevel="0" collapsed="false">
      <c r="A10" s="7"/>
      <c r="B10" s="7"/>
      <c r="C10" s="7"/>
      <c r="D10" s="13"/>
      <c r="E10" s="13"/>
      <c r="F10" s="13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="7" customFormat="true" ht="24" hidden="false" customHeight="true" outlineLevel="0" collapsed="false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5" t="s">
        <v>18</v>
      </c>
      <c r="H11" s="14" t="s">
        <v>19</v>
      </c>
      <c r="I11" s="14" t="s">
        <v>13</v>
      </c>
      <c r="J11" s="14" t="s">
        <v>20</v>
      </c>
      <c r="K11" s="16" t="s">
        <v>21</v>
      </c>
      <c r="L11" s="14" t="s">
        <v>22</v>
      </c>
      <c r="N11" s="14" t="s">
        <v>23</v>
      </c>
      <c r="O11" s="14" t="s">
        <v>13</v>
      </c>
      <c r="P11" s="14" t="s">
        <v>20</v>
      </c>
      <c r="Q11" s="16" t="s">
        <v>24</v>
      </c>
      <c r="R11" s="14" t="s">
        <v>22</v>
      </c>
    </row>
    <row r="12" s="7" customFormat="true" ht="12.8" hidden="false" customHeight="false" outlineLevel="0" collapsed="false">
      <c r="A12" s="14"/>
      <c r="B12" s="14"/>
      <c r="C12" s="14"/>
      <c r="D12" s="14"/>
      <c r="E12" s="14"/>
      <c r="F12" s="15"/>
      <c r="H12" s="14"/>
      <c r="I12" s="14"/>
      <c r="J12" s="14"/>
      <c r="K12" s="16"/>
      <c r="L12" s="14"/>
      <c r="N12" s="14"/>
      <c r="O12" s="14"/>
      <c r="P12" s="14"/>
      <c r="Q12" s="16"/>
      <c r="R12" s="14"/>
    </row>
    <row r="13" s="9" customFormat="true" ht="13.8" hidden="false" customHeight="false" outlineLevel="0" collapsed="false">
      <c r="A13" s="16" t="n">
        <v>1</v>
      </c>
      <c r="B13" s="17" t="s">
        <v>25</v>
      </c>
      <c r="C13" s="16" t="s">
        <v>26</v>
      </c>
      <c r="D13" s="18" t="n">
        <v>0.25</v>
      </c>
      <c r="E13" s="19" t="n">
        <f aca="false">[1]Material!F73</f>
        <v>39.8</v>
      </c>
      <c r="F13" s="20" t="n">
        <f aca="false">E13*D13</f>
        <v>9.95</v>
      </c>
      <c r="H13" s="17" t="s">
        <v>27</v>
      </c>
      <c r="I13" s="16" t="n">
        <v>1</v>
      </c>
      <c r="J13" s="16" t="n">
        <v>1</v>
      </c>
      <c r="K13" s="19" t="n">
        <f aca="false">[1]Labour!F17</f>
        <v>12.5</v>
      </c>
      <c r="L13" s="21" t="n">
        <f aca="false">J13*I13*K13</f>
        <v>12.5</v>
      </c>
      <c r="N13" s="17"/>
      <c r="O13" s="16"/>
      <c r="P13" s="16"/>
      <c r="Q13" s="19"/>
      <c r="R13" s="21"/>
    </row>
    <row r="14" s="9" customFormat="true" ht="13.8" hidden="false" customHeight="false" outlineLevel="0" collapsed="false">
      <c r="A14" s="16" t="n">
        <v>2</v>
      </c>
      <c r="B14" s="17" t="s">
        <v>28</v>
      </c>
      <c r="C14" s="16"/>
      <c r="D14" s="18"/>
      <c r="E14" s="19"/>
      <c r="F14" s="20" t="n">
        <f aca="false">E14*D14</f>
        <v>0</v>
      </c>
      <c r="H14" s="17" t="s">
        <v>29</v>
      </c>
      <c r="I14" s="16" t="n">
        <v>1</v>
      </c>
      <c r="J14" s="16" t="n">
        <v>1</v>
      </c>
      <c r="K14" s="19" t="n">
        <f aca="false">[1]Labour!F5</f>
        <v>3.13</v>
      </c>
      <c r="L14" s="21" t="n">
        <f aca="false">J14*I14*K14</f>
        <v>3.13</v>
      </c>
      <c r="N14" s="17"/>
      <c r="O14" s="16"/>
      <c r="P14" s="16"/>
      <c r="Q14" s="19"/>
      <c r="R14" s="21"/>
    </row>
    <row r="15" s="9" customFormat="true" ht="13.8" hidden="false" customHeight="false" outlineLevel="0" collapsed="false">
      <c r="A15" s="16" t="n">
        <v>2</v>
      </c>
      <c r="B15" s="17" t="s">
        <v>30</v>
      </c>
      <c r="C15" s="16" t="s">
        <v>31</v>
      </c>
      <c r="D15" s="18" t="n">
        <v>0.05</v>
      </c>
      <c r="E15" s="19" t="n">
        <f aca="false">[1]Material!F69</f>
        <v>9.45</v>
      </c>
      <c r="F15" s="20" t="n">
        <f aca="false">E15*D15</f>
        <v>0.4725</v>
      </c>
      <c r="H15" s="17" t="s">
        <v>32</v>
      </c>
      <c r="I15" s="16" t="n">
        <v>1</v>
      </c>
      <c r="J15" s="16" t="n">
        <v>0.01</v>
      </c>
      <c r="K15" s="19" t="n">
        <f aca="false">[1]Labour!F7</f>
        <v>12.5</v>
      </c>
      <c r="L15" s="21" t="n">
        <f aca="false">J15*I15*K15</f>
        <v>0.125</v>
      </c>
      <c r="N15" s="22"/>
      <c r="O15" s="22"/>
      <c r="P15" s="22"/>
      <c r="Q15" s="22"/>
      <c r="R15" s="22"/>
    </row>
    <row r="16" s="9" customFormat="true" ht="13.8" hidden="false" customHeight="false" outlineLevel="0" collapsed="false">
      <c r="A16" s="16" t="n">
        <v>3</v>
      </c>
      <c r="B16" s="17" t="s">
        <v>33</v>
      </c>
      <c r="C16" s="16" t="s">
        <v>31</v>
      </c>
      <c r="D16" s="18" t="n">
        <v>0.01</v>
      </c>
      <c r="E16" s="19" t="n">
        <f aca="false">[1]Material!F70</f>
        <v>15.45</v>
      </c>
      <c r="F16" s="20" t="n">
        <f aca="false">E16*D16</f>
        <v>0.1545</v>
      </c>
      <c r="H16" s="17"/>
      <c r="I16" s="16"/>
      <c r="J16" s="16"/>
      <c r="K16" s="19"/>
      <c r="L16" s="21"/>
      <c r="N16" s="17"/>
      <c r="O16" s="16"/>
      <c r="P16" s="16"/>
      <c r="Q16" s="16"/>
      <c r="R16" s="21"/>
    </row>
    <row r="17" s="9" customFormat="true" ht="13.8" hidden="false" customHeight="false" outlineLevel="0" collapsed="false">
      <c r="A17" s="16" t="n">
        <v>4</v>
      </c>
      <c r="B17" s="17" t="s">
        <v>34</v>
      </c>
      <c r="C17" s="16" t="s">
        <v>35</v>
      </c>
      <c r="D17" s="19" t="n">
        <v>0.01</v>
      </c>
      <c r="E17" s="19" t="n">
        <f aca="false">[1]Material!F71</f>
        <v>5.01</v>
      </c>
      <c r="F17" s="20" t="n">
        <f aca="false">E17*D17</f>
        <v>0.0501</v>
      </c>
      <c r="H17" s="17"/>
      <c r="I17" s="16"/>
      <c r="J17" s="16"/>
      <c r="K17" s="19"/>
      <c r="L17" s="21"/>
      <c r="N17" s="22"/>
      <c r="O17" s="22"/>
      <c r="P17" s="22"/>
      <c r="Q17" s="22"/>
      <c r="R17" s="22"/>
    </row>
    <row r="18" s="9" customFormat="true" ht="13.8" hidden="false" customHeight="false" outlineLevel="0" collapsed="false">
      <c r="A18" s="16" t="n">
        <v>5</v>
      </c>
      <c r="B18" s="17" t="s">
        <v>36</v>
      </c>
      <c r="C18" s="16" t="s">
        <v>35</v>
      </c>
      <c r="D18" s="19" t="n">
        <v>0.02</v>
      </c>
      <c r="E18" s="19" t="n">
        <f aca="false">[1]Material!F72</f>
        <v>15.3</v>
      </c>
      <c r="F18" s="20" t="n">
        <f aca="false">E18*D18</f>
        <v>0.306</v>
      </c>
      <c r="H18" s="17"/>
      <c r="I18" s="16"/>
      <c r="J18" s="16"/>
      <c r="K18" s="19"/>
      <c r="L18" s="21"/>
      <c r="N18" s="22"/>
      <c r="O18" s="22"/>
      <c r="P18" s="22"/>
      <c r="Q18" s="22"/>
      <c r="R18" s="22"/>
    </row>
    <row r="19" s="9" customFormat="true" ht="13.8" hidden="false" customHeight="false" outlineLevel="0" collapsed="false">
      <c r="A19" s="16"/>
      <c r="B19" s="17"/>
      <c r="C19" s="16"/>
      <c r="D19" s="19"/>
      <c r="E19" s="19"/>
      <c r="F19" s="20"/>
      <c r="H19" s="22"/>
      <c r="I19" s="16"/>
      <c r="J19" s="16"/>
      <c r="K19" s="22"/>
      <c r="L19" s="21"/>
      <c r="N19" s="16"/>
      <c r="O19" s="16"/>
      <c r="P19" s="16"/>
      <c r="Q19" s="16"/>
      <c r="R19" s="21"/>
    </row>
    <row r="20" s="9" customFormat="true" ht="13.8" hidden="false" customHeight="false" outlineLevel="0" collapsed="false">
      <c r="A20" s="16"/>
      <c r="B20" s="17"/>
      <c r="C20" s="16"/>
      <c r="D20" s="19"/>
      <c r="E20" s="19"/>
      <c r="F20" s="20"/>
      <c r="H20" s="22"/>
      <c r="I20" s="16"/>
      <c r="J20" s="16"/>
      <c r="K20" s="22"/>
      <c r="L20" s="21"/>
      <c r="N20" s="16"/>
      <c r="O20" s="16"/>
      <c r="P20" s="16"/>
      <c r="Q20" s="16"/>
      <c r="R20" s="21"/>
    </row>
    <row r="21" s="9" customFormat="true" ht="13.8" hidden="false" customHeight="false" outlineLevel="0" collapsed="false">
      <c r="A21" s="16"/>
      <c r="B21" s="17"/>
      <c r="C21" s="16"/>
      <c r="D21" s="19"/>
      <c r="E21" s="19"/>
      <c r="F21" s="20"/>
      <c r="H21" s="22"/>
      <c r="I21" s="16"/>
      <c r="J21" s="16"/>
      <c r="K21" s="22"/>
      <c r="L21" s="21"/>
      <c r="N21" s="16"/>
      <c r="O21" s="16"/>
      <c r="P21" s="16"/>
      <c r="Q21" s="16"/>
      <c r="R21" s="21"/>
    </row>
    <row r="22" s="9" customFormat="true" ht="13.8" hidden="false" customHeight="false" outlineLevel="0" collapsed="false">
      <c r="A22" s="16"/>
      <c r="B22" s="17"/>
      <c r="C22" s="16"/>
      <c r="D22" s="19"/>
      <c r="E22" s="19"/>
      <c r="F22" s="20"/>
      <c r="H22" s="17"/>
      <c r="I22" s="16"/>
      <c r="J22" s="16"/>
      <c r="K22" s="19"/>
      <c r="L22" s="21"/>
      <c r="N22" s="16"/>
      <c r="O22" s="16"/>
      <c r="P22" s="16"/>
      <c r="Q22" s="16"/>
      <c r="R22" s="21"/>
    </row>
    <row r="23" s="9" customFormat="true" ht="13.8" hidden="false" customHeight="false" outlineLevel="0" collapsed="false">
      <c r="A23" s="16"/>
      <c r="B23" s="17"/>
      <c r="C23" s="16"/>
      <c r="D23" s="19"/>
      <c r="E23" s="19"/>
      <c r="F23" s="20"/>
      <c r="H23" s="17"/>
      <c r="I23" s="16"/>
      <c r="J23" s="16"/>
      <c r="K23" s="19"/>
      <c r="L23" s="21"/>
      <c r="N23" s="16"/>
      <c r="O23" s="16"/>
      <c r="P23" s="16"/>
      <c r="Q23" s="16"/>
      <c r="R23" s="21"/>
    </row>
    <row r="24" s="9" customFormat="true" ht="13.8" hidden="false" customHeight="false" outlineLevel="0" collapsed="false">
      <c r="A24" s="16"/>
      <c r="B24" s="17"/>
      <c r="C24" s="16"/>
      <c r="D24" s="19"/>
      <c r="E24" s="19"/>
      <c r="F24" s="20"/>
      <c r="H24" s="17"/>
      <c r="I24" s="16"/>
      <c r="J24" s="16"/>
      <c r="K24" s="19"/>
      <c r="L24" s="21"/>
      <c r="N24" s="16"/>
      <c r="O24" s="16"/>
      <c r="P24" s="16"/>
      <c r="Q24" s="16"/>
      <c r="R24" s="21"/>
    </row>
    <row r="25" s="9" customFormat="true" ht="13.8" hidden="false" customHeight="false" outlineLevel="0" collapsed="false">
      <c r="A25" s="16"/>
      <c r="B25" s="17"/>
      <c r="C25" s="16"/>
      <c r="D25" s="19"/>
      <c r="E25" s="19"/>
      <c r="F25" s="20"/>
      <c r="H25" s="17"/>
      <c r="I25" s="16"/>
      <c r="J25" s="16"/>
      <c r="K25" s="19"/>
      <c r="L25" s="21"/>
      <c r="N25" s="16"/>
      <c r="O25" s="16"/>
      <c r="P25" s="16"/>
      <c r="Q25" s="16"/>
      <c r="R25" s="21"/>
    </row>
    <row r="26" s="9" customFormat="true" ht="13.8" hidden="false" customHeight="false" outlineLevel="0" collapsed="false">
      <c r="A26" s="16"/>
      <c r="B26" s="17"/>
      <c r="C26" s="16"/>
      <c r="D26" s="19"/>
      <c r="E26" s="19"/>
      <c r="F26" s="20"/>
      <c r="H26" s="17"/>
      <c r="I26" s="16"/>
      <c r="J26" s="16"/>
      <c r="K26" s="19"/>
      <c r="L26" s="21"/>
      <c r="N26" s="16"/>
      <c r="O26" s="16"/>
      <c r="P26" s="16"/>
      <c r="Q26" s="16"/>
      <c r="R26" s="21"/>
    </row>
    <row r="27" s="9" customFormat="true" ht="13.8" hidden="false" customHeight="false" outlineLevel="0" collapsed="false">
      <c r="A27" s="16"/>
      <c r="B27" s="17"/>
      <c r="C27" s="16"/>
      <c r="D27" s="19"/>
      <c r="E27" s="19"/>
      <c r="F27" s="20"/>
      <c r="H27" s="17"/>
      <c r="I27" s="16"/>
      <c r="J27" s="16"/>
      <c r="K27" s="19"/>
      <c r="L27" s="21"/>
      <c r="N27" s="16"/>
      <c r="O27" s="16"/>
      <c r="P27" s="16"/>
      <c r="Q27" s="16"/>
      <c r="R27" s="21"/>
    </row>
    <row r="28" s="9" customFormat="true" ht="13.8" hidden="false" customHeight="false" outlineLevel="0" collapsed="false">
      <c r="D28" s="13"/>
      <c r="E28" s="13"/>
      <c r="F28" s="23"/>
    </row>
    <row r="29" s="9" customFormat="true" ht="13.8" hidden="false" customHeight="true" outlineLevel="0" collapsed="false">
      <c r="A29" s="24" t="s">
        <v>37</v>
      </c>
      <c r="B29" s="24"/>
      <c r="C29" s="24"/>
      <c r="D29" s="24"/>
      <c r="E29" s="24"/>
      <c r="F29" s="20" t="n">
        <f aca="false">SUM(F13:F27)</f>
        <v>10.9331</v>
      </c>
      <c r="G29" s="7"/>
      <c r="H29" s="24" t="s">
        <v>38</v>
      </c>
      <c r="I29" s="24"/>
      <c r="J29" s="24"/>
      <c r="K29" s="24"/>
      <c r="L29" s="21" t="n">
        <f aca="false">SUM(L13:L27)</f>
        <v>15.755</v>
      </c>
      <c r="N29" s="24" t="s">
        <v>39</v>
      </c>
      <c r="O29" s="24"/>
      <c r="P29" s="24"/>
      <c r="Q29" s="24"/>
      <c r="R29" s="21"/>
    </row>
    <row r="30" s="9" customFormat="true" ht="13.8" hidden="false" customHeight="false" outlineLevel="0" collapsed="false">
      <c r="A30" s="25"/>
      <c r="B30" s="25"/>
      <c r="C30" s="25"/>
      <c r="D30" s="25"/>
      <c r="E30" s="25"/>
      <c r="F30" s="26"/>
      <c r="G30" s="7"/>
      <c r="H30" s="24"/>
      <c r="I30" s="27"/>
      <c r="J30" s="27"/>
      <c r="K30" s="27"/>
      <c r="L30" s="28"/>
      <c r="N30" s="24"/>
      <c r="O30" s="27"/>
      <c r="P30" s="27"/>
      <c r="Q30" s="27"/>
      <c r="R30" s="28"/>
    </row>
    <row r="31" s="9" customFormat="true" ht="13.8" hidden="false" customHeight="false" outlineLevel="0" collapsed="false">
      <c r="A31" s="24"/>
      <c r="B31" s="27"/>
      <c r="C31" s="27"/>
      <c r="D31" s="27"/>
      <c r="E31" s="27"/>
      <c r="F31" s="13"/>
      <c r="G31" s="7"/>
      <c r="H31" s="24"/>
      <c r="I31" s="27"/>
      <c r="J31" s="27"/>
      <c r="K31" s="27"/>
      <c r="N31" s="24"/>
      <c r="O31" s="27"/>
      <c r="P31" s="27"/>
      <c r="Q31" s="27"/>
    </row>
    <row r="32" s="9" customFormat="true" ht="13.8" hidden="false" customHeight="true" outlineLevel="0" collapsed="false">
      <c r="D32" s="13"/>
      <c r="E32" s="13"/>
      <c r="F32" s="13"/>
      <c r="H32" s="24" t="s">
        <v>40</v>
      </c>
      <c r="I32" s="24"/>
      <c r="J32" s="24"/>
      <c r="K32" s="24"/>
      <c r="L32" s="21" t="n">
        <f aca="false">20/8</f>
        <v>2.5</v>
      </c>
      <c r="N32" s="24" t="s">
        <v>41</v>
      </c>
      <c r="O32" s="24"/>
      <c r="P32" s="24"/>
      <c r="Q32" s="24"/>
      <c r="R32" s="21"/>
    </row>
    <row r="33" s="9" customFormat="true" ht="13.8" hidden="false" customHeight="true" outlineLevel="0" collapsed="false">
      <c r="A33" s="24" t="s">
        <v>42</v>
      </c>
      <c r="B33" s="24"/>
      <c r="C33" s="24"/>
      <c r="D33" s="24"/>
      <c r="E33" s="24"/>
      <c r="F33" s="20" t="n">
        <f aca="false">SUM(F29:F31)</f>
        <v>10.9331</v>
      </c>
      <c r="H33" s="24" t="s">
        <v>43</v>
      </c>
      <c r="I33" s="24"/>
      <c r="J33" s="24"/>
      <c r="K33" s="24"/>
      <c r="L33" s="21" t="n">
        <f aca="false">L29/L32</f>
        <v>6.302</v>
      </c>
      <c r="N33" s="24" t="s">
        <v>44</v>
      </c>
      <c r="O33" s="24"/>
      <c r="P33" s="24"/>
      <c r="Q33" s="24"/>
      <c r="R33" s="21"/>
    </row>
    <row r="34" s="9" customFormat="true" ht="13.8" hidden="false" customHeight="false" outlineLevel="0" collapsed="false">
      <c r="D34" s="13"/>
      <c r="E34" s="13"/>
      <c r="F34" s="13"/>
    </row>
    <row r="35" s="9" customFormat="true" ht="13.8" hidden="false" customHeight="true" outlineLevel="0" collapsed="false">
      <c r="D35" s="13"/>
      <c r="E35" s="13"/>
      <c r="F35" s="13"/>
      <c r="N35" s="29" t="s">
        <v>45</v>
      </c>
      <c r="O35" s="29"/>
      <c r="P35" s="29"/>
      <c r="Q35" s="29"/>
      <c r="R35" s="30" t="n">
        <f aca="false">F33+L33+R33</f>
        <v>17.2351</v>
      </c>
    </row>
    <row r="36" s="9" customFormat="true" ht="13.8" hidden="false" customHeight="true" outlineLevel="0" collapsed="false">
      <c r="D36" s="13"/>
      <c r="E36" s="13"/>
      <c r="F36" s="13"/>
      <c r="N36" s="24" t="s">
        <v>46</v>
      </c>
      <c r="O36" s="24"/>
      <c r="P36" s="24"/>
      <c r="Q36" s="31" t="n">
        <v>0.2</v>
      </c>
      <c r="R36" s="30" t="n">
        <f aca="false">[1]Summery!C8*R35</f>
        <v>2.585265</v>
      </c>
    </row>
    <row r="37" s="9" customFormat="true" ht="13.8" hidden="false" customHeight="true" outlineLevel="0" collapsed="false">
      <c r="D37" s="13"/>
      <c r="E37" s="13"/>
      <c r="F37" s="13"/>
      <c r="N37" s="24" t="s">
        <v>47</v>
      </c>
      <c r="O37" s="24"/>
      <c r="P37" s="24"/>
      <c r="Q37" s="31" t="n">
        <v>0.15</v>
      </c>
      <c r="R37" s="32" t="n">
        <f aca="false">R35+R36</f>
        <v>19.820365</v>
      </c>
    </row>
    <row r="38" s="9" customFormat="true" ht="18" hidden="false" customHeight="true" outlineLevel="0" collapsed="false">
      <c r="D38" s="13"/>
      <c r="E38" s="13"/>
      <c r="F38" s="13"/>
      <c r="N38" s="33" t="s">
        <v>48</v>
      </c>
      <c r="O38" s="33"/>
      <c r="P38" s="33"/>
      <c r="Q38" s="34" t="s">
        <v>49</v>
      </c>
      <c r="R38" s="35"/>
    </row>
    <row r="39" s="9" customFormat="true" ht="18" hidden="false" customHeight="true" outlineLevel="0" collapsed="false">
      <c r="D39" s="13"/>
      <c r="E39" s="13"/>
      <c r="F39" s="13"/>
      <c r="N39" s="33"/>
      <c r="O39" s="33"/>
      <c r="P39" s="33"/>
      <c r="Q39" s="34"/>
      <c r="R39" s="36"/>
    </row>
    <row r="40" s="39" customFormat="true" ht="12" hidden="false" customHeight="true" outlineLevel="0" collapsed="false">
      <c r="A40" s="3" t="s">
        <v>50</v>
      </c>
      <c r="B40" s="3"/>
      <c r="C40" s="37"/>
      <c r="D40" s="37"/>
      <c r="E40" s="37"/>
      <c r="F40" s="37"/>
      <c r="G40" s="37"/>
      <c r="H40" s="38" t="s">
        <v>51</v>
      </c>
      <c r="I40" s="38"/>
      <c r="J40" s="37"/>
      <c r="K40" s="37"/>
      <c r="L40" s="37"/>
      <c r="M40" s="37"/>
      <c r="N40" s="37"/>
      <c r="O40" s="37"/>
      <c r="P40" s="37"/>
      <c r="Q40" s="37"/>
      <c r="R40" s="37"/>
    </row>
  </sheetData>
  <mergeCells count="43">
    <mergeCell ref="A1:C1"/>
    <mergeCell ref="D1:H1"/>
    <mergeCell ref="P1:R1"/>
    <mergeCell ref="A2:C2"/>
    <mergeCell ref="D2:H2"/>
    <mergeCell ref="P2:R2"/>
    <mergeCell ref="A3:C3"/>
    <mergeCell ref="D3:H3"/>
    <mergeCell ref="A4:C4"/>
    <mergeCell ref="D4:H4"/>
    <mergeCell ref="A6:C6"/>
    <mergeCell ref="D6:H7"/>
    <mergeCell ref="A11:A12"/>
    <mergeCell ref="B11:B12"/>
    <mergeCell ref="C11:C12"/>
    <mergeCell ref="D11:D12"/>
    <mergeCell ref="E11:E12"/>
    <mergeCell ref="F11:F12"/>
    <mergeCell ref="H11:H12"/>
    <mergeCell ref="I11:I12"/>
    <mergeCell ref="J11:J12"/>
    <mergeCell ref="K11:K12"/>
    <mergeCell ref="L11:L12"/>
    <mergeCell ref="N11:N12"/>
    <mergeCell ref="O11:O12"/>
    <mergeCell ref="P11:P12"/>
    <mergeCell ref="Q11:Q12"/>
    <mergeCell ref="R11:R12"/>
    <mergeCell ref="A29:E29"/>
    <mergeCell ref="H29:K29"/>
    <mergeCell ref="N29:Q29"/>
    <mergeCell ref="A30:E30"/>
    <mergeCell ref="H32:K32"/>
    <mergeCell ref="N32:Q32"/>
    <mergeCell ref="A33:E33"/>
    <mergeCell ref="H33:K33"/>
    <mergeCell ref="N33:Q33"/>
    <mergeCell ref="N35:Q35"/>
    <mergeCell ref="N36:P36"/>
    <mergeCell ref="N37:P37"/>
    <mergeCell ref="N38:P38"/>
    <mergeCell ref="A40:B40"/>
    <mergeCell ref="H40:I40"/>
  </mergeCells>
  <printOptions headings="false" gridLines="false" gridLinesSet="true" horizontalCentered="true" verticalCentered="false"/>
  <pageMargins left="0.5" right="0.5" top="1" bottom="1" header="0.511805555555555" footer="0.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&amp;L&amp;"Times New Roman,Regular"&amp;8Generated by www.orit-breakdown.com&amp;C&amp;"Times New Roman,Regular"&amp;8Tel: +251-911-42-78-05&amp;R&amp;"Times New Roman,Regular"&amp;8Email: info@orit-breakdown.com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eyob </cp:lastModifiedBy>
  <dcterms:modified xsi:type="dcterms:W3CDTF">2017-08-07T20:02:04Z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