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Компьютер\prisod\"/>
    </mc:Choice>
  </mc:AlternateContent>
  <xr:revisionPtr revIDLastSave="0" documentId="13_ncr:1_{6E945C2E-8661-4614-BE23-C5C6CE18ACB7}" xr6:coauthVersionLast="47" xr6:coauthVersionMax="47" xr10:uidLastSave="{00000000-0000-0000-0000-000000000000}"/>
  <bookViews>
    <workbookView xWindow="-7620" yWindow="2085" windowWidth="15375" windowHeight="7875" firstSheet="7" activeTab="9" xr2:uid="{F91BD1D7-F08B-448C-9D05-394CDBE4A649}"/>
  </bookViews>
  <sheets>
    <sheet name="1" sheetId="13" r:id="rId1"/>
    <sheet name="2" sheetId="12" r:id="rId2"/>
    <sheet name="3" sheetId="11" r:id="rId3"/>
    <sheet name="4" sheetId="10" r:id="rId4"/>
    <sheet name="5" sheetId="9" r:id="rId5"/>
    <sheet name="6" sheetId="8" r:id="rId6"/>
    <sheet name="7" sheetId="7" r:id="rId7"/>
    <sheet name="8" sheetId="6" r:id="rId8"/>
    <sheet name="9" sheetId="5" r:id="rId9"/>
    <sheet name="10" sheetId="4" r:id="rId10"/>
    <sheet name="11" sheetId="3" r:id="rId11"/>
    <sheet name="12" sheetId="2" r:id="rId12"/>
    <sheet name="13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3" l="1" a="1"/>
  <c r="B31" i="3" s="1"/>
  <c r="G19" i="3" a="1"/>
  <c r="G19" i="3" s="1"/>
  <c r="L3" i="3" s="1" a="1"/>
  <c r="L3" i="3" s="1"/>
  <c r="G13" i="3" a="1"/>
  <c r="G13" i="3" s="1"/>
  <c r="L13" i="3" s="1" a="1"/>
  <c r="L13" i="3" s="1"/>
  <c r="B13" i="3" a="1"/>
  <c r="B13" i="3" s="1"/>
  <c r="B19" i="3" s="1" a="1"/>
  <c r="B19" i="3" s="1"/>
  <c r="L19" i="3" s="1" a="1"/>
  <c r="L19" i="3" s="1"/>
  <c r="Q13" i="3" s="1" a="1"/>
  <c r="Q13" i="3" s="1"/>
  <c r="K18" i="2" a="1"/>
  <c r="K18" i="2" s="1"/>
  <c r="F18" i="2" a="1"/>
  <c r="F18" i="2" s="1"/>
  <c r="F12" i="2" a="1"/>
  <c r="F12" i="2" s="1"/>
  <c r="K12" i="2" s="1" a="1"/>
  <c r="K12" i="2" s="1"/>
  <c r="A18" i="2" s="1" a="1"/>
  <c r="A18" i="2" s="1"/>
  <c r="M2" i="2" s="1" a="1"/>
  <c r="M2" i="2" s="1"/>
  <c r="A12" i="2" a="1"/>
  <c r="A12" i="2" s="1"/>
  <c r="K2" i="2" s="1" a="1"/>
  <c r="K2" i="2" s="1"/>
  <c r="A30" i="1" a="1"/>
  <c r="A30" i="1" s="1"/>
  <c r="A20" i="1" a="1"/>
  <c r="A20" i="1" s="1"/>
  <c r="F20" i="1" s="1" a="1"/>
  <c r="F20" i="1" s="1"/>
  <c r="F13" i="1" a="1"/>
  <c r="F13" i="1" s="1"/>
  <c r="A13" i="1" a="1"/>
  <c r="A13" i="1" s="1"/>
  <c r="K2" i="1" s="1" a="1"/>
  <c r="K2" i="1" s="1"/>
  <c r="Q19" i="3" l="1" a="1"/>
  <c r="Q19" i="3" s="1"/>
  <c r="O3" i="3" s="1" a="1"/>
  <c r="O3" i="3" s="1"/>
  <c r="G31" i="3" a="1"/>
  <c r="G31" i="3" s="1"/>
  <c r="B34" i="3" s="1" a="1"/>
  <c r="B34" i="3" s="1"/>
  <c r="G34" i="3" s="1" a="1"/>
  <c r="G34" i="3" s="1"/>
  <c r="Q3" i="3" s="1" a="1"/>
  <c r="Q3" i="3" s="1"/>
  <c r="A24" i="2" a="1"/>
  <c r="A24" i="2" s="1"/>
  <c r="F24" i="2" s="1" a="1"/>
  <c r="F24" i="2" s="1"/>
  <c r="O2" i="2" s="1" a="1"/>
  <c r="O2" i="2" s="1"/>
  <c r="K20" i="1" a="1"/>
  <c r="K20" i="1" s="1"/>
  <c r="K13" i="1" a="1"/>
  <c r="K13" i="1" s="1"/>
  <c r="P20" i="1" s="1" a="1"/>
  <c r="P20" i="1" s="1"/>
  <c r="F30" i="1" a="1"/>
  <c r="F30" i="1" s="1"/>
  <c r="K30" i="1" s="1" a="1"/>
  <c r="K30" i="1" s="1"/>
  <c r="P7" i="1" s="1" a="1"/>
  <c r="P7" i="1" s="1"/>
  <c r="O13" i="4"/>
  <c r="K13" i="4"/>
  <c r="N7" i="4" a="1"/>
  <c r="N7" i="4" s="1"/>
  <c r="J7" i="4" a="1"/>
  <c r="J7" i="4" s="1"/>
  <c r="F17" i="4" a="1"/>
  <c r="F17" i="4" s="1"/>
  <c r="B17" i="4" a="1"/>
  <c r="B17" i="4" s="1"/>
  <c r="E12" i="4" a="1"/>
  <c r="E12" i="4" s="1"/>
  <c r="A12" i="4" a="1"/>
  <c r="A12" i="4" s="1"/>
  <c r="F7" i="4" a="1"/>
  <c r="F7" i="4" s="1"/>
  <c r="B7" i="4" a="1"/>
  <c r="B7" i="4" s="1"/>
  <c r="K15" i="5" a="1"/>
  <c r="K15" i="5" s="1"/>
  <c r="I9" i="5" a="1"/>
  <c r="I9" i="5" s="1"/>
  <c r="J2" i="5" a="1"/>
  <c r="J2" i="5" s="1"/>
  <c r="E8" i="6" a="1"/>
  <c r="E8" i="6" s="1"/>
  <c r="E2" i="7" a="1"/>
  <c r="E2" i="7" s="1"/>
  <c r="E2" i="8" a="1"/>
  <c r="E2" i="8" s="1"/>
  <c r="E2" i="9" a="1"/>
  <c r="E2" i="9" s="1"/>
  <c r="C9" i="10" a="1"/>
  <c r="C9" i="10" s="1"/>
  <c r="G2" i="11" a="1"/>
  <c r="G2" i="11" s="1"/>
  <c r="E9" i="12"/>
  <c r="E9" i="12" a="1"/>
  <c r="D9" i="12" a="1"/>
  <c r="D9" i="12" s="1"/>
  <c r="C9" i="12"/>
  <c r="C9" i="12" a="1"/>
  <c r="E8" i="12" a="1"/>
  <c r="E8" i="12" s="1"/>
  <c r="D8" i="12"/>
  <c r="D8" i="12" a="1"/>
  <c r="C8" i="12" a="1"/>
  <c r="C8" i="12" s="1"/>
  <c r="E7" i="12"/>
  <c r="E7" i="12" a="1"/>
  <c r="D7" i="12" a="1"/>
  <c r="D7" i="12" s="1"/>
  <c r="C7" i="12"/>
  <c r="C7" i="12" a="1"/>
  <c r="P13" i="1" l="1" a="1"/>
  <c r="P13" i="1" s="1"/>
  <c r="N2" i="1" s="1" a="1"/>
  <c r="N2" i="1" s="1"/>
  <c r="E3" i="7"/>
  <c r="E4" i="7"/>
  <c r="G2" i="7"/>
  <c r="F4" i="7"/>
  <c r="G3" i="7"/>
  <c r="F2" i="7"/>
  <c r="G4" i="7"/>
  <c r="F3" i="7"/>
  <c r="C7" i="13" a="1"/>
  <c r="C7" i="13" s="1"/>
  <c r="E8" i="13" l="1"/>
  <c r="E9" i="13"/>
  <c r="D8" i="13"/>
  <c r="D9" i="13"/>
  <c r="C8" i="13"/>
  <c r="C9" i="13"/>
  <c r="E7" i="13"/>
  <c r="D7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<sst xmlns="http://schemas.openxmlformats.org/spreadsheetml/2006/main" count="122" uniqueCount="82">
  <si>
    <t>Матрица 1</t>
  </si>
  <si>
    <t>Результат сложения</t>
  </si>
  <si>
    <t>матрица 1</t>
  </si>
  <si>
    <t>матрица 2</t>
  </si>
  <si>
    <t>результат вычисления</t>
  </si>
  <si>
    <t>исходная матрица</t>
  </si>
  <si>
    <t>число</t>
  </si>
  <si>
    <t>итоговая матрица</t>
  </si>
  <si>
    <t>результат умножения</t>
  </si>
  <si>
    <t>транспонированная матрица</t>
  </si>
  <si>
    <t>опр</t>
  </si>
  <si>
    <t>обратная матрица</t>
  </si>
  <si>
    <t>Матрица коэффициентов при неизвестных
при неизвестных</t>
  </si>
  <si>
    <t>матрица свободных членов</t>
  </si>
  <si>
    <t>решение</t>
  </si>
  <si>
    <t>x1</t>
  </si>
  <si>
    <t>x2</t>
  </si>
  <si>
    <t>x3</t>
  </si>
  <si>
    <t>x4</t>
  </si>
  <si>
    <t>матрица А</t>
  </si>
  <si>
    <t>свободные члены</t>
  </si>
  <si>
    <t>решениа</t>
  </si>
  <si>
    <t>х1</t>
  </si>
  <si>
    <t>х2</t>
  </si>
  <si>
    <t>х3</t>
  </si>
  <si>
    <t>х4</t>
  </si>
  <si>
    <t>матрица В</t>
  </si>
  <si>
    <t>у1</t>
  </si>
  <si>
    <t>у2</t>
  </si>
  <si>
    <t>у3</t>
  </si>
  <si>
    <t>матрица С</t>
  </si>
  <si>
    <t>z1</t>
  </si>
  <si>
    <t>z2</t>
  </si>
  <si>
    <t>z3</t>
  </si>
  <si>
    <t>z4</t>
  </si>
  <si>
    <t>z5</t>
  </si>
  <si>
    <t>А+В</t>
  </si>
  <si>
    <t>А-В</t>
  </si>
  <si>
    <t>А*В</t>
  </si>
  <si>
    <t>(А+В)*12</t>
  </si>
  <si>
    <t>(А-В)/2</t>
  </si>
  <si>
    <t>А*25+В/10</t>
  </si>
  <si>
    <t>обратная матрица А</t>
  </si>
  <si>
    <t>обратная матрица В</t>
  </si>
  <si>
    <t>определитель матрицы А</t>
  </si>
  <si>
    <t>определитель матрицы В</t>
  </si>
  <si>
    <t>А</t>
  </si>
  <si>
    <t>В</t>
  </si>
  <si>
    <t>Y</t>
  </si>
  <si>
    <t>X=A^-1*B</t>
  </si>
  <si>
    <t>A^3*A^T*X=B</t>
  </si>
  <si>
    <t>Z=Y^T*A^2*A^T*A*Y</t>
  </si>
  <si>
    <t>A*X=B</t>
  </si>
  <si>
    <t>A^2</t>
  </si>
  <si>
    <t>A^T</t>
  </si>
  <si>
    <t>(A^T)^-1</t>
  </si>
  <si>
    <t>(A^3)^-1*В</t>
  </si>
  <si>
    <t>А^3</t>
  </si>
  <si>
    <t>A^-1</t>
  </si>
  <si>
    <t>(A^3)^-1</t>
  </si>
  <si>
    <t>Y^T</t>
  </si>
  <si>
    <t>Y^T*A^2</t>
  </si>
  <si>
    <t>Y^T*A^2*А^T</t>
  </si>
  <si>
    <t>Y^T*A^2*А^T*A</t>
  </si>
  <si>
    <t>X=(A^3)^-1*B</t>
  </si>
  <si>
    <t>Z=Y^T*A^T*A^2*Y</t>
  </si>
  <si>
    <t>A^3*X=B</t>
  </si>
  <si>
    <t>A^3</t>
  </si>
  <si>
    <t>(А^3)^-1</t>
  </si>
  <si>
    <t>Y^T*A^T</t>
  </si>
  <si>
    <t>Y^T*A^T*А^2</t>
  </si>
  <si>
    <t>Z=Y^T*A^3*Y</t>
  </si>
  <si>
    <t>A^2*A^T*X=B</t>
  </si>
  <si>
    <t>(A^2)^-1</t>
  </si>
  <si>
    <t>(A^2)^-1*(A^T)^-1</t>
  </si>
  <si>
    <t>Y^T*A^3</t>
  </si>
  <si>
    <t>X</t>
  </si>
  <si>
    <t>X=(A^T)^-1*(A^2)^-1*B</t>
  </si>
  <si>
    <t>(A^T)^-1*(A^2)^-1</t>
  </si>
  <si>
    <t>(A^2)^-1*B</t>
  </si>
  <si>
    <t>X=(A^T)^-1*(A^3)^-1*B</t>
  </si>
  <si>
    <t>(A^T)^-1*(A^3)^-1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</si>
</sst>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6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3" borderId="0" xfId="2"/>
    <xf numFmtId="0" fontId="2" fillId="2" borderId="0" xfId="1"/>
    <xf numFmtId="0" fontId="1" fillId="17" borderId="0" xfId="16"/>
    <xf numFmtId="0" fontId="1" fillId="18" borderId="0" xfId="17"/>
    <xf numFmtId="0" fontId="1" fillId="19" borderId="0" xfId="18"/>
    <xf numFmtId="0" fontId="5" fillId="8" borderId="0" xfId="7" applyAlignment="1">
      <alignment horizontal="center"/>
    </xf>
    <xf numFmtId="0" fontId="5" fillId="16" borderId="0" xfId="15" applyAlignment="1">
      <alignment horizontal="center"/>
    </xf>
    <xf numFmtId="0" fontId="1" fillId="13" borderId="0" xfId="12" applyAlignment="1"/>
    <xf numFmtId="0" fontId="1" fillId="7" borderId="0" xfId="6" applyAlignment="1">
      <alignment horizontal="center"/>
    </xf>
    <xf numFmtId="0" fontId="1" fillId="11" borderId="0" xfId="10" applyAlignment="1">
      <alignment horizontal="center"/>
    </xf>
    <xf numFmtId="0" fontId="7" fillId="19" borderId="0" xfId="18" applyFont="1"/>
    <xf numFmtId="0" fontId="1" fillId="19" borderId="0" xfId="18" applyAlignment="1">
      <alignment horizontal="center"/>
    </xf>
    <xf numFmtId="0" fontId="1" fillId="17" borderId="0" xfId="16" applyAlignment="1">
      <alignment horizontal="center"/>
    </xf>
    <xf numFmtId="0" fontId="4" fillId="4" borderId="0" xfId="3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 vertical="center" wrapText="1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  <xf numFmtId="0" fontId="1" fillId="5" borderId="0" xfId="4" applyAlignment="1">
      <alignment horizontal="center"/>
    </xf>
    <xf numFmtId="0" fontId="1" fillId="9" borderId="0" xfId="8" applyAlignment="1">
      <alignment horizontal="center"/>
    </xf>
    <xf numFmtId="0" fontId="1" fillId="6" borderId="0" xfId="5" applyAlignment="1">
      <alignment horizontal="center"/>
    </xf>
    <xf numFmtId="0" fontId="1" fillId="10" borderId="0" xfId="9" applyAlignment="1">
      <alignment horizontal="center"/>
    </xf>
    <xf numFmtId="0" fontId="1" fillId="7" borderId="0" xfId="6" applyAlignment="1">
      <alignment horizontal="center"/>
    </xf>
    <xf numFmtId="0" fontId="1" fillId="11" borderId="0" xfId="10" applyAlignment="1">
      <alignment horizontal="center"/>
    </xf>
    <xf numFmtId="0" fontId="1" fillId="14" borderId="0" xfId="13" applyAlignment="1">
      <alignment horizontal="center"/>
    </xf>
    <xf numFmtId="0" fontId="1" fillId="17" borderId="0" xfId="16" applyAlignment="1">
      <alignment horizontal="center"/>
    </xf>
    <xf numFmtId="0" fontId="1" fillId="19" borderId="0" xfId="18" applyAlignment="1">
      <alignment horizontal="center"/>
    </xf>
    <xf numFmtId="0" fontId="1" fillId="15" borderId="0" xfId="14" applyAlignment="1">
      <alignment horizontal="center"/>
    </xf>
    <xf numFmtId="0" fontId="1" fillId="18" borderId="0" xfId="17" applyAlignment="1">
      <alignment horizontal="center"/>
    </xf>
    <xf numFmtId="0" fontId="1" fillId="13" borderId="0" xfId="12" applyAlignment="1">
      <alignment horizontal="center"/>
    </xf>
    <xf numFmtId="0" fontId="5" fillId="12" borderId="0" xfId="11" applyAlignment="1">
      <alignment horizontal="center"/>
    </xf>
    <xf numFmtId="0" fontId="0" fillId="0" borderId="0" xfId="0" applyAlignment="1">
      <alignment horizontal="center"/>
    </xf>
  </cellXfs>
  <cellStyles count="20">
    <cellStyle name="20% — акцент1" xfId="4" builtinId="30"/>
    <cellStyle name="20% — акцент2" xfId="8" builtinId="34"/>
    <cellStyle name="20% — акцент4" xfId="12" builtinId="42"/>
    <cellStyle name="20% — акцент6" xfId="16" builtinId="50"/>
    <cellStyle name="40% — акцент1" xfId="5" builtinId="31"/>
    <cellStyle name="40% — акцент2" xfId="9" builtinId="35"/>
    <cellStyle name="40% — акцент4" xfId="13" builtinId="43"/>
    <cellStyle name="40% — акцент6" xfId="17" builtinId="51"/>
    <cellStyle name="60% — акцент1" xfId="6" builtinId="32"/>
    <cellStyle name="60% — акцент2" xfId="10" builtinId="36"/>
    <cellStyle name="60% — акцент4" xfId="14" builtinId="44"/>
    <cellStyle name="60% — акцент6" xfId="18" builtinId="52"/>
    <cellStyle name="Акцент2" xfId="7" builtinId="33"/>
    <cellStyle name="Акцент4" xfId="11" builtinId="41"/>
    <cellStyle name="Акцент6" xfId="15" builtinId="49"/>
    <cellStyle name="Нейтральный" xfId="3" builtinId="28"/>
    <cellStyle name="Обычный" xfId="0" builtinId="0"/>
    <cellStyle name="Обычный 2" xfId="19" xr:uid="{81A6BC40-3289-4EFA-A300-26FD509FBB5D}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43F2-4864-4D36-9F8E-CE61B6C4910E}">
  <dimension ref="A1:G9"/>
  <sheetViews>
    <sheetView workbookViewId="0">
      <selection activeCell="C6" sqref="C6:E6"/>
    </sheetView>
  </sheetViews>
  <sheetFormatPr defaultRowHeight="15" x14ac:dyDescent="0.25"/>
  <sheetData>
    <row r="1" spans="1:7" x14ac:dyDescent="0.25">
      <c r="A1" s="16" t="s">
        <v>0</v>
      </c>
      <c r="B1" s="16"/>
      <c r="C1" s="16"/>
      <c r="E1" s="16" t="s">
        <v>0</v>
      </c>
      <c r="F1" s="16"/>
      <c r="G1" s="16"/>
    </row>
    <row r="2" spans="1:7" x14ac:dyDescent="0.25">
      <c r="A2">
        <v>1</v>
      </c>
      <c r="B2">
        <v>4</v>
      </c>
      <c r="C2">
        <v>15</v>
      </c>
      <c r="E2">
        <v>22</v>
      </c>
      <c r="F2">
        <v>55</v>
      </c>
      <c r="G2">
        <v>88</v>
      </c>
    </row>
    <row r="3" spans="1:7" x14ac:dyDescent="0.25">
      <c r="A3">
        <v>2</v>
      </c>
      <c r="B3">
        <v>4</v>
      </c>
      <c r="C3">
        <v>38</v>
      </c>
      <c r="E3">
        <v>33</v>
      </c>
      <c r="F3">
        <v>66</v>
      </c>
      <c r="G3">
        <v>99</v>
      </c>
    </row>
    <row r="4" spans="1:7" x14ac:dyDescent="0.25">
      <c r="A4">
        <v>3</v>
      </c>
      <c r="B4">
        <v>4</v>
      </c>
      <c r="C4">
        <v>49</v>
      </c>
      <c r="E4">
        <v>44</v>
      </c>
      <c r="F4">
        <v>77</v>
      </c>
      <c r="G4">
        <v>11</v>
      </c>
    </row>
    <row r="6" spans="1:7" x14ac:dyDescent="0.25">
      <c r="C6" s="17" t="s">
        <v>1</v>
      </c>
      <c r="D6" s="17"/>
      <c r="E6" s="17"/>
    </row>
    <row r="7" spans="1:7" x14ac:dyDescent="0.25">
      <c r="C7">
        <f t="array" ref="C7:E9">A2:C4+E2:G4</f>
        <v>23</v>
      </c>
      <c r="D7">
        <v>59</v>
      </c>
      <c r="E7">
        <v>103</v>
      </c>
    </row>
    <row r="8" spans="1:7" x14ac:dyDescent="0.25">
      <c r="C8">
        <v>35</v>
      </c>
      <c r="D8">
        <v>70</v>
      </c>
      <c r="E8">
        <v>137</v>
      </c>
    </row>
    <row r="9" spans="1:7" x14ac:dyDescent="0.25">
      <c r="C9">
        <v>47</v>
      </c>
      <c r="D9">
        <v>81</v>
      </c>
      <c r="E9">
        <v>60</v>
      </c>
    </row>
  </sheetData>
  <mergeCells count="3">
    <mergeCell ref="E1:G1"/>
    <mergeCell ref="A1:C1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1D58-43ED-4D4A-8427-9546E2CE6D84}">
  <dimension ref="A1:G9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16" t="s">
        <v>2</v>
      </c>
      <c r="B1" s="16"/>
      <c r="C1" s="16"/>
      <c r="E1" s="16" t="s">
        <v>3</v>
      </c>
      <c r="F1" s="16"/>
      <c r="G1" s="16"/>
    </row>
    <row r="2" spans="1:7" x14ac:dyDescent="0.25">
      <c r="A2">
        <v>65</v>
      </c>
      <c r="B2">
        <v>39</v>
      </c>
      <c r="C2">
        <v>23</v>
      </c>
      <c r="E2">
        <v>24</v>
      </c>
      <c r="F2">
        <v>34</v>
      </c>
      <c r="G2">
        <v>61</v>
      </c>
    </row>
    <row r="3" spans="1:7" x14ac:dyDescent="0.25">
      <c r="A3">
        <v>43</v>
      </c>
      <c r="B3">
        <v>88</v>
      </c>
      <c r="C3">
        <v>36</v>
      </c>
      <c r="E3">
        <v>45</v>
      </c>
      <c r="F3">
        <v>39</v>
      </c>
      <c r="G3">
        <v>47</v>
      </c>
    </row>
    <row r="4" spans="1:7" x14ac:dyDescent="0.25">
      <c r="A4">
        <v>56</v>
      </c>
      <c r="B4">
        <v>12</v>
      </c>
      <c r="C4">
        <v>27</v>
      </c>
      <c r="E4">
        <v>78</v>
      </c>
      <c r="F4">
        <v>51</v>
      </c>
      <c r="G4">
        <v>15</v>
      </c>
    </row>
    <row r="6" spans="1:7" x14ac:dyDescent="0.25">
      <c r="C6" s="18" t="s">
        <v>4</v>
      </c>
      <c r="D6" s="18"/>
      <c r="E6" s="18"/>
    </row>
    <row r="7" spans="1:7" x14ac:dyDescent="0.25">
      <c r="C7">
        <f t="array" ref="C7">A2:C4-E2:G4</f>
        <v>41</v>
      </c>
      <c r="D7">
        <f t="array" ref="D7">B2:D4-F2:H4</f>
        <v>5</v>
      </c>
      <c r="E7">
        <f t="array" ref="E7">C2:E4-G2:I4</f>
        <v>-38</v>
      </c>
    </row>
    <row r="8" spans="1:7" x14ac:dyDescent="0.25">
      <c r="C8">
        <f t="array" ref="C8">A3:C5-E3:G5</f>
        <v>-2</v>
      </c>
      <c r="D8">
        <f t="array" ref="D8">B3:D5-F3:H5</f>
        <v>49</v>
      </c>
      <c r="E8">
        <f t="array" ref="E8">C3:E5-G3:I5</f>
        <v>-11</v>
      </c>
    </row>
    <row r="9" spans="1:7" x14ac:dyDescent="0.25">
      <c r="C9">
        <f t="array" ref="C9">A4:C6-E4:G6</f>
        <v>-22</v>
      </c>
      <c r="D9">
        <f t="array" ref="D9">B4:D6-F4:H6</f>
        <v>-39</v>
      </c>
      <c r="E9">
        <f t="array" ref="E9">C4:E6-G4:I6</f>
        <v>12</v>
      </c>
    </row>
  </sheetData>
  <mergeCells count="3">
    <mergeCell ref="A1:C1"/>
    <mergeCell ref="E1:G1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E4EE-56A4-405F-B870-B103C21F44DE}">
  <dimension ref="A1:I5"/>
  <sheetViews>
    <sheetView workbookViewId="0">
      <selection activeCell="L15" sqref="L15"/>
    </sheetView>
  </sheetViews>
  <sheetFormatPr defaultRowHeight="15" x14ac:dyDescent="0.25"/>
  <sheetData>
    <row r="1" spans="1:9" x14ac:dyDescent="0.25">
      <c r="A1" s="16" t="s">
        <v>5</v>
      </c>
      <c r="B1" s="16"/>
      <c r="C1" s="16"/>
      <c r="E1" s="3" t="s">
        <v>6</v>
      </c>
      <c r="G1" s="17" t="s">
        <v>7</v>
      </c>
      <c r="H1" s="17"/>
      <c r="I1" s="17"/>
    </row>
    <row r="2" spans="1:9" x14ac:dyDescent="0.25">
      <c r="A2">
        <v>11</v>
      </c>
      <c r="B2">
        <v>76</v>
      </c>
      <c r="C2">
        <v>32</v>
      </c>
      <c r="E2">
        <v>255</v>
      </c>
      <c r="G2" cm="1">
        <f t="array" ref="G2:I5">(A2:C5)*E2</f>
        <v>2805</v>
      </c>
      <c r="H2">
        <v>19380</v>
      </c>
      <c r="I2">
        <v>8160</v>
      </c>
    </row>
    <row r="3" spans="1:9" x14ac:dyDescent="0.25">
      <c r="A3">
        <v>22</v>
      </c>
      <c r="B3">
        <v>34</v>
      </c>
      <c r="C3">
        <v>34</v>
      </c>
      <c r="G3">
        <v>5610</v>
      </c>
      <c r="H3">
        <v>8670</v>
      </c>
      <c r="I3">
        <v>8670</v>
      </c>
    </row>
    <row r="4" spans="1:9" x14ac:dyDescent="0.25">
      <c r="A4">
        <v>53</v>
      </c>
      <c r="B4">
        <v>12</v>
      </c>
      <c r="C4">
        <v>62</v>
      </c>
      <c r="G4">
        <v>13515</v>
      </c>
      <c r="H4">
        <v>3060</v>
      </c>
      <c r="I4">
        <v>15810</v>
      </c>
    </row>
    <row r="5" spans="1:9" x14ac:dyDescent="0.25">
      <c r="A5">
        <v>45</v>
      </c>
      <c r="B5">
        <v>71</v>
      </c>
      <c r="C5">
        <v>25</v>
      </c>
      <c r="G5">
        <v>11475</v>
      </c>
      <c r="H5">
        <v>18105</v>
      </c>
      <c r="I5">
        <v>6375</v>
      </c>
    </row>
  </sheetData>
  <mergeCells count="2">
    <mergeCell ref="A1:C1"/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F07E-98CC-4832-AC8F-24636587B0AF}">
  <dimension ref="A1:G13"/>
  <sheetViews>
    <sheetView workbookViewId="0">
      <selection activeCell="L8" sqref="L8"/>
    </sheetView>
  </sheetViews>
  <sheetFormatPr defaultRowHeight="15" x14ac:dyDescent="0.25"/>
  <sheetData>
    <row r="1" spans="1:7" x14ac:dyDescent="0.25">
      <c r="A1" s="16" t="s">
        <v>2</v>
      </c>
      <c r="B1" s="16"/>
      <c r="C1" s="16"/>
      <c r="E1" s="17" t="s">
        <v>3</v>
      </c>
      <c r="F1" s="17"/>
      <c r="G1" s="17"/>
    </row>
    <row r="2" spans="1:7" x14ac:dyDescent="0.25">
      <c r="A2">
        <v>1</v>
      </c>
      <c r="B2">
        <v>6</v>
      </c>
      <c r="C2">
        <v>11</v>
      </c>
      <c r="E2">
        <v>5</v>
      </c>
      <c r="F2">
        <v>6</v>
      </c>
      <c r="G2">
        <v>7</v>
      </c>
    </row>
    <row r="3" spans="1:7" x14ac:dyDescent="0.25">
      <c r="A3">
        <v>2</v>
      </c>
      <c r="B3">
        <v>7</v>
      </c>
      <c r="C3">
        <v>12</v>
      </c>
      <c r="E3">
        <v>5</v>
      </c>
      <c r="F3">
        <v>6</v>
      </c>
      <c r="G3">
        <v>7</v>
      </c>
    </row>
    <row r="4" spans="1:7" x14ac:dyDescent="0.25">
      <c r="A4">
        <v>3</v>
      </c>
      <c r="B4">
        <v>8</v>
      </c>
      <c r="C4">
        <v>13</v>
      </c>
      <c r="E4">
        <v>5</v>
      </c>
      <c r="F4">
        <v>6</v>
      </c>
      <c r="G4">
        <v>7</v>
      </c>
    </row>
    <row r="5" spans="1:7" x14ac:dyDescent="0.25">
      <c r="A5">
        <v>4</v>
      </c>
      <c r="B5">
        <v>9</v>
      </c>
      <c r="C5">
        <v>14</v>
      </c>
    </row>
    <row r="6" spans="1:7" x14ac:dyDescent="0.25">
      <c r="A6">
        <v>5</v>
      </c>
      <c r="B6">
        <v>10</v>
      </c>
      <c r="C6">
        <v>15</v>
      </c>
      <c r="F6" s="1"/>
    </row>
    <row r="8" spans="1:7" x14ac:dyDescent="0.25">
      <c r="C8" s="18" t="s">
        <v>8</v>
      </c>
      <c r="D8" s="18"/>
      <c r="E8" s="18"/>
    </row>
    <row r="9" spans="1:7" x14ac:dyDescent="0.25">
      <c r="C9" cm="1">
        <f t="array" ref="C9:E13">MMULT(A2:C6,E2:G4)</f>
        <v>90</v>
      </c>
      <c r="D9">
        <v>108</v>
      </c>
      <c r="E9">
        <v>126</v>
      </c>
    </row>
    <row r="10" spans="1:7" x14ac:dyDescent="0.25">
      <c r="C10">
        <v>105</v>
      </c>
      <c r="D10">
        <v>126</v>
      </c>
      <c r="E10">
        <v>147</v>
      </c>
    </row>
    <row r="11" spans="1:7" x14ac:dyDescent="0.25">
      <c r="C11">
        <v>120</v>
      </c>
      <c r="D11">
        <v>144</v>
      </c>
      <c r="E11">
        <v>168</v>
      </c>
    </row>
    <row r="12" spans="1:7" x14ac:dyDescent="0.25">
      <c r="C12">
        <v>135</v>
      </c>
      <c r="D12">
        <v>162</v>
      </c>
      <c r="E12">
        <v>189</v>
      </c>
    </row>
    <row r="13" spans="1:7" x14ac:dyDescent="0.25">
      <c r="C13">
        <v>150</v>
      </c>
      <c r="D13">
        <v>180</v>
      </c>
      <c r="E13">
        <v>210</v>
      </c>
    </row>
  </sheetData>
  <mergeCells count="3">
    <mergeCell ref="A1:C1"/>
    <mergeCell ref="E1:G1"/>
    <mergeCell ref="C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DF0D-B12E-4E96-A071-6DE016644CE5}">
  <dimension ref="A1:I6"/>
  <sheetViews>
    <sheetView workbookViewId="0">
      <selection activeCell="J13" sqref="J13"/>
    </sheetView>
  </sheetViews>
  <sheetFormatPr defaultRowHeight="15" x14ac:dyDescent="0.25"/>
  <sheetData>
    <row r="1" spans="1:9" x14ac:dyDescent="0.25">
      <c r="A1" s="16" t="s">
        <v>5</v>
      </c>
      <c r="B1" s="16"/>
      <c r="C1" s="16"/>
      <c r="E1" s="18" t="s">
        <v>9</v>
      </c>
      <c r="F1" s="18"/>
      <c r="G1" s="18"/>
      <c r="H1" s="18"/>
      <c r="I1" s="18"/>
    </row>
    <row r="2" spans="1:9" x14ac:dyDescent="0.25">
      <c r="A2">
        <v>1</v>
      </c>
      <c r="B2">
        <v>2</v>
      </c>
      <c r="C2">
        <v>11</v>
      </c>
      <c r="E2" cm="1">
        <f t="array" ref="E2:I4">TRANSPOSE(A2:C6)</f>
        <v>1</v>
      </c>
      <c r="F2">
        <v>3</v>
      </c>
      <c r="G2">
        <v>5</v>
      </c>
      <c r="H2">
        <v>7</v>
      </c>
      <c r="I2">
        <v>9</v>
      </c>
    </row>
    <row r="3" spans="1:9" x14ac:dyDescent="0.25">
      <c r="A3">
        <v>3</v>
      </c>
      <c r="B3">
        <v>4</v>
      </c>
      <c r="C3">
        <v>13</v>
      </c>
      <c r="E3">
        <v>2</v>
      </c>
      <c r="F3">
        <v>4</v>
      </c>
      <c r="G3">
        <v>6</v>
      </c>
      <c r="H3">
        <v>8</v>
      </c>
      <c r="I3">
        <v>10</v>
      </c>
    </row>
    <row r="4" spans="1:9" x14ac:dyDescent="0.25">
      <c r="A4">
        <v>5</v>
      </c>
      <c r="B4">
        <v>6</v>
      </c>
      <c r="C4">
        <v>15</v>
      </c>
      <c r="E4">
        <v>11</v>
      </c>
      <c r="F4">
        <v>13</v>
      </c>
      <c r="G4">
        <v>15</v>
      </c>
      <c r="H4">
        <v>17</v>
      </c>
      <c r="I4">
        <v>19</v>
      </c>
    </row>
    <row r="5" spans="1:9" x14ac:dyDescent="0.25">
      <c r="A5">
        <v>7</v>
      </c>
      <c r="B5">
        <v>8</v>
      </c>
      <c r="C5">
        <v>17</v>
      </c>
    </row>
    <row r="6" spans="1:9" x14ac:dyDescent="0.25">
      <c r="A6">
        <v>9</v>
      </c>
      <c r="B6">
        <v>10</v>
      </c>
      <c r="C6">
        <v>19</v>
      </c>
    </row>
  </sheetData>
  <mergeCells count="2">
    <mergeCell ref="A1:C1"/>
    <mergeCell ref="E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D952-37A0-45AD-97EA-E06889E6492E}">
  <dimension ref="A1:E4"/>
  <sheetViews>
    <sheetView workbookViewId="0">
      <selection sqref="A1:C1"/>
    </sheetView>
  </sheetViews>
  <sheetFormatPr defaultRowHeight="15" x14ac:dyDescent="0.25"/>
  <sheetData>
    <row r="1" spans="1:5" x14ac:dyDescent="0.25">
      <c r="A1" s="16" t="s">
        <v>5</v>
      </c>
      <c r="B1" s="16"/>
      <c r="C1" s="16"/>
      <c r="E1" s="3" t="s">
        <v>10</v>
      </c>
    </row>
    <row r="2" spans="1:5" x14ac:dyDescent="0.25">
      <c r="A2">
        <v>95</v>
      </c>
      <c r="B2">
        <v>25</v>
      </c>
      <c r="C2">
        <v>87</v>
      </c>
      <c r="E2">
        <f t="array" ref="E2">MDETERM(A2:C4)</f>
        <v>117596.99999999997</v>
      </c>
    </row>
    <row r="3" spans="1:5" x14ac:dyDescent="0.25">
      <c r="A3">
        <v>54</v>
      </c>
      <c r="B3">
        <v>39</v>
      </c>
      <c r="C3">
        <v>63</v>
      </c>
    </row>
    <row r="4" spans="1:5" x14ac:dyDescent="0.25">
      <c r="A4">
        <v>35</v>
      </c>
      <c r="B4">
        <v>44</v>
      </c>
      <c r="C4">
        <v>101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3F2B-23BC-4CF9-94C4-1BA75EE461BB}">
  <dimension ref="A1:G4"/>
  <sheetViews>
    <sheetView workbookViewId="0">
      <selection activeCell="J15" sqref="J15"/>
    </sheetView>
  </sheetViews>
  <sheetFormatPr defaultRowHeight="15" x14ac:dyDescent="0.25"/>
  <sheetData>
    <row r="1" spans="1:7" x14ac:dyDescent="0.25">
      <c r="A1" s="16" t="s">
        <v>5</v>
      </c>
      <c r="B1" s="16"/>
      <c r="C1" s="16"/>
      <c r="E1" s="17" t="s">
        <v>11</v>
      </c>
      <c r="F1" s="17"/>
      <c r="G1" s="17"/>
    </row>
    <row r="2" spans="1:7" x14ac:dyDescent="0.25">
      <c r="A2">
        <v>55</v>
      </c>
      <c r="B2">
        <v>22</v>
      </c>
      <c r="C2">
        <v>20</v>
      </c>
      <c r="E2">
        <f t="array" ref="E2:G4">MINVERSE(A2:C4)</f>
        <v>-0.81818181818181801</v>
      </c>
      <c r="F2">
        <v>1.7575757575757573</v>
      </c>
      <c r="G2">
        <v>-0.90909090909090873</v>
      </c>
    </row>
    <row r="3" spans="1:7" x14ac:dyDescent="0.25">
      <c r="A3">
        <v>66</v>
      </c>
      <c r="B3">
        <v>33</v>
      </c>
      <c r="C3">
        <v>15</v>
      </c>
      <c r="E3">
        <v>1.1818181818181814</v>
      </c>
      <c r="F3">
        <v>-2.5757575757575752</v>
      </c>
      <c r="G3">
        <v>1.3636363636363631</v>
      </c>
    </row>
    <row r="4" spans="1:7" x14ac:dyDescent="0.25">
      <c r="A4">
        <v>77</v>
      </c>
      <c r="B4">
        <v>44</v>
      </c>
      <c r="C4">
        <v>11</v>
      </c>
      <c r="E4">
        <v>1</v>
      </c>
      <c r="F4">
        <v>-2</v>
      </c>
      <c r="G4">
        <v>0.99999999999999989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DC27-831E-4F8F-B166-012D06CB384B}">
  <dimension ref="A1:H11"/>
  <sheetViews>
    <sheetView workbookViewId="0">
      <selection activeCell="J17" sqref="J17"/>
    </sheetView>
  </sheetViews>
  <sheetFormatPr defaultRowHeight="15" x14ac:dyDescent="0.25"/>
  <sheetData>
    <row r="1" spans="1:8" ht="44.25" customHeight="1" x14ac:dyDescent="0.25">
      <c r="A1" s="19" t="s">
        <v>12</v>
      </c>
      <c r="B1" s="20"/>
      <c r="C1" s="20"/>
      <c r="D1" s="20"/>
      <c r="F1" s="21" t="s">
        <v>13</v>
      </c>
      <c r="G1" s="21"/>
      <c r="H1" s="21"/>
    </row>
    <row r="2" spans="1:8" x14ac:dyDescent="0.25">
      <c r="A2">
        <v>5</v>
      </c>
      <c r="B2">
        <v>6</v>
      </c>
      <c r="C2">
        <v>1</v>
      </c>
      <c r="D2">
        <v>3</v>
      </c>
      <c r="G2">
        <v>3</v>
      </c>
    </row>
    <row r="3" spans="1:8" x14ac:dyDescent="0.25">
      <c r="A3">
        <v>4</v>
      </c>
      <c r="B3">
        <v>-1</v>
      </c>
      <c r="C3">
        <v>-5</v>
      </c>
      <c r="D3">
        <v>2</v>
      </c>
      <c r="G3">
        <v>2</v>
      </c>
    </row>
    <row r="4" spans="1:8" x14ac:dyDescent="0.25">
      <c r="A4">
        <v>9</v>
      </c>
      <c r="B4">
        <v>3</v>
      </c>
      <c r="C4">
        <v>-10</v>
      </c>
      <c r="D4">
        <v>1</v>
      </c>
      <c r="G4">
        <v>6</v>
      </c>
    </row>
    <row r="5" spans="1:8" x14ac:dyDescent="0.25">
      <c r="A5">
        <v>10</v>
      </c>
      <c r="B5">
        <v>2</v>
      </c>
      <c r="C5">
        <v>3</v>
      </c>
      <c r="D5">
        <v>2</v>
      </c>
      <c r="G5">
        <v>1</v>
      </c>
    </row>
    <row r="7" spans="1:8" x14ac:dyDescent="0.25">
      <c r="E7" s="4" t="s">
        <v>14</v>
      </c>
    </row>
    <row r="8" spans="1:8" x14ac:dyDescent="0.25">
      <c r="D8" s="4" t="s">
        <v>15</v>
      </c>
      <c r="E8" cm="1">
        <f t="array" ref="E8:E11">MMULT(MINVERSE(A2:D5),G2:G5)</f>
        <v>0.10705445544554457</v>
      </c>
    </row>
    <row r="9" spans="1:8" x14ac:dyDescent="0.25">
      <c r="D9" s="4" t="s">
        <v>16</v>
      </c>
      <c r="E9">
        <v>0.42945544554455439</v>
      </c>
    </row>
    <row r="10" spans="1:8" x14ac:dyDescent="0.25">
      <c r="D10" s="4" t="s">
        <v>17</v>
      </c>
      <c r="E10">
        <v>-0.36633663366336633</v>
      </c>
    </row>
    <row r="11" spans="1:8" x14ac:dyDescent="0.25">
      <c r="D11" s="4" t="s">
        <v>18</v>
      </c>
      <c r="E11">
        <v>8.4777227722772325E-2</v>
      </c>
    </row>
  </sheetData>
  <mergeCells count="2">
    <mergeCell ref="A1:D1"/>
    <mergeCell ref="F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6A65-2BD3-44A8-84C4-663D2FDB7545}">
  <dimension ref="A1:K19"/>
  <sheetViews>
    <sheetView workbookViewId="0">
      <selection activeCell="L29" sqref="L29"/>
    </sheetView>
  </sheetViews>
  <sheetFormatPr defaultRowHeight="15" x14ac:dyDescent="0.25"/>
  <sheetData>
    <row r="1" spans="1:11" x14ac:dyDescent="0.25">
      <c r="A1" s="22" t="s">
        <v>19</v>
      </c>
      <c r="B1" s="22"/>
      <c r="C1" s="22"/>
      <c r="D1" s="22"/>
      <c r="F1" s="23" t="s">
        <v>20</v>
      </c>
      <c r="G1" s="23"/>
      <c r="H1" s="23"/>
      <c r="J1" s="5" t="s">
        <v>21</v>
      </c>
    </row>
    <row r="2" spans="1:11" x14ac:dyDescent="0.25">
      <c r="A2">
        <v>1</v>
      </c>
      <c r="B2">
        <v>2</v>
      </c>
      <c r="C2">
        <v>3</v>
      </c>
      <c r="D2">
        <v>-2</v>
      </c>
      <c r="G2">
        <v>6</v>
      </c>
      <c r="I2" s="5" t="s">
        <v>22</v>
      </c>
      <c r="J2" cm="1">
        <f t="array" ref="J2:J5">MMULT(MINVERSE(A2:D5),G2:G5)</f>
        <v>0.99999999999999989</v>
      </c>
    </row>
    <row r="3" spans="1:11" x14ac:dyDescent="0.25">
      <c r="A3">
        <v>2</v>
      </c>
      <c r="B3">
        <v>-1</v>
      </c>
      <c r="C3">
        <v>-2</v>
      </c>
      <c r="D3">
        <v>-3</v>
      </c>
      <c r="G3">
        <v>8</v>
      </c>
      <c r="I3" s="5" t="s">
        <v>23</v>
      </c>
      <c r="J3">
        <v>2</v>
      </c>
    </row>
    <row r="4" spans="1:11" x14ac:dyDescent="0.25">
      <c r="A4">
        <v>3</v>
      </c>
      <c r="B4">
        <v>2</v>
      </c>
      <c r="C4">
        <v>-1</v>
      </c>
      <c r="D4">
        <v>2</v>
      </c>
      <c r="G4">
        <v>4</v>
      </c>
      <c r="I4" s="5" t="s">
        <v>24</v>
      </c>
      <c r="J4">
        <v>-0.99999999999999989</v>
      </c>
    </row>
    <row r="5" spans="1:11" x14ac:dyDescent="0.25">
      <c r="A5">
        <v>2</v>
      </c>
      <c r="B5">
        <v>-3</v>
      </c>
      <c r="C5">
        <v>2</v>
      </c>
      <c r="D5">
        <v>1</v>
      </c>
      <c r="G5">
        <v>-8</v>
      </c>
      <c r="I5" s="5" t="s">
        <v>25</v>
      </c>
      <c r="J5">
        <v>-1.9999999999999998</v>
      </c>
    </row>
    <row r="8" spans="1:11" x14ac:dyDescent="0.25">
      <c r="A8" s="24" t="s">
        <v>26</v>
      </c>
      <c r="B8" s="24"/>
      <c r="C8" s="24"/>
      <c r="E8" s="25" t="s">
        <v>20</v>
      </c>
      <c r="F8" s="25"/>
      <c r="G8" s="25"/>
      <c r="I8" s="6" t="s">
        <v>14</v>
      </c>
    </row>
    <row r="9" spans="1:11" x14ac:dyDescent="0.25">
      <c r="A9">
        <v>1</v>
      </c>
      <c r="B9">
        <v>4</v>
      </c>
      <c r="C9">
        <v>4</v>
      </c>
      <c r="F9">
        <v>2</v>
      </c>
      <c r="H9" s="6" t="s">
        <v>27</v>
      </c>
      <c r="I9" cm="1">
        <f t="array" ref="I9:I11">MMULT(MINVERSE(A9:C11),F9:F11)</f>
        <v>-2.6060606060606064</v>
      </c>
    </row>
    <row r="10" spans="1:11" x14ac:dyDescent="0.25">
      <c r="A10">
        <v>5</v>
      </c>
      <c r="B10">
        <v>5</v>
      </c>
      <c r="C10">
        <v>8</v>
      </c>
      <c r="F10">
        <v>0</v>
      </c>
      <c r="H10" s="6" t="s">
        <v>28</v>
      </c>
      <c r="I10">
        <v>-1.2727272727272734</v>
      </c>
    </row>
    <row r="11" spans="1:11" x14ac:dyDescent="0.25">
      <c r="A11">
        <v>4</v>
      </c>
      <c r="B11">
        <v>2</v>
      </c>
      <c r="C11">
        <v>7</v>
      </c>
      <c r="F11">
        <v>4</v>
      </c>
      <c r="H11" s="6" t="s">
        <v>29</v>
      </c>
      <c r="I11">
        <v>2.4242424242424248</v>
      </c>
    </row>
    <row r="14" spans="1:11" x14ac:dyDescent="0.25">
      <c r="A14" s="26" t="s">
        <v>30</v>
      </c>
      <c r="B14" s="26"/>
      <c r="C14" s="26"/>
      <c r="D14" s="26"/>
      <c r="E14" s="26"/>
      <c r="G14" s="27" t="s">
        <v>20</v>
      </c>
      <c r="H14" s="27"/>
      <c r="I14" s="27"/>
      <c r="K14" s="7" t="s">
        <v>14</v>
      </c>
    </row>
    <row r="15" spans="1:11" x14ac:dyDescent="0.25">
      <c r="A15">
        <v>5</v>
      </c>
      <c r="B15">
        <v>5</v>
      </c>
      <c r="C15">
        <v>7</v>
      </c>
      <c r="D15">
        <v>13</v>
      </c>
      <c r="E15">
        <v>7</v>
      </c>
      <c r="H15">
        <v>32</v>
      </c>
      <c r="J15" s="7" t="s">
        <v>31</v>
      </c>
      <c r="K15" cm="1">
        <f t="array" ref="K15:K19">MMULT(MINVERSE(A15:E19),H15:H19)</f>
        <v>1.8794416243654837</v>
      </c>
    </row>
    <row r="16" spans="1:11" x14ac:dyDescent="0.25">
      <c r="A16">
        <v>4</v>
      </c>
      <c r="B16">
        <v>8</v>
      </c>
      <c r="C16">
        <v>4</v>
      </c>
      <c r="D16">
        <v>4</v>
      </c>
      <c r="E16">
        <v>1</v>
      </c>
      <c r="H16">
        <v>40</v>
      </c>
      <c r="J16" s="7" t="s">
        <v>32</v>
      </c>
      <c r="K16">
        <v>5.6293006204173706</v>
      </c>
    </row>
    <row r="17" spans="1:11" x14ac:dyDescent="0.25">
      <c r="A17">
        <v>8</v>
      </c>
      <c r="B17">
        <v>4</v>
      </c>
      <c r="C17">
        <v>9</v>
      </c>
      <c r="D17">
        <v>8</v>
      </c>
      <c r="E17">
        <v>3</v>
      </c>
      <c r="H17">
        <v>12</v>
      </c>
      <c r="J17" s="7" t="s">
        <v>33</v>
      </c>
      <c r="K17">
        <v>-3.7879300620417382</v>
      </c>
    </row>
    <row r="18" spans="1:11" x14ac:dyDescent="0.25">
      <c r="A18">
        <v>6</v>
      </c>
      <c r="B18">
        <v>6</v>
      </c>
      <c r="C18">
        <v>12</v>
      </c>
      <c r="D18">
        <v>7</v>
      </c>
      <c r="E18">
        <v>5</v>
      </c>
      <c r="H18">
        <v>15</v>
      </c>
      <c r="J18" s="7" t="s">
        <v>34</v>
      </c>
      <c r="K18">
        <v>-0.1849971799210377</v>
      </c>
    </row>
    <row r="19" spans="1:11" x14ac:dyDescent="0.25">
      <c r="A19">
        <v>3</v>
      </c>
      <c r="B19">
        <v>7</v>
      </c>
      <c r="C19">
        <v>8</v>
      </c>
      <c r="D19">
        <v>4</v>
      </c>
      <c r="E19">
        <v>0</v>
      </c>
      <c r="H19">
        <v>14</v>
      </c>
      <c r="J19" s="7" t="s">
        <v>35</v>
      </c>
      <c r="K19">
        <v>3.3395375070501983</v>
      </c>
    </row>
  </sheetData>
  <mergeCells count="6">
    <mergeCell ref="A1:D1"/>
    <mergeCell ref="F1:H1"/>
    <mergeCell ref="A8:C8"/>
    <mergeCell ref="E8:G8"/>
    <mergeCell ref="A14:E14"/>
    <mergeCell ref="G14:I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28B2-4083-40B6-B3FA-5F5CB9E7A628}">
  <dimension ref="A1:P19"/>
  <sheetViews>
    <sheetView tabSelected="1" workbookViewId="0">
      <selection activeCell="H5" sqref="H5"/>
    </sheetView>
  </sheetViews>
  <sheetFormatPr defaultRowHeight="15" x14ac:dyDescent="0.25"/>
  <sheetData>
    <row r="1" spans="1:16" x14ac:dyDescent="0.25">
      <c r="A1" s="26" t="s">
        <v>19</v>
      </c>
      <c r="B1" s="26"/>
      <c r="C1" s="26"/>
      <c r="E1" s="30" t="s">
        <v>26</v>
      </c>
      <c r="F1" s="30"/>
      <c r="G1" s="30"/>
    </row>
    <row r="2" spans="1:16" x14ac:dyDescent="0.25">
      <c r="A2">
        <v>1</v>
      </c>
      <c r="B2">
        <v>4</v>
      </c>
      <c r="C2">
        <v>7</v>
      </c>
      <c r="E2">
        <v>3</v>
      </c>
      <c r="F2">
        <v>10</v>
      </c>
      <c r="G2">
        <v>15</v>
      </c>
    </row>
    <row r="3" spans="1:16" x14ac:dyDescent="0.25">
      <c r="A3">
        <v>3</v>
      </c>
      <c r="B3">
        <v>8</v>
      </c>
      <c r="C3">
        <v>9</v>
      </c>
      <c r="E3">
        <v>2</v>
      </c>
      <c r="F3">
        <v>7</v>
      </c>
      <c r="G3">
        <v>13</v>
      </c>
    </row>
    <row r="4" spans="1:16" x14ac:dyDescent="0.25">
      <c r="A4">
        <v>4</v>
      </c>
      <c r="B4">
        <v>6</v>
      </c>
      <c r="C4">
        <v>11</v>
      </c>
      <c r="E4">
        <v>16</v>
      </c>
      <c r="F4">
        <v>9</v>
      </c>
      <c r="G4">
        <v>5</v>
      </c>
    </row>
    <row r="6" spans="1:16" x14ac:dyDescent="0.25">
      <c r="B6" s="31" t="s">
        <v>36</v>
      </c>
      <c r="C6" s="31"/>
      <c r="D6" s="31"/>
      <c r="F6" s="27" t="s">
        <v>37</v>
      </c>
      <c r="G6" s="27"/>
      <c r="H6" s="27"/>
      <c r="J6" s="22" t="s">
        <v>42</v>
      </c>
      <c r="K6" s="22"/>
      <c r="L6" s="22"/>
      <c r="N6" s="29" t="s">
        <v>43</v>
      </c>
      <c r="O6" s="29"/>
      <c r="P6" s="29"/>
    </row>
    <row r="7" spans="1:16" x14ac:dyDescent="0.25">
      <c r="B7" cm="1">
        <f t="array" ref="B7:D9">A2:C4+E2:G4</f>
        <v>4</v>
      </c>
      <c r="C7">
        <v>14</v>
      </c>
      <c r="D7">
        <v>22</v>
      </c>
      <c r="F7" cm="1">
        <f t="array" ref="F7:H9">A2:C4-E2:G4</f>
        <v>-2</v>
      </c>
      <c r="G7">
        <v>-6</v>
      </c>
      <c r="H7">
        <v>-8</v>
      </c>
      <c r="J7" cm="1">
        <f t="array" ref="J7:L9">MINVERSE(A2:C4)</f>
        <v>-0.65384615384615374</v>
      </c>
      <c r="K7">
        <v>3.8461538461538436E-2</v>
      </c>
      <c r="L7">
        <v>0.38461538461538464</v>
      </c>
      <c r="N7" cm="1">
        <f t="array" ref="N7:P9">MINVERSE(E2:G4)</f>
        <v>-0.25308641975308632</v>
      </c>
      <c r="O7">
        <v>0.26234567901234562</v>
      </c>
      <c r="P7">
        <v>7.716049382716049E-2</v>
      </c>
    </row>
    <row r="8" spans="1:16" x14ac:dyDescent="0.25">
      <c r="B8">
        <v>5</v>
      </c>
      <c r="C8">
        <v>15</v>
      </c>
      <c r="D8">
        <v>22</v>
      </c>
      <c r="F8">
        <v>1</v>
      </c>
      <c r="G8">
        <v>1</v>
      </c>
      <c r="H8">
        <v>-4</v>
      </c>
      <c r="J8">
        <v>-5.7692307692307696E-2</v>
      </c>
      <c r="K8">
        <v>0.32692307692307693</v>
      </c>
      <c r="L8">
        <v>-0.23076923076923078</v>
      </c>
      <c r="N8">
        <v>0.61111111111111083</v>
      </c>
      <c r="O8">
        <v>-0.6944444444444442</v>
      </c>
      <c r="P8">
        <v>-2.7777777777777776E-2</v>
      </c>
    </row>
    <row r="9" spans="1:16" x14ac:dyDescent="0.25">
      <c r="B9">
        <v>20</v>
      </c>
      <c r="C9">
        <v>15</v>
      </c>
      <c r="D9">
        <v>16</v>
      </c>
      <c r="F9">
        <v>-12</v>
      </c>
      <c r="G9">
        <v>-3</v>
      </c>
      <c r="H9">
        <v>6</v>
      </c>
      <c r="J9">
        <v>0.26923076923076922</v>
      </c>
      <c r="K9">
        <v>-0.19230769230769232</v>
      </c>
      <c r="L9">
        <v>7.6923076923076913E-2</v>
      </c>
      <c r="N9">
        <v>-0.2901234567901233</v>
      </c>
      <c r="O9">
        <v>0.41049382716049365</v>
      </c>
      <c r="P9">
        <v>3.0864197530864183E-3</v>
      </c>
    </row>
    <row r="11" spans="1:16" x14ac:dyDescent="0.25">
      <c r="A11" s="24" t="s">
        <v>38</v>
      </c>
      <c r="B11" s="24"/>
      <c r="C11" s="24"/>
      <c r="E11" s="32" t="s">
        <v>39</v>
      </c>
      <c r="F11" s="32"/>
      <c r="G11" s="32"/>
    </row>
    <row r="12" spans="1:16" x14ac:dyDescent="0.25">
      <c r="A12" cm="1">
        <f t="array" ref="A12:C14">MMULT(A2:C4,E2:G4)</f>
        <v>123</v>
      </c>
      <c r="B12">
        <v>101</v>
      </c>
      <c r="C12">
        <v>102</v>
      </c>
      <c r="E12" cm="1">
        <f t="array" ref="E12:G14">(A2:C4+E2:G4)*12</f>
        <v>48</v>
      </c>
      <c r="F12">
        <v>168</v>
      </c>
      <c r="G12">
        <v>264</v>
      </c>
      <c r="J12" s="22" t="s">
        <v>44</v>
      </c>
      <c r="K12" s="22"/>
      <c r="L12" s="22"/>
      <c r="N12" s="29" t="s">
        <v>45</v>
      </c>
      <c r="O12" s="29"/>
      <c r="P12" s="29"/>
    </row>
    <row r="13" spans="1:16" x14ac:dyDescent="0.25">
      <c r="A13">
        <v>169</v>
      </c>
      <c r="B13">
        <v>167</v>
      </c>
      <c r="C13">
        <v>194</v>
      </c>
      <c r="E13">
        <v>60</v>
      </c>
      <c r="F13">
        <v>180</v>
      </c>
      <c r="G13">
        <v>264</v>
      </c>
      <c r="K13">
        <f>MDETERM(A2:C4)</f>
        <v>-52</v>
      </c>
      <c r="O13">
        <f>MDETERM(E2:G4)</f>
        <v>324.00000000000011</v>
      </c>
    </row>
    <row r="14" spans="1:16" x14ac:dyDescent="0.25">
      <c r="A14">
        <v>200</v>
      </c>
      <c r="B14">
        <v>181</v>
      </c>
      <c r="C14">
        <v>193</v>
      </c>
      <c r="E14">
        <v>240</v>
      </c>
      <c r="F14">
        <v>180</v>
      </c>
      <c r="G14">
        <v>192</v>
      </c>
    </row>
    <row r="16" spans="1:16" x14ac:dyDescent="0.25">
      <c r="B16" s="28" t="s">
        <v>40</v>
      </c>
      <c r="C16" s="28"/>
      <c r="D16" s="28"/>
      <c r="F16" s="25" t="s">
        <v>41</v>
      </c>
      <c r="G16" s="25"/>
      <c r="H16" s="25"/>
    </row>
    <row r="17" spans="2:8" x14ac:dyDescent="0.25">
      <c r="B17" cm="1">
        <f t="array" ref="B17:D19">(A2:C4-E2:G4)/2</f>
        <v>-1</v>
      </c>
      <c r="C17">
        <v>-3</v>
      </c>
      <c r="D17">
        <v>-4</v>
      </c>
      <c r="F17" cm="1">
        <f t="array" ref="F17:H19">(A2:C4)*25+(E2:G4)/10</f>
        <v>25.3</v>
      </c>
      <c r="G17">
        <v>101</v>
      </c>
      <c r="H17">
        <v>176.5</v>
      </c>
    </row>
    <row r="18" spans="2:8" x14ac:dyDescent="0.25">
      <c r="B18">
        <v>0.5</v>
      </c>
      <c r="C18">
        <v>0.5</v>
      </c>
      <c r="D18">
        <v>-2</v>
      </c>
      <c r="F18">
        <v>75.2</v>
      </c>
      <c r="G18">
        <v>200.7</v>
      </c>
      <c r="H18">
        <v>226.3</v>
      </c>
    </row>
    <row r="19" spans="2:8" x14ac:dyDescent="0.25">
      <c r="B19">
        <v>-6</v>
      </c>
      <c r="C19">
        <v>-1.5</v>
      </c>
      <c r="D19">
        <v>3</v>
      </c>
      <c r="F19">
        <v>101.6</v>
      </c>
      <c r="G19">
        <v>150.9</v>
      </c>
      <c r="H19">
        <v>275.5</v>
      </c>
    </row>
  </sheetData>
  <mergeCells count="12">
    <mergeCell ref="A1:C1"/>
    <mergeCell ref="E1:G1"/>
    <mergeCell ref="B6:D6"/>
    <mergeCell ref="F6:H6"/>
    <mergeCell ref="A11:C11"/>
    <mergeCell ref="E11:G11"/>
    <mergeCell ref="B16:D16"/>
    <mergeCell ref="F16:H16"/>
    <mergeCell ref="J6:L6"/>
    <mergeCell ref="N6:P6"/>
    <mergeCell ref="J12:L12"/>
    <mergeCell ref="N12:P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91D0-9248-40BF-B345-75D0359FF8A5}">
  <dimension ref="A1:T34"/>
  <sheetViews>
    <sheetView topLeftCell="B1" zoomScale="55" zoomScaleNormal="55" workbookViewId="0">
      <selection activeCell="M14" sqref="M14"/>
    </sheetView>
  </sheetViews>
  <sheetFormatPr defaultRowHeight="15" x14ac:dyDescent="0.25"/>
  <sheetData>
    <row r="1" spans="1:17" x14ac:dyDescent="0.25">
      <c r="A1" s="34" t="s">
        <v>46</v>
      </c>
      <c r="B1" s="34"/>
      <c r="C1" s="34"/>
      <c r="D1" s="34"/>
      <c r="F1" s="8" t="s">
        <v>47</v>
      </c>
      <c r="H1" s="9" t="s">
        <v>48</v>
      </c>
    </row>
    <row r="2" spans="1:17" x14ac:dyDescent="0.25">
      <c r="A2">
        <v>2</v>
      </c>
      <c r="B2">
        <v>4</v>
      </c>
      <c r="C2">
        <v>7</v>
      </c>
      <c r="D2">
        <v>4</v>
      </c>
      <c r="F2">
        <v>2</v>
      </c>
      <c r="H2">
        <v>2</v>
      </c>
      <c r="L2" s="15" t="s">
        <v>49</v>
      </c>
      <c r="N2" s="29" t="s">
        <v>76</v>
      </c>
      <c r="O2" s="29"/>
      <c r="Q2" s="15" t="s">
        <v>51</v>
      </c>
    </row>
    <row r="3" spans="1:17" x14ac:dyDescent="0.25">
      <c r="A3">
        <v>4</v>
      </c>
      <c r="B3">
        <v>1</v>
      </c>
      <c r="C3">
        <v>6</v>
      </c>
      <c r="D3">
        <v>2</v>
      </c>
      <c r="F3">
        <v>0</v>
      </c>
      <c r="H3">
        <v>1</v>
      </c>
      <c r="L3" cm="1">
        <f t="array" ref="L3:L6">MMULT(G19:J22,F2:F5)</f>
        <v>1.4400000000000004</v>
      </c>
      <c r="O3" cm="1">
        <f t="array" ref="O3:O6">MMULT(Q19:T22,F2:F5)</f>
        <v>1.2602810000000999</v>
      </c>
      <c r="Q3" cm="1">
        <f t="array" ref="Q3">MMULT(_xlfn.ANCHORARRAY(G34),H2:H5)</f>
        <v>2734850</v>
      </c>
    </row>
    <row r="4" spans="1:17" x14ac:dyDescent="0.25">
      <c r="A4">
        <v>8</v>
      </c>
      <c r="B4">
        <v>3</v>
      </c>
      <c r="C4">
        <v>6</v>
      </c>
      <c r="D4">
        <v>7</v>
      </c>
      <c r="F4">
        <v>3</v>
      </c>
      <c r="H4">
        <v>4</v>
      </c>
      <c r="L4">
        <v>3.1199999999999992</v>
      </c>
      <c r="O4">
        <v>-1.9960960000001466</v>
      </c>
    </row>
    <row r="5" spans="1:17" x14ac:dyDescent="0.25">
      <c r="A5">
        <v>6</v>
      </c>
      <c r="B5">
        <v>3</v>
      </c>
      <c r="C5">
        <v>5</v>
      </c>
      <c r="D5">
        <v>7</v>
      </c>
      <c r="F5">
        <v>1</v>
      </c>
      <c r="H5">
        <v>1</v>
      </c>
      <c r="L5">
        <v>-0.87999999999999989</v>
      </c>
      <c r="O5">
        <v>4.3291890000003406</v>
      </c>
    </row>
    <row r="6" spans="1:17" x14ac:dyDescent="0.25">
      <c r="L6">
        <v>-1.8000000000000003</v>
      </c>
      <c r="O6">
        <v>-4.6844650000003787</v>
      </c>
    </row>
    <row r="8" spans="1:17" x14ac:dyDescent="0.25">
      <c r="B8" s="23" t="s">
        <v>52</v>
      </c>
      <c r="C8" s="23"/>
      <c r="E8" s="23" t="s">
        <v>50</v>
      </c>
      <c r="F8" s="23"/>
      <c r="G8" s="23"/>
    </row>
    <row r="9" spans="1:17" x14ac:dyDescent="0.25">
      <c r="B9" s="35" t="s">
        <v>49</v>
      </c>
      <c r="C9" s="35"/>
      <c r="E9" s="35" t="s">
        <v>80</v>
      </c>
      <c r="F9" s="35"/>
      <c r="G9" s="35"/>
    </row>
    <row r="12" spans="1:17" x14ac:dyDescent="0.25">
      <c r="B12" s="33" t="s">
        <v>53</v>
      </c>
      <c r="C12" s="33"/>
      <c r="D12" s="33"/>
      <c r="E12" s="33"/>
      <c r="G12" s="33" t="s">
        <v>54</v>
      </c>
      <c r="H12" s="33"/>
      <c r="I12" s="33"/>
      <c r="J12" s="33"/>
      <c r="L12" s="33" t="s">
        <v>55</v>
      </c>
      <c r="M12" s="33"/>
      <c r="N12" s="33"/>
      <c r="O12" s="33"/>
      <c r="Q12" s="10" t="s">
        <v>56</v>
      </c>
    </row>
    <row r="13" spans="1:17" x14ac:dyDescent="0.25">
      <c r="B13" cm="1">
        <f t="array" ref="B13:E16">MMULT(A2:D5,A2:D5)</f>
        <v>100</v>
      </c>
      <c r="C13">
        <v>45</v>
      </c>
      <c r="D13">
        <v>100</v>
      </c>
      <c r="E13">
        <v>93</v>
      </c>
      <c r="G13" cm="1">
        <f t="array" ref="G13:J16">TRANSPOSE(A2:D5)</f>
        <v>2</v>
      </c>
      <c r="H13">
        <v>4</v>
      </c>
      <c r="I13">
        <v>8</v>
      </c>
      <c r="J13">
        <v>6</v>
      </c>
      <c r="L13" cm="1">
        <f t="array" ref="L13:O16">MINVERSE(G13:J16)</f>
        <v>1.0000000000000295E-2</v>
      </c>
      <c r="M13">
        <v>0.48000000000000032</v>
      </c>
      <c r="N13">
        <v>-2.0000000000000018E-2</v>
      </c>
      <c r="O13">
        <v>-0.20000000000000018</v>
      </c>
      <c r="Q13" cm="1">
        <f t="array" ref="Q13:Q16">MMULT(_xlfn.ANCHORARRAY(L19),F2:F5)</f>
        <v>1.0629000000000846</v>
      </c>
    </row>
    <row r="14" spans="1:17" x14ac:dyDescent="0.25">
      <c r="B14">
        <v>72</v>
      </c>
      <c r="C14">
        <v>41</v>
      </c>
      <c r="D14">
        <v>80</v>
      </c>
      <c r="E14">
        <v>74</v>
      </c>
      <c r="G14">
        <v>4</v>
      </c>
      <c r="H14">
        <v>1</v>
      </c>
      <c r="I14">
        <v>3</v>
      </c>
      <c r="J14">
        <v>3</v>
      </c>
      <c r="L14">
        <v>-0.16000000000000011</v>
      </c>
      <c r="M14">
        <v>-0.68000000000000027</v>
      </c>
      <c r="N14">
        <v>0.32</v>
      </c>
      <c r="O14">
        <v>0.20000000000000018</v>
      </c>
      <c r="Q14">
        <v>1.9792000000001444</v>
      </c>
    </row>
    <row r="15" spans="1:17" x14ac:dyDescent="0.25">
      <c r="B15">
        <v>118</v>
      </c>
      <c r="C15">
        <v>74</v>
      </c>
      <c r="D15">
        <v>145</v>
      </c>
      <c r="E15">
        <v>129</v>
      </c>
      <c r="G15">
        <v>7</v>
      </c>
      <c r="H15">
        <v>6</v>
      </c>
      <c r="I15">
        <v>6</v>
      </c>
      <c r="J15">
        <v>5</v>
      </c>
      <c r="L15">
        <v>0.69000000000000017</v>
      </c>
      <c r="M15">
        <v>1.1200000000000006</v>
      </c>
      <c r="N15">
        <v>-0.38000000000000006</v>
      </c>
      <c r="O15">
        <v>-0.80000000000000027</v>
      </c>
      <c r="Q15">
        <v>-0.60180000000001588</v>
      </c>
    </row>
    <row r="16" spans="1:17" x14ac:dyDescent="0.25">
      <c r="B16">
        <v>106</v>
      </c>
      <c r="C16">
        <v>63</v>
      </c>
      <c r="D16">
        <v>125</v>
      </c>
      <c r="E16">
        <v>114</v>
      </c>
      <c r="G16">
        <v>4</v>
      </c>
      <c r="H16">
        <v>2</v>
      </c>
      <c r="I16">
        <v>7</v>
      </c>
      <c r="J16">
        <v>7</v>
      </c>
      <c r="L16">
        <v>-0.65000000000000036</v>
      </c>
      <c r="M16">
        <v>-1.2000000000000006</v>
      </c>
      <c r="N16">
        <v>0.3000000000000001</v>
      </c>
      <c r="O16">
        <v>1.0000000000000004</v>
      </c>
      <c r="Q16">
        <v>-1.4380000000001427</v>
      </c>
    </row>
    <row r="18" spans="2:20" x14ac:dyDescent="0.25">
      <c r="B18" s="33" t="s">
        <v>57</v>
      </c>
      <c r="C18" s="33"/>
      <c r="D18" s="33"/>
      <c r="E18" s="33"/>
      <c r="G18" s="33" t="s">
        <v>58</v>
      </c>
      <c r="H18" s="33"/>
      <c r="I18" s="33"/>
      <c r="J18" s="33"/>
      <c r="L18" s="33" t="s">
        <v>59</v>
      </c>
      <c r="M18" s="33"/>
      <c r="N18" s="33"/>
      <c r="O18" s="33"/>
      <c r="Q18" s="33" t="s">
        <v>81</v>
      </c>
      <c r="R18" s="33"/>
      <c r="S18" s="33"/>
      <c r="T18" s="33"/>
    </row>
    <row r="19" spans="2:20" x14ac:dyDescent="0.25">
      <c r="B19" cm="1">
        <f t="array" ref="B19:E22">MMULT(_xlfn.ANCHORARRAY(B13),A2:D5)</f>
        <v>1738</v>
      </c>
      <c r="C19">
        <v>1024</v>
      </c>
      <c r="D19">
        <v>2035</v>
      </c>
      <c r="E19">
        <v>1841</v>
      </c>
      <c r="G19" cm="1">
        <f t="array" ref="G19:J22">MINVERSE(A2:D5)</f>
        <v>1.0000000000000037E-2</v>
      </c>
      <c r="H19">
        <v>-0.16000000000000003</v>
      </c>
      <c r="I19">
        <v>0.69000000000000017</v>
      </c>
      <c r="J19">
        <v>-0.65</v>
      </c>
      <c r="L19" cm="1">
        <f t="array" ref="L19:O22">MINVERSE(B19:E22)</f>
        <v>0.14522500000001004</v>
      </c>
      <c r="M19">
        <v>-0.16509999999999647</v>
      </c>
      <c r="N19">
        <v>0.4225250000000404</v>
      </c>
      <c r="O19">
        <v>-0.49512500000005666</v>
      </c>
      <c r="Q19" cm="1">
        <f t="array" ref="Q19:T22">MMULT(_xlfn.ANCHORARRAY(L13),_xlfn.ANCHORARRAY(L19))</f>
        <v>0.19252525000001197</v>
      </c>
      <c r="R19">
        <v>-0.20543899999999604</v>
      </c>
      <c r="S19">
        <v>0.48482225000004781</v>
      </c>
      <c r="T19">
        <v>-0.57923625000006729</v>
      </c>
    </row>
    <row r="20" spans="2:20" x14ac:dyDescent="0.25">
      <c r="B20">
        <v>1392</v>
      </c>
      <c r="C20">
        <v>791</v>
      </c>
      <c r="D20">
        <v>1600</v>
      </c>
      <c r="E20">
        <v>1448</v>
      </c>
      <c r="G20">
        <v>0.47999999999999993</v>
      </c>
      <c r="H20">
        <v>-0.67999999999999994</v>
      </c>
      <c r="I20">
        <v>1.1199999999999999</v>
      </c>
      <c r="J20">
        <v>-1.2</v>
      </c>
      <c r="L20">
        <v>0.31080000000001717</v>
      </c>
      <c r="M20">
        <v>-0.36479999999999407</v>
      </c>
      <c r="N20">
        <v>0.74120000000006914</v>
      </c>
      <c r="O20">
        <v>-0.86600000000009725</v>
      </c>
      <c r="Q20">
        <v>-0.30630400000001745</v>
      </c>
      <c r="R20">
        <v>0.3674239999999942</v>
      </c>
      <c r="S20">
        <v>-0.75225600000006987</v>
      </c>
      <c r="T20">
        <v>0.87328000000009809</v>
      </c>
    </row>
    <row r="21" spans="2:20" x14ac:dyDescent="0.25">
      <c r="B21">
        <v>2466</v>
      </c>
      <c r="C21">
        <v>1368</v>
      </c>
      <c r="D21">
        <v>2785</v>
      </c>
      <c r="E21">
        <v>2538</v>
      </c>
      <c r="G21">
        <v>-1.9999999999999993E-2</v>
      </c>
      <c r="H21">
        <v>0.32</v>
      </c>
      <c r="I21">
        <v>-0.37999999999999995</v>
      </c>
      <c r="J21">
        <v>0.3</v>
      </c>
      <c r="L21">
        <v>-9.9450000000001898E-2</v>
      </c>
      <c r="M21">
        <v>0.21419999999999959</v>
      </c>
      <c r="N21">
        <v>-0.18605000000000743</v>
      </c>
      <c r="O21">
        <v>0.15525000000001038</v>
      </c>
      <c r="Q21">
        <v>0.64569225000004071</v>
      </c>
      <c r="R21">
        <v>-0.7014909999999861</v>
      </c>
      <c r="S21">
        <v>1.6767852500001632</v>
      </c>
      <c r="T21">
        <v>-1.9925512500002296</v>
      </c>
    </row>
    <row r="22" spans="2:20" x14ac:dyDescent="0.25">
      <c r="B22">
        <v>2148</v>
      </c>
      <c r="C22">
        <v>1204</v>
      </c>
      <c r="D22">
        <v>2440</v>
      </c>
      <c r="E22">
        <v>2223</v>
      </c>
      <c r="G22">
        <v>-0.2</v>
      </c>
      <c r="H22">
        <v>0.20000000000000004</v>
      </c>
      <c r="I22">
        <v>-0.8</v>
      </c>
      <c r="J22">
        <v>1</v>
      </c>
      <c r="L22">
        <v>-0.19950000000001691</v>
      </c>
      <c r="M22">
        <v>0.12199999999999381</v>
      </c>
      <c r="N22">
        <v>-0.60550000000006832</v>
      </c>
      <c r="O22">
        <v>0.77750000000009611</v>
      </c>
      <c r="Q22">
        <v>-0.69669125000004484</v>
      </c>
      <c r="R22">
        <v>0.73133499999998464</v>
      </c>
      <c r="S22">
        <v>-1.8253962500001806</v>
      </c>
      <c r="T22">
        <v>2.1851062500002536</v>
      </c>
    </row>
    <row r="26" spans="2:20" x14ac:dyDescent="0.25">
      <c r="B26" s="23" t="s">
        <v>51</v>
      </c>
      <c r="C26" s="23"/>
      <c r="D26" s="23"/>
    </row>
    <row r="30" spans="2:20" x14ac:dyDescent="0.25">
      <c r="B30" s="33" t="s">
        <v>60</v>
      </c>
      <c r="C30" s="33"/>
      <c r="D30" s="33"/>
      <c r="E30" s="33"/>
      <c r="G30" s="33" t="s">
        <v>61</v>
      </c>
      <c r="H30" s="33"/>
      <c r="I30" s="33"/>
      <c r="J30" s="33"/>
    </row>
    <row r="31" spans="2:20" x14ac:dyDescent="0.25">
      <c r="B31" cm="1">
        <f t="array" ref="B31:E31">TRANSPOSE(H2:H5)</f>
        <v>2</v>
      </c>
      <c r="C31">
        <v>1</v>
      </c>
      <c r="D31">
        <v>4</v>
      </c>
      <c r="E31">
        <v>1</v>
      </c>
      <c r="G31" cm="1">
        <f t="array" ref="G31:J31">MMULT(B31:E31,B13:E16)</f>
        <v>850</v>
      </c>
      <c r="H31">
        <v>490</v>
      </c>
      <c r="I31">
        <v>985</v>
      </c>
      <c r="J31">
        <v>890</v>
      </c>
    </row>
    <row r="33" spans="2:10" x14ac:dyDescent="0.25">
      <c r="B33" s="33" t="s">
        <v>62</v>
      </c>
      <c r="C33" s="33"/>
      <c r="D33" s="33"/>
      <c r="E33" s="33"/>
      <c r="G33" s="33" t="s">
        <v>63</v>
      </c>
      <c r="H33" s="33"/>
      <c r="I33" s="33"/>
      <c r="J33" s="33"/>
    </row>
    <row r="34" spans="2:10" x14ac:dyDescent="0.25">
      <c r="B34" cm="1">
        <f t="array" ref="B34:E34">MMULT(G31:J31,G13:J16)</f>
        <v>14115</v>
      </c>
      <c r="C34">
        <v>11580</v>
      </c>
      <c r="D34">
        <v>20410</v>
      </c>
      <c r="E34">
        <v>17725</v>
      </c>
      <c r="G34" cm="1">
        <f t="array" ref="G34:J34">MMULT(B34:E34,A2:D5)</f>
        <v>344180</v>
      </c>
      <c r="H34">
        <v>182445</v>
      </c>
      <c r="I34">
        <v>379370</v>
      </c>
      <c r="J34">
        <v>346565</v>
      </c>
    </row>
  </sheetData>
  <mergeCells count="18">
    <mergeCell ref="Q18:T18"/>
    <mergeCell ref="A1:D1"/>
    <mergeCell ref="B8:C8"/>
    <mergeCell ref="B9:C9"/>
    <mergeCell ref="N2:O2"/>
    <mergeCell ref="E8:G8"/>
    <mergeCell ref="E9:G9"/>
    <mergeCell ref="B12:E12"/>
    <mergeCell ref="G12:J12"/>
    <mergeCell ref="L12:O12"/>
    <mergeCell ref="B18:E18"/>
    <mergeCell ref="G18:J18"/>
    <mergeCell ref="L18:O18"/>
    <mergeCell ref="B26:D26"/>
    <mergeCell ref="B30:E30"/>
    <mergeCell ref="G30:J30"/>
    <mergeCell ref="B33:E33"/>
    <mergeCell ref="G33:J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5DA9-E896-4D2B-9CB6-8AF4CD2B8B4A}">
  <dimension ref="A1:O24"/>
  <sheetViews>
    <sheetView topLeftCell="C1" zoomScale="85" zoomScaleNormal="85" workbookViewId="0">
      <selection activeCell="P14" sqref="P14"/>
    </sheetView>
  </sheetViews>
  <sheetFormatPr defaultRowHeight="15" x14ac:dyDescent="0.25"/>
  <cols>
    <col min="14" max="14" width="10.7109375" customWidth="1"/>
  </cols>
  <sheetData>
    <row r="1" spans="1:15" x14ac:dyDescent="0.25">
      <c r="A1" s="26" t="s">
        <v>46</v>
      </c>
      <c r="B1" s="26"/>
      <c r="C1" s="26"/>
      <c r="D1" s="26"/>
      <c r="F1" s="11" t="s">
        <v>47</v>
      </c>
      <c r="H1" s="11" t="s">
        <v>48</v>
      </c>
      <c r="K1" s="7" t="s">
        <v>49</v>
      </c>
      <c r="M1" s="13" t="s">
        <v>64</v>
      </c>
      <c r="O1" s="14" t="s">
        <v>65</v>
      </c>
    </row>
    <row r="2" spans="1:15" x14ac:dyDescent="0.25">
      <c r="A2">
        <v>7</v>
      </c>
      <c r="B2">
        <v>2</v>
      </c>
      <c r="C2">
        <v>4</v>
      </c>
      <c r="D2">
        <v>7</v>
      </c>
      <c r="F2">
        <v>0</v>
      </c>
      <c r="H2">
        <v>2</v>
      </c>
      <c r="K2" cm="1">
        <f t="array" ref="K2:K5">MMULT(_xlfn.ANCHORARRAY(A12),F2:F5)</f>
        <v>1.0000000000000036</v>
      </c>
      <c r="M2" cm="1">
        <f t="array" ref="M2:M5">MMULT(_xlfn.ANCHORARRAY(A18),F2:F5)</f>
        <v>0.36357340720309139</v>
      </c>
      <c r="O2" s="2" cm="1">
        <f t="array" ref="O2">MMULT(_xlfn.ANCHORARRAY(F24),H2:H5)</f>
        <v>600143</v>
      </c>
    </row>
    <row r="3" spans="1:15" x14ac:dyDescent="0.25">
      <c r="A3">
        <v>4</v>
      </c>
      <c r="B3">
        <v>6</v>
      </c>
      <c r="C3">
        <v>8</v>
      </c>
      <c r="D3">
        <v>7</v>
      </c>
      <c r="F3">
        <v>6</v>
      </c>
      <c r="H3">
        <v>6</v>
      </c>
      <c r="K3">
        <v>-1.4868421052631575</v>
      </c>
      <c r="M3">
        <v>-2.6461947805811405</v>
      </c>
    </row>
    <row r="4" spans="1:15" x14ac:dyDescent="0.25">
      <c r="A4">
        <v>5</v>
      </c>
      <c r="B4">
        <v>8</v>
      </c>
      <c r="C4">
        <v>7</v>
      </c>
      <c r="D4">
        <v>6</v>
      </c>
      <c r="F4">
        <v>3</v>
      </c>
      <c r="H4">
        <v>2</v>
      </c>
      <c r="K4">
        <v>3.7368421052631602</v>
      </c>
      <c r="M4">
        <v>3.8837294066208159</v>
      </c>
    </row>
    <row r="5" spans="1:15" x14ac:dyDescent="0.25">
      <c r="A5">
        <v>5</v>
      </c>
      <c r="B5">
        <v>6</v>
      </c>
      <c r="C5">
        <v>8</v>
      </c>
      <c r="D5">
        <v>7</v>
      </c>
      <c r="F5">
        <v>7</v>
      </c>
      <c r="H5">
        <v>3</v>
      </c>
      <c r="K5">
        <v>-2.7105263157894797</v>
      </c>
      <c r="M5">
        <v>-2.0016037323242379</v>
      </c>
    </row>
    <row r="8" spans="1:15" x14ac:dyDescent="0.25">
      <c r="A8" s="12" t="s">
        <v>52</v>
      </c>
      <c r="C8" s="27" t="s">
        <v>66</v>
      </c>
      <c r="D8" s="27"/>
      <c r="F8" s="27" t="s">
        <v>65</v>
      </c>
      <c r="G8" s="27"/>
    </row>
    <row r="9" spans="1:15" x14ac:dyDescent="0.25">
      <c r="A9" s="2" t="s">
        <v>49</v>
      </c>
      <c r="C9" s="35" t="s">
        <v>64</v>
      </c>
      <c r="D9" s="35"/>
    </row>
    <row r="11" spans="1:15" x14ac:dyDescent="0.25">
      <c r="A11" s="33" t="s">
        <v>58</v>
      </c>
      <c r="B11" s="33"/>
      <c r="C11" s="33"/>
      <c r="D11" s="33"/>
      <c r="F11" s="33" t="s">
        <v>53</v>
      </c>
      <c r="G11" s="33"/>
      <c r="H11" s="33"/>
      <c r="I11" s="33"/>
      <c r="K11" s="33" t="s">
        <v>67</v>
      </c>
      <c r="L11" s="33"/>
      <c r="M11" s="33"/>
      <c r="N11" s="33"/>
    </row>
    <row r="12" spans="1:15" x14ac:dyDescent="0.25">
      <c r="A12" cm="1">
        <f t="array" ref="A12:D15">MINVERSE(A2:D5)</f>
        <v>-3.1720657846433045E-16</v>
      </c>
      <c r="B12">
        <v>-1.0000000000000007</v>
      </c>
      <c r="C12">
        <v>-1.7446361815538174E-16</v>
      </c>
      <c r="D12">
        <v>1.0000000000000011</v>
      </c>
      <c r="F12" cm="1">
        <f t="array" ref="F12:I15">MMULT(A2:D5,A2:D5)</f>
        <v>112</v>
      </c>
      <c r="G12">
        <v>100</v>
      </c>
      <c r="H12">
        <v>128</v>
      </c>
      <c r="I12">
        <v>136</v>
      </c>
      <c r="K12" cm="1">
        <f t="array" ref="K12:N15">MMULT(A2:D5,F12:I15)</f>
        <v>2504</v>
      </c>
      <c r="L12">
        <v>2664</v>
      </c>
      <c r="M12">
        <v>3232</v>
      </c>
      <c r="N12">
        <v>3204</v>
      </c>
    </row>
    <row r="13" spans="1:15" x14ac:dyDescent="0.25">
      <c r="A13">
        <v>1.3157894736842193E-2</v>
      </c>
      <c r="B13">
        <v>0.28947368421052666</v>
      </c>
      <c r="C13">
        <v>0.36842105263157904</v>
      </c>
      <c r="D13">
        <v>-0.61842105263157932</v>
      </c>
      <c r="F13">
        <v>127</v>
      </c>
      <c r="G13">
        <v>150</v>
      </c>
      <c r="H13">
        <v>176</v>
      </c>
      <c r="I13">
        <v>167</v>
      </c>
      <c r="K13">
        <v>3204</v>
      </c>
      <c r="L13">
        <v>3564</v>
      </c>
      <c r="M13">
        <v>4276</v>
      </c>
      <c r="N13">
        <v>4164</v>
      </c>
    </row>
    <row r="14" spans="1:15" x14ac:dyDescent="0.25">
      <c r="A14">
        <v>-0.26315789473684242</v>
      </c>
      <c r="B14">
        <v>-0.78947368421052722</v>
      </c>
      <c r="C14">
        <v>-0.36842105263157909</v>
      </c>
      <c r="D14">
        <v>1.3684210526315801</v>
      </c>
      <c r="F14">
        <v>132</v>
      </c>
      <c r="G14">
        <v>150</v>
      </c>
      <c r="H14">
        <v>181</v>
      </c>
      <c r="I14">
        <v>175</v>
      </c>
      <c r="K14">
        <v>3304</v>
      </c>
      <c r="L14">
        <v>3662</v>
      </c>
      <c r="M14">
        <v>4395</v>
      </c>
      <c r="N14">
        <v>4285</v>
      </c>
    </row>
    <row r="15" spans="1:15" x14ac:dyDescent="0.25">
      <c r="A15">
        <v>0.28947368421052683</v>
      </c>
      <c r="B15">
        <v>1.3684210526315801</v>
      </c>
      <c r="C15">
        <v>0.10526315789473707</v>
      </c>
      <c r="D15">
        <v>-1.6052631578947385</v>
      </c>
      <c r="F15">
        <v>134</v>
      </c>
      <c r="G15">
        <v>152</v>
      </c>
      <c r="H15">
        <v>180</v>
      </c>
      <c r="I15">
        <v>174</v>
      </c>
      <c r="K15">
        <v>3316</v>
      </c>
      <c r="L15">
        <v>3664</v>
      </c>
      <c r="M15">
        <v>4404</v>
      </c>
      <c r="N15">
        <v>4300</v>
      </c>
    </row>
    <row r="17" spans="1:14" x14ac:dyDescent="0.25">
      <c r="A17" s="33" t="s">
        <v>68</v>
      </c>
      <c r="B17" s="33"/>
      <c r="C17" s="33"/>
      <c r="D17" s="33"/>
      <c r="F17" s="33" t="s">
        <v>54</v>
      </c>
      <c r="G17" s="33"/>
      <c r="H17" s="33"/>
      <c r="I17" s="33"/>
      <c r="K17" s="33" t="s">
        <v>60</v>
      </c>
      <c r="L17" s="33"/>
      <c r="M17" s="33"/>
      <c r="N17" s="33"/>
    </row>
    <row r="18" spans="1:14" x14ac:dyDescent="0.25">
      <c r="A18" cm="1">
        <f t="array" ref="A18:D21">MINVERSE(K12:N15)</f>
        <v>-0.20221606648209439</v>
      </c>
      <c r="B18">
        <v>-1.1066481994463995</v>
      </c>
      <c r="C18">
        <v>0.39058171745151643</v>
      </c>
      <c r="D18">
        <v>0.83310249307527695</v>
      </c>
      <c r="F18" cm="1">
        <f t="array" ref="F18:I21">TRANSPOSE(A2:D5)</f>
        <v>7</v>
      </c>
      <c r="G18">
        <v>4</v>
      </c>
      <c r="H18">
        <v>5</v>
      </c>
      <c r="I18">
        <v>5</v>
      </c>
      <c r="K18" cm="1">
        <f t="array" ref="K18:N18">TRANSPOSE(H2:H5)</f>
        <v>2</v>
      </c>
      <c r="L18">
        <v>6</v>
      </c>
      <c r="M18">
        <v>2</v>
      </c>
      <c r="N18">
        <v>3</v>
      </c>
    </row>
    <row r="19" spans="1:14" x14ac:dyDescent="0.25">
      <c r="A19">
        <v>0.39604898673283018</v>
      </c>
      <c r="B19">
        <v>1.8591995917774764</v>
      </c>
      <c r="C19">
        <v>-0.21810759585937425</v>
      </c>
      <c r="D19">
        <v>-1.8781527919525538</v>
      </c>
      <c r="F19">
        <v>2</v>
      </c>
      <c r="G19">
        <v>6</v>
      </c>
      <c r="H19">
        <v>8</v>
      </c>
      <c r="I19">
        <v>6</v>
      </c>
    </row>
    <row r="20" spans="1:14" x14ac:dyDescent="0.25">
      <c r="A20">
        <v>-0.68483015016782545</v>
      </c>
      <c r="B20">
        <v>-3.225543082082555</v>
      </c>
      <c r="C20">
        <v>0.55328765126100465</v>
      </c>
      <c r="D20">
        <v>3.082446420761876</v>
      </c>
      <c r="F20">
        <v>4</v>
      </c>
      <c r="G20">
        <v>8</v>
      </c>
      <c r="H20">
        <v>7</v>
      </c>
      <c r="I20">
        <v>8</v>
      </c>
    </row>
    <row r="21" spans="1:14" x14ac:dyDescent="0.25">
      <c r="A21">
        <v>0.51986441172200892</v>
      </c>
      <c r="B21">
        <v>2.5727511299030605</v>
      </c>
      <c r="C21">
        <v>-0.68202361860324323</v>
      </c>
      <c r="D21">
        <v>-2.1988628079904102</v>
      </c>
      <c r="F21">
        <v>7</v>
      </c>
      <c r="G21">
        <v>7</v>
      </c>
      <c r="H21">
        <v>6</v>
      </c>
      <c r="I21">
        <v>7</v>
      </c>
    </row>
    <row r="23" spans="1:14" x14ac:dyDescent="0.25">
      <c r="A23" s="33" t="s">
        <v>69</v>
      </c>
      <c r="B23" s="33"/>
      <c r="C23" s="33"/>
      <c r="D23" s="33"/>
      <c r="F23" s="33" t="s">
        <v>70</v>
      </c>
      <c r="G23" s="33"/>
      <c r="H23" s="33"/>
      <c r="I23" s="33"/>
    </row>
    <row r="24" spans="1:14" x14ac:dyDescent="0.25">
      <c r="A24" cm="1">
        <f t="array" ref="A24:D24">MMULT(_xlfn.ANCHORARRAY(K18),_xlfn.ANCHORARRAY(F18))</f>
        <v>55</v>
      </c>
      <c r="B24">
        <v>81</v>
      </c>
      <c r="C24">
        <v>90</v>
      </c>
      <c r="D24">
        <v>83</v>
      </c>
      <c r="F24" cm="1">
        <f t="array" ref="F24:I24">MMULT(_xlfn.ANCHORARRAY(A24),_xlfn.ANCHORARRAY(F12))</f>
        <v>39449</v>
      </c>
      <c r="G24">
        <v>43766</v>
      </c>
      <c r="H24">
        <v>52526</v>
      </c>
      <c r="I24">
        <v>51199</v>
      </c>
    </row>
  </sheetData>
  <mergeCells count="12">
    <mergeCell ref="A1:D1"/>
    <mergeCell ref="C8:D8"/>
    <mergeCell ref="F8:G8"/>
    <mergeCell ref="C9:D9"/>
    <mergeCell ref="A11:D11"/>
    <mergeCell ref="F11:I11"/>
    <mergeCell ref="K11:N11"/>
    <mergeCell ref="A17:D17"/>
    <mergeCell ref="F17:I17"/>
    <mergeCell ref="K17:N17"/>
    <mergeCell ref="A23:D23"/>
    <mergeCell ref="F23:I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58ED-8795-4BD0-A165-68AAD42D0BA8}">
  <dimension ref="A1:S33"/>
  <sheetViews>
    <sheetView topLeftCell="F1" zoomScale="70" zoomScaleNormal="70" workbookViewId="0">
      <selection activeCell="H7" sqref="H7"/>
    </sheetView>
  </sheetViews>
  <sheetFormatPr defaultRowHeight="15" x14ac:dyDescent="0.25"/>
  <sheetData>
    <row r="1" spans="1:19" x14ac:dyDescent="0.25">
      <c r="A1" s="26" t="s">
        <v>46</v>
      </c>
      <c r="B1" s="26"/>
      <c r="C1" s="26"/>
      <c r="D1" s="26"/>
      <c r="F1" s="11" t="s">
        <v>47</v>
      </c>
      <c r="H1" s="11" t="s">
        <v>48</v>
      </c>
      <c r="K1" s="7" t="s">
        <v>49</v>
      </c>
      <c r="M1" s="30" t="s">
        <v>76</v>
      </c>
      <c r="N1" s="30"/>
      <c r="O1" s="30"/>
    </row>
    <row r="2" spans="1:19" x14ac:dyDescent="0.25">
      <c r="A2">
        <v>9</v>
      </c>
      <c r="B2">
        <v>6</v>
      </c>
      <c r="C2">
        <v>3</v>
      </c>
      <c r="D2">
        <v>8</v>
      </c>
      <c r="F2">
        <v>3</v>
      </c>
      <c r="H2">
        <v>3</v>
      </c>
      <c r="K2" cm="1">
        <f t="array" ref="K2:K5">MMULT(_xlfn.ANCHORARRAY(A13),F2:F5)</f>
        <v>-0.94492753623188419</v>
      </c>
      <c r="N2" cm="1">
        <f t="array" ref="N2:N5">MMULT(P13:S16,F2:F5)</f>
        <v>-7.6516040656420536E-2</v>
      </c>
    </row>
    <row r="3" spans="1:19" x14ac:dyDescent="0.25">
      <c r="A3">
        <v>4</v>
      </c>
      <c r="B3">
        <v>6</v>
      </c>
      <c r="C3">
        <v>7</v>
      </c>
      <c r="D3">
        <v>4</v>
      </c>
      <c r="F3">
        <v>1</v>
      </c>
      <c r="H3">
        <v>5</v>
      </c>
      <c r="K3">
        <v>-1.6579710144927544</v>
      </c>
      <c r="N3">
        <v>-1.3238130096892289</v>
      </c>
    </row>
    <row r="4" spans="1:19" x14ac:dyDescent="0.25">
      <c r="A4">
        <v>2</v>
      </c>
      <c r="B4">
        <v>3</v>
      </c>
      <c r="C4">
        <v>5</v>
      </c>
      <c r="D4">
        <v>3</v>
      </c>
      <c r="F4">
        <v>4</v>
      </c>
      <c r="H4">
        <v>2</v>
      </c>
      <c r="K4">
        <v>0.72753623188405814</v>
      </c>
      <c r="N4">
        <v>1.6741150836050116</v>
      </c>
    </row>
    <row r="5" spans="1:19" x14ac:dyDescent="0.25">
      <c r="A5">
        <v>4</v>
      </c>
      <c r="B5">
        <v>8</v>
      </c>
      <c r="C5">
        <v>3</v>
      </c>
      <c r="D5">
        <v>7</v>
      </c>
      <c r="F5">
        <v>2</v>
      </c>
      <c r="H5">
        <v>3</v>
      </c>
      <c r="K5">
        <v>2.4086956521739133</v>
      </c>
      <c r="N5">
        <v>0.35913500086755573</v>
      </c>
    </row>
    <row r="6" spans="1:19" x14ac:dyDescent="0.25">
      <c r="P6" s="30" t="s">
        <v>71</v>
      </c>
      <c r="Q6" s="30"/>
    </row>
    <row r="7" spans="1:19" x14ac:dyDescent="0.25">
      <c r="P7" cm="1">
        <f t="array" ref="P7">MMULT(_xlfn.ANCHORARRAY(K30),H2:H5)</f>
        <v>390325</v>
      </c>
    </row>
    <row r="8" spans="1:19" x14ac:dyDescent="0.25">
      <c r="A8" s="12" t="s">
        <v>52</v>
      </c>
      <c r="B8" s="2"/>
      <c r="C8" s="27" t="s">
        <v>72</v>
      </c>
      <c r="D8" s="27"/>
    </row>
    <row r="9" spans="1:19" x14ac:dyDescent="0.25">
      <c r="A9" t="s">
        <v>49</v>
      </c>
      <c r="C9" s="35" t="s">
        <v>77</v>
      </c>
      <c r="D9" s="35"/>
    </row>
    <row r="12" spans="1:19" x14ac:dyDescent="0.25">
      <c r="A12" s="33" t="s">
        <v>58</v>
      </c>
      <c r="B12" s="33"/>
      <c r="C12" s="33"/>
      <c r="D12" s="33"/>
      <c r="F12" s="33" t="s">
        <v>53</v>
      </c>
      <c r="G12" s="33"/>
      <c r="H12" s="33"/>
      <c r="I12" s="33"/>
      <c r="K12" s="33" t="s">
        <v>73</v>
      </c>
      <c r="L12" s="33"/>
      <c r="M12" s="33"/>
      <c r="N12" s="33"/>
      <c r="P12" s="33" t="s">
        <v>78</v>
      </c>
      <c r="Q12" s="33"/>
      <c r="R12" s="33"/>
      <c r="S12" s="33"/>
    </row>
    <row r="13" spans="1:19" x14ac:dyDescent="0.25">
      <c r="A13" cm="1">
        <f t="array" ref="A13:D16">MINVERSE(A2:D5)</f>
        <v>0.15362318840579711</v>
      </c>
      <c r="B13">
        <v>0.24057971014492757</v>
      </c>
      <c r="C13">
        <v>-0.32463768115942038</v>
      </c>
      <c r="D13">
        <v>-0.17391304347826081</v>
      </c>
      <c r="F13" cm="1">
        <f t="array" ref="F13:I16">MMULT(A2:D5,A2:D5)</f>
        <v>143</v>
      </c>
      <c r="G13">
        <v>163</v>
      </c>
      <c r="H13">
        <v>108</v>
      </c>
      <c r="I13">
        <v>161</v>
      </c>
      <c r="K13" cm="1">
        <f t="array" ref="K13:N16">MINVERSE(_xlfn.ANCHORARRAY(F13))</f>
        <v>1.3694601974375406E-3</v>
      </c>
      <c r="L13">
        <v>0.20351186725477827</v>
      </c>
      <c r="M13">
        <v>-0.35679059021213994</v>
      </c>
      <c r="N13">
        <v>1.0207939508506493E-2</v>
      </c>
      <c r="P13" cm="1">
        <f t="array" ref="P13:S16">MMULT(_xlfn.ANCHORARRAY(F20),_xlfn.ANCHORARRAY(K13))</f>
        <v>5.3712501027369068E-3</v>
      </c>
      <c r="Q13">
        <v>2.1182323771951478E-2</v>
      </c>
      <c r="R13">
        <v>-2.1602257472398068E-2</v>
      </c>
      <c r="S13">
        <v>-1.3701542423495233E-2</v>
      </c>
    </row>
    <row r="14" spans="1:19" x14ac:dyDescent="0.25">
      <c r="A14">
        <v>-9.8550724637681136E-2</v>
      </c>
      <c r="B14">
        <v>0.336231884057971</v>
      </c>
      <c r="C14">
        <v>-0.48985507246376825</v>
      </c>
      <c r="D14">
        <v>0.13043478260869562</v>
      </c>
      <c r="F14">
        <v>90</v>
      </c>
      <c r="G14">
        <v>113</v>
      </c>
      <c r="H14">
        <v>101</v>
      </c>
      <c r="I14">
        <v>105</v>
      </c>
      <c r="K14">
        <v>-3.2379752152908996E-2</v>
      </c>
      <c r="L14">
        <v>1.0216341104809575E-2</v>
      </c>
      <c r="M14">
        <v>-0.16520898970804374</v>
      </c>
      <c r="N14">
        <v>0.12060491493383722</v>
      </c>
      <c r="P14">
        <v>-3.589812151265255E-2</v>
      </c>
      <c r="Q14">
        <v>0.17339258285161099</v>
      </c>
      <c r="R14">
        <v>-0.39890625827602799</v>
      </c>
      <c r="S14">
        <v>0.10305690255061478</v>
      </c>
    </row>
    <row r="15" spans="1:19" x14ac:dyDescent="0.25">
      <c r="A15">
        <v>-2.3188405797101446E-2</v>
      </c>
      <c r="B15">
        <v>2.0289855072463791E-2</v>
      </c>
      <c r="C15">
        <v>0.23768115942028989</v>
      </c>
      <c r="D15">
        <v>-8.695652173913046E-2</v>
      </c>
      <c r="F15">
        <v>52</v>
      </c>
      <c r="G15">
        <v>69</v>
      </c>
      <c r="H15">
        <v>61</v>
      </c>
      <c r="I15">
        <v>64</v>
      </c>
      <c r="K15">
        <v>-1.4097878596933419E-2</v>
      </c>
      <c r="L15">
        <v>5.2190716236084872E-2</v>
      </c>
      <c r="M15">
        <v>-1.8735559756354254E-3</v>
      </c>
      <c r="N15">
        <v>-2.5330812854442331E-2</v>
      </c>
      <c r="P15">
        <v>4.2459914340246298E-2</v>
      </c>
      <c r="Q15">
        <v>-0.20416565756189281</v>
      </c>
      <c r="R15">
        <v>0.50866741550459693</v>
      </c>
      <c r="S15">
        <v>-0.14188433193611102</v>
      </c>
    </row>
    <row r="16" spans="1:19" x14ac:dyDescent="0.25">
      <c r="A16">
        <v>3.4782608695652167E-2</v>
      </c>
      <c r="B16">
        <v>-0.5304347826086957</v>
      </c>
      <c r="C16">
        <v>0.64347826086956539</v>
      </c>
      <c r="D16">
        <v>0.13043478260869562</v>
      </c>
      <c r="F16">
        <v>102</v>
      </c>
      <c r="G16">
        <v>137</v>
      </c>
      <c r="H16">
        <v>104</v>
      </c>
      <c r="I16">
        <v>122</v>
      </c>
      <c r="K16">
        <v>4.723377441713917E-2</v>
      </c>
      <c r="L16">
        <v>-0.22611216131064854</v>
      </c>
      <c r="M16">
        <v>0.48541902961562583</v>
      </c>
      <c r="N16">
        <v>-0.11417769376181444</v>
      </c>
      <c r="P16">
        <v>2.9252166607307466E-3</v>
      </c>
      <c r="Q16">
        <v>-6.809201574386084E-2</v>
      </c>
      <c r="R16">
        <v>0.10397998228359027</v>
      </c>
      <c r="S16">
        <v>1.2657187474316121E-3</v>
      </c>
    </row>
    <row r="19" spans="1:16" x14ac:dyDescent="0.25">
      <c r="A19" s="33" t="s">
        <v>54</v>
      </c>
      <c r="B19" s="33"/>
      <c r="C19" s="33"/>
      <c r="D19" s="33"/>
      <c r="F19" s="33" t="s">
        <v>55</v>
      </c>
      <c r="G19" s="33"/>
      <c r="H19" s="33"/>
      <c r="I19" s="33"/>
      <c r="K19" s="33" t="s">
        <v>74</v>
      </c>
      <c r="L19" s="33"/>
      <c r="M19" s="33"/>
      <c r="N19" s="33"/>
      <c r="P19" s="7" t="s">
        <v>79</v>
      </c>
    </row>
    <row r="20" spans="1:16" x14ac:dyDescent="0.25">
      <c r="A20" cm="1">
        <f t="array" ref="A20:D23">TRANSPOSE(A2:D5)</f>
        <v>9</v>
      </c>
      <c r="B20">
        <v>4</v>
      </c>
      <c r="C20">
        <v>2</v>
      </c>
      <c r="D20">
        <v>4</v>
      </c>
      <c r="F20" cm="1">
        <f t="array" ref="F20:I23">MINVERSE(A20:D23)</f>
        <v>0.15362318840579708</v>
      </c>
      <c r="G20">
        <v>-9.8550724637681122E-2</v>
      </c>
      <c r="H20">
        <v>-2.3188405797101456E-2</v>
      </c>
      <c r="I20">
        <v>3.4782608695652195E-2</v>
      </c>
      <c r="K20" cm="1">
        <f t="array" ref="K20:N23">MMULT(_xlfn.ANCHORARRAY(F13),_xlfn.ANCHORARRAY(F20))</f>
        <v>-1.8782608695652208</v>
      </c>
      <c r="L20">
        <v>8.8086956521739026</v>
      </c>
      <c r="M20">
        <v>11.660869565217395</v>
      </c>
      <c r="N20">
        <v>9.008695652173909</v>
      </c>
      <c r="P20" cm="1">
        <f t="array" ref="P20:P23">MMULT(_xlfn.ANCHORARRAY(K13),F2:F5)</f>
        <v>-1.1991262339844557</v>
      </c>
    </row>
    <row r="21" spans="1:16" x14ac:dyDescent="0.25">
      <c r="A21">
        <v>6</v>
      </c>
      <c r="B21">
        <v>6</v>
      </c>
      <c r="C21">
        <v>3</v>
      </c>
      <c r="D21">
        <v>8</v>
      </c>
      <c r="F21">
        <v>0.2405797101449276</v>
      </c>
      <c r="G21">
        <v>0.33623188405797094</v>
      </c>
      <c r="H21">
        <v>2.0289855072463774E-2</v>
      </c>
      <c r="I21">
        <v>-0.5304347826086957</v>
      </c>
      <c r="K21">
        <v>-10.037681159420291</v>
      </c>
      <c r="L21">
        <v>-6.6550724637681213</v>
      </c>
      <c r="M21">
        <v>15.081159420289856</v>
      </c>
      <c r="N21">
        <v>21.87826086956521</v>
      </c>
      <c r="P21">
        <v>-0.50654904431841785</v>
      </c>
    </row>
    <row r="22" spans="1:16" x14ac:dyDescent="0.25">
      <c r="A22">
        <v>3</v>
      </c>
      <c r="B22">
        <v>7</v>
      </c>
      <c r="C22">
        <v>5</v>
      </c>
      <c r="D22">
        <v>3</v>
      </c>
      <c r="F22">
        <v>-0.32463768115942038</v>
      </c>
      <c r="G22">
        <v>-0.48985507246376814</v>
      </c>
      <c r="H22">
        <v>0.23768115942028989</v>
      </c>
      <c r="I22">
        <v>0.64347826086956528</v>
      </c>
      <c r="K22">
        <v>-6.344927536231884</v>
      </c>
      <c r="L22">
        <v>-3.4579710144927578</v>
      </c>
      <c r="M22">
        <v>9.1275362318840578</v>
      </c>
      <c r="N22">
        <v>12.80869565217392</v>
      </c>
      <c r="P22">
        <v>-4.8258769166141746E-2</v>
      </c>
    </row>
    <row r="23" spans="1:16" x14ac:dyDescent="0.25">
      <c r="A23">
        <v>8</v>
      </c>
      <c r="B23">
        <v>4</v>
      </c>
      <c r="C23">
        <v>3</v>
      </c>
      <c r="D23">
        <v>7</v>
      </c>
      <c r="F23">
        <v>-0.17391304347826084</v>
      </c>
      <c r="G23">
        <v>0.13043478260869565</v>
      </c>
      <c r="H23">
        <v>-8.6956521739130446E-2</v>
      </c>
      <c r="I23">
        <v>0.13043478260869562</v>
      </c>
      <c r="K23">
        <v>-6.3507246376811537</v>
      </c>
      <c r="L23">
        <v>0.97971014492752495</v>
      </c>
      <c r="M23">
        <v>14.524637681159422</v>
      </c>
      <c r="N23">
        <v>13.713043478260863</v>
      </c>
      <c r="P23">
        <v>1.6289098928796435</v>
      </c>
    </row>
    <row r="26" spans="1:16" x14ac:dyDescent="0.25">
      <c r="A26" s="27" t="s">
        <v>71</v>
      </c>
      <c r="B26" s="27"/>
      <c r="C26" s="27"/>
    </row>
    <row r="29" spans="1:16" x14ac:dyDescent="0.25">
      <c r="A29" s="33" t="s">
        <v>60</v>
      </c>
      <c r="B29" s="33"/>
      <c r="C29" s="33"/>
      <c r="D29" s="33"/>
      <c r="F29" s="33" t="s">
        <v>67</v>
      </c>
      <c r="G29" s="33"/>
      <c r="H29" s="33"/>
      <c r="I29" s="33"/>
      <c r="K29" s="33" t="s">
        <v>75</v>
      </c>
      <c r="L29" s="33"/>
      <c r="M29" s="33"/>
      <c r="N29" s="33"/>
    </row>
    <row r="30" spans="1:16" x14ac:dyDescent="0.25">
      <c r="A30" cm="1">
        <f t="array" ref="A30:D30">TRANSPOSE(H2:H5)</f>
        <v>3</v>
      </c>
      <c r="B30">
        <v>5</v>
      </c>
      <c r="C30">
        <v>2</v>
      </c>
      <c r="D30">
        <v>3</v>
      </c>
      <c r="F30" cm="1">
        <f t="array" ref="F30:I33">MMULT(A2:D5,_xlfn.ANCHORARRAY(F13))</f>
        <v>2799</v>
      </c>
      <c r="G30">
        <v>3448</v>
      </c>
      <c r="H30">
        <v>2593</v>
      </c>
      <c r="I30">
        <v>3247</v>
      </c>
      <c r="K30" cm="1">
        <f t="array" ref="K30:N30">MMULT(_xlfn.ANCHORARRAY(A30),_xlfn.ANCHORARRAY(F30))</f>
        <v>26547</v>
      </c>
      <c r="L30">
        <v>33157</v>
      </c>
      <c r="M30">
        <v>25909</v>
      </c>
      <c r="N30">
        <v>31027</v>
      </c>
    </row>
    <row r="31" spans="1:16" x14ac:dyDescent="0.25">
      <c r="F31">
        <v>1884</v>
      </c>
      <c r="G31">
        <v>2361</v>
      </c>
      <c r="H31">
        <v>1881</v>
      </c>
      <c r="I31">
        <v>2210</v>
      </c>
    </row>
    <row r="32" spans="1:16" x14ac:dyDescent="0.25">
      <c r="F32">
        <v>1122</v>
      </c>
      <c r="G32">
        <v>1421</v>
      </c>
      <c r="H32">
        <v>1136</v>
      </c>
      <c r="I32">
        <v>1323</v>
      </c>
    </row>
    <row r="33" spans="6:9" x14ac:dyDescent="0.25">
      <c r="F33">
        <v>2162</v>
      </c>
      <c r="G33">
        <v>2722</v>
      </c>
      <c r="H33">
        <v>2151</v>
      </c>
      <c r="I33">
        <v>2530</v>
      </c>
    </row>
  </sheetData>
  <mergeCells count="16">
    <mergeCell ref="A12:D12"/>
    <mergeCell ref="F12:I12"/>
    <mergeCell ref="K12:N12"/>
    <mergeCell ref="P12:S12"/>
    <mergeCell ref="A1:D1"/>
    <mergeCell ref="M1:O1"/>
    <mergeCell ref="P6:Q6"/>
    <mergeCell ref="C8:D8"/>
    <mergeCell ref="C9:D9"/>
    <mergeCell ref="A19:D19"/>
    <mergeCell ref="F19:I19"/>
    <mergeCell ref="K19:N19"/>
    <mergeCell ref="A26:C26"/>
    <mergeCell ref="A29:D29"/>
    <mergeCell ref="F29:I29"/>
    <mergeCell ref="K29:N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Vdovenko</dc:creator>
  <cp:lastModifiedBy>Nikita Vdovenko</cp:lastModifiedBy>
  <dcterms:created xsi:type="dcterms:W3CDTF">2023-03-21T20:04:23Z</dcterms:created>
  <dcterms:modified xsi:type="dcterms:W3CDTF">2023-03-23T07:36:25Z</dcterms:modified>
</cp:coreProperties>
</file>