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mc:AlternateContent xmlns:mc="http://schemas.openxmlformats.org/markup-compatibility/2006">
    <mc:Choice Requires="x15">
      <x15ac:absPath xmlns:x15ac="http://schemas.microsoft.com/office/spreadsheetml/2010/11/ac" url="C:\Users\Eyram\Downloads\"/>
    </mc:Choice>
  </mc:AlternateContent>
  <xr:revisionPtr revIDLastSave="0" documentId="13_ncr:1_{5D2C05DA-0524-4021-9B23-60B10C8BE124}" xr6:coauthVersionLast="45" xr6:coauthVersionMax="47" xr10:uidLastSave="{00000000-0000-0000-0000-000000000000}"/>
  <bookViews>
    <workbookView xWindow="-120" yWindow="-120" windowWidth="20730" windowHeight="11160" activeTab="2" xr2:uid="{6B9D828B-19C2-4BFE-9A56-BD1DF7B1F9A9}"/>
  </bookViews>
  <sheets>
    <sheet name="Sheet4" sheetId="5" r:id="rId1"/>
    <sheet name="Sheet1" sheetId="2" r:id="rId2"/>
    <sheet name="dashboard" sheetId="4" r:id="rId3"/>
    <sheet name="Data" sheetId="1" r:id="rId4"/>
  </sheets>
  <definedNames>
    <definedName name="Slicer_Business">#N/A</definedName>
  </definedNames>
  <calcPr calcId="191029" concurrentCalc="0"/>
  <pivotCaches>
    <pivotCache cacheId="1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0" i="2" l="1"/>
  <c r="J20" i="2"/>
  <c r="N20" i="2"/>
  <c r="K20" i="2"/>
  <c r="M3" i="1"/>
  <c r="M2" i="1"/>
  <c r="I14" i="2"/>
  <c r="K14" i="2"/>
  <c r="M14" i="2"/>
  <c r="I15" i="2"/>
  <c r="K15" i="2"/>
  <c r="M15" i="2"/>
  <c r="I16" i="2"/>
  <c r="K16" i="2"/>
  <c r="M16" i="2"/>
  <c r="I17" i="2"/>
  <c r="K17" i="2"/>
  <c r="M17" i="2"/>
  <c r="I18" i="2"/>
  <c r="K18" i="2"/>
  <c r="M18" i="2"/>
  <c r="I19" i="2"/>
  <c r="K19" i="2"/>
  <c r="M19" i="2"/>
  <c r="N15" i="2"/>
  <c r="N16" i="2"/>
  <c r="N17" i="2"/>
  <c r="N18" i="2"/>
  <c r="N19" i="2"/>
  <c r="N14" i="2"/>
  <c r="J15" i="2"/>
  <c r="J16" i="2"/>
  <c r="J17" i="2"/>
  <c r="J18" i="2"/>
  <c r="J19" i="2"/>
  <c r="J14" i="2"/>
  <c r="B11" i="2"/>
  <c r="B12" i="2"/>
  <c r="C11" i="2"/>
  <c r="B10" i="2"/>
  <c r="C10" i="2"/>
  <c r="A12" i="2"/>
  <c r="A11" i="2"/>
  <c r="A10" i="2"/>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alcChain>
</file>

<file path=xl/sharedStrings.xml><?xml version="1.0" encoding="utf-8"?>
<sst xmlns="http://schemas.openxmlformats.org/spreadsheetml/2006/main" count="5652" uniqueCount="1573">
  <si>
    <t>EEID</t>
  </si>
  <si>
    <t>Full</t>
  </si>
  <si>
    <t>Gender</t>
  </si>
  <si>
    <t>Age</t>
  </si>
  <si>
    <t>Job</t>
  </si>
  <si>
    <t>Department</t>
  </si>
  <si>
    <t>Business</t>
  </si>
  <si>
    <t>Hire</t>
  </si>
  <si>
    <t>Exit</t>
  </si>
  <si>
    <t>Annual</t>
  </si>
  <si>
    <t>Bonus</t>
  </si>
  <si>
    <t>Status</t>
  </si>
  <si>
    <t>E01839</t>
  </si>
  <si>
    <t>Noah</t>
  </si>
  <si>
    <t>Female</t>
  </si>
  <si>
    <t>Auto Eng</t>
  </si>
  <si>
    <t>Engineering</t>
  </si>
  <si>
    <t>Corporate</t>
  </si>
  <si>
    <t>Inactive</t>
  </si>
  <si>
    <t>E04959</t>
  </si>
  <si>
    <t>Gabriella</t>
  </si>
  <si>
    <t>Male</t>
  </si>
  <si>
    <t xml:space="preserve"> Dev Eng</t>
  </si>
  <si>
    <t>Products</t>
  </si>
  <si>
    <t>Active</t>
  </si>
  <si>
    <t>E03047</t>
  </si>
  <si>
    <t>Alexander</t>
  </si>
  <si>
    <t>Sr. Acc Rep</t>
  </si>
  <si>
    <t>Sales</t>
  </si>
  <si>
    <t>E04458</t>
  </si>
  <si>
    <t>Emma</t>
  </si>
  <si>
    <t>Field Eng</t>
  </si>
  <si>
    <t>E02848</t>
  </si>
  <si>
    <t>Ezra</t>
  </si>
  <si>
    <t>R&amp;D</t>
  </si>
  <si>
    <t>E04332</t>
  </si>
  <si>
    <t>Asher</t>
  </si>
  <si>
    <t>E03438</t>
  </si>
  <si>
    <t>Riley</t>
  </si>
  <si>
    <t>E02769</t>
  </si>
  <si>
    <t>Caroline</t>
  </si>
  <si>
    <t>male</t>
  </si>
  <si>
    <t>Sr. Manger</t>
  </si>
  <si>
    <t>Finance</t>
  </si>
  <si>
    <t>E03277</t>
  </si>
  <si>
    <t>Victoria</t>
  </si>
  <si>
    <t>Marketing</t>
  </si>
  <si>
    <t>E02534</t>
  </si>
  <si>
    <t>Harper</t>
  </si>
  <si>
    <t>Accounting</t>
  </si>
  <si>
    <t>E03849</t>
  </si>
  <si>
    <t>Ethan</t>
  </si>
  <si>
    <t>Quality Eng</t>
  </si>
  <si>
    <t>Manufacturing</t>
  </si>
  <si>
    <t>E03807</t>
  </si>
  <si>
    <t>Leonardo</t>
  </si>
  <si>
    <t>E03223</t>
  </si>
  <si>
    <t>Ian</t>
  </si>
  <si>
    <t>IT Coord</t>
  </si>
  <si>
    <t>IT</t>
  </si>
  <si>
    <t>E02473</t>
  </si>
  <si>
    <t>Eli</t>
  </si>
  <si>
    <t>E03065</t>
  </si>
  <si>
    <t>Abigail</t>
  </si>
  <si>
    <t>E03563</t>
  </si>
  <si>
    <t>Avery</t>
  </si>
  <si>
    <t>Ops Eng</t>
  </si>
  <si>
    <t>E03227</t>
  </si>
  <si>
    <t>Leah</t>
  </si>
  <si>
    <t>E04969</t>
  </si>
  <si>
    <t>Henry</t>
  </si>
  <si>
    <t>E01706</t>
  </si>
  <si>
    <t>Anna</t>
  </si>
  <si>
    <t>E04109</t>
  </si>
  <si>
    <t>Emily</t>
  </si>
  <si>
    <t>E03994</t>
  </si>
  <si>
    <t>Santiago</t>
  </si>
  <si>
    <t>E00608</t>
  </si>
  <si>
    <t>Grayson</t>
  </si>
  <si>
    <t>E02259</t>
  </si>
  <si>
    <t>Jaxson</t>
  </si>
  <si>
    <t>Sr. Analyst</t>
  </si>
  <si>
    <t>E04369</t>
  </si>
  <si>
    <t>Thomas</t>
  </si>
  <si>
    <t>E04751</t>
  </si>
  <si>
    <t>Isabella</t>
  </si>
  <si>
    <t>E01684</t>
  </si>
  <si>
    <t>Dylan</t>
  </si>
  <si>
    <t>E00508</t>
  </si>
  <si>
    <t>Eleanor</t>
  </si>
  <si>
    <t>E02274</t>
  </si>
  <si>
    <t>Emery</t>
  </si>
  <si>
    <t>Net Admin</t>
  </si>
  <si>
    <t>E02453</t>
  </si>
  <si>
    <t>John</t>
  </si>
  <si>
    <t>E00956</t>
  </si>
  <si>
    <t>Ava</t>
  </si>
  <si>
    <t>E00126</t>
  </si>
  <si>
    <t>Natalia</t>
  </si>
  <si>
    <t>E04032</t>
  </si>
  <si>
    <t>Skylar</t>
  </si>
  <si>
    <t>E00716</t>
  </si>
  <si>
    <t>Christian</t>
  </si>
  <si>
    <t>E00699</t>
  </si>
  <si>
    <t>Penelope</t>
  </si>
  <si>
    <t>E00502</t>
  </si>
  <si>
    <t>Piper</t>
  </si>
  <si>
    <t>E04000</t>
  </si>
  <si>
    <t>Everly</t>
  </si>
  <si>
    <t>E02112</t>
  </si>
  <si>
    <t>Aurora</t>
  </si>
  <si>
    <t>E03824</t>
  </si>
  <si>
    <t>William</t>
  </si>
  <si>
    <t>E03906</t>
  </si>
  <si>
    <t>Jade</t>
  </si>
  <si>
    <t>E00436</t>
  </si>
  <si>
    <t>Isla</t>
  </si>
  <si>
    <t>E04798</t>
  </si>
  <si>
    <t>David</t>
  </si>
  <si>
    <t>E01249</t>
  </si>
  <si>
    <t>Miles</t>
  </si>
  <si>
    <t>E03349</t>
  </si>
  <si>
    <t>Mila</t>
  </si>
  <si>
    <t>E02966</t>
  </si>
  <si>
    <t>Benjamin</t>
  </si>
  <si>
    <t>E01499</t>
  </si>
  <si>
    <t>Samuel</t>
  </si>
  <si>
    <t>E00105</t>
  </si>
  <si>
    <t>Joseph</t>
  </si>
  <si>
    <t>E00665</t>
  </si>
  <si>
    <t>Jose</t>
  </si>
  <si>
    <t>E00791</t>
  </si>
  <si>
    <t>Parker</t>
  </si>
  <si>
    <t>E01540</t>
  </si>
  <si>
    <t>Everleigh</t>
  </si>
  <si>
    <t>E04474</t>
  </si>
  <si>
    <t>Lincoln</t>
  </si>
  <si>
    <t>E03417</t>
  </si>
  <si>
    <t>Willow</t>
  </si>
  <si>
    <t>E00254</t>
  </si>
  <si>
    <t>Jack</t>
  </si>
  <si>
    <t>E02166</t>
  </si>
  <si>
    <t>Genesis</t>
  </si>
  <si>
    <t>E00935</t>
  </si>
  <si>
    <t>Eliza</t>
  </si>
  <si>
    <t>E01525</t>
  </si>
  <si>
    <t>Gabriel</t>
  </si>
  <si>
    <t>E00386</t>
  </si>
  <si>
    <t>Amelia</t>
  </si>
  <si>
    <t>E00416</t>
  </si>
  <si>
    <t>Xavier</t>
  </si>
  <si>
    <t>E03383</t>
  </si>
  <si>
    <t>Matthew</t>
  </si>
  <si>
    <t>E01516</t>
  </si>
  <si>
    <t>Mia</t>
  </si>
  <si>
    <t>E01234</t>
  </si>
  <si>
    <t>Rylee</t>
  </si>
  <si>
    <t>E03440</t>
  </si>
  <si>
    <t>Zoe</t>
  </si>
  <si>
    <t>E00431</t>
  </si>
  <si>
    <t>Nolan</t>
  </si>
  <si>
    <t>E01258</t>
  </si>
  <si>
    <t>Nevaeh</t>
  </si>
  <si>
    <t>E00440</t>
  </si>
  <si>
    <t>Samantha</t>
  </si>
  <si>
    <t>E00595</t>
  </si>
  <si>
    <t>Madeline</t>
  </si>
  <si>
    <t>E00972</t>
  </si>
  <si>
    <t>Leilani</t>
  </si>
  <si>
    <t>E04562</t>
  </si>
  <si>
    <t>Connor</t>
  </si>
  <si>
    <t>E02802</t>
  </si>
  <si>
    <t>Ivy</t>
  </si>
  <si>
    <t>E01427</t>
  </si>
  <si>
    <t>Andrew</t>
  </si>
  <si>
    <t>E04568</t>
  </si>
  <si>
    <t>Ezekiel</t>
  </si>
  <si>
    <t>E04931</t>
  </si>
  <si>
    <t>Nova</t>
  </si>
  <si>
    <t>E00443</t>
  </si>
  <si>
    <t>Evelyn</t>
  </si>
  <si>
    <t>E03890</t>
  </si>
  <si>
    <t>Brooks</t>
  </si>
  <si>
    <t>E01194</t>
  </si>
  <si>
    <t>Scarlett</t>
  </si>
  <si>
    <t>E02875</t>
  </si>
  <si>
    <t>Cora</t>
  </si>
  <si>
    <t>Liam</t>
  </si>
  <si>
    <t>E03816</t>
  </si>
  <si>
    <t>Sophia</t>
  </si>
  <si>
    <t>E01261</t>
  </si>
  <si>
    <t>Athena</t>
  </si>
  <si>
    <t>E03612</t>
  </si>
  <si>
    <t>Greyson</t>
  </si>
  <si>
    <t>E01388</t>
  </si>
  <si>
    <t>Vivian</t>
  </si>
  <si>
    <t>E03875</t>
  </si>
  <si>
    <t>Elena</t>
  </si>
  <si>
    <t>E04413</t>
  </si>
  <si>
    <t>Mateo</t>
  </si>
  <si>
    <t>E00691</t>
  </si>
  <si>
    <t>Sophie</t>
  </si>
  <si>
    <t>Kennedy</t>
  </si>
  <si>
    <t>E04903</t>
  </si>
  <si>
    <t>Levi</t>
  </si>
  <si>
    <t>E04735</t>
  </si>
  <si>
    <t>Julian</t>
  </si>
  <si>
    <t>E02850</t>
  </si>
  <si>
    <t>Hannah</t>
  </si>
  <si>
    <t>E03583</t>
  </si>
  <si>
    <t>Anthony</t>
  </si>
  <si>
    <t>E02017</t>
  </si>
  <si>
    <t>Paisley</t>
  </si>
  <si>
    <t>E01642</t>
  </si>
  <si>
    <t>Silas</t>
  </si>
  <si>
    <t>E04379</t>
  </si>
  <si>
    <t>Colton</t>
  </si>
  <si>
    <t>E04131</t>
  </si>
  <si>
    <t>Elias</t>
  </si>
  <si>
    <t>E02872</t>
  </si>
  <si>
    <t>Lily</t>
  </si>
  <si>
    <t>E02331</t>
  </si>
  <si>
    <t>Jaxon</t>
  </si>
  <si>
    <t>E00417</t>
  </si>
  <si>
    <t>Elijah</t>
  </si>
  <si>
    <t>E04267</t>
  </si>
  <si>
    <t>Camila</t>
  </si>
  <si>
    <t>E03061</t>
  </si>
  <si>
    <t>Lucas</t>
  </si>
  <si>
    <t>E00013</t>
  </si>
  <si>
    <t>Hudson</t>
  </si>
  <si>
    <t>E04265</t>
  </si>
  <si>
    <t>Gianna</t>
  </si>
  <si>
    <t>E04769</t>
  </si>
  <si>
    <t>Jameson</t>
  </si>
  <si>
    <t>E03042</t>
  </si>
  <si>
    <t>Daniel</t>
  </si>
  <si>
    <t>E00527</t>
  </si>
  <si>
    <t>Mason</t>
  </si>
  <si>
    <t>E01095</t>
  </si>
  <si>
    <t>Nathan</t>
  </si>
  <si>
    <t>E03131</t>
  </si>
  <si>
    <t>Maria</t>
  </si>
  <si>
    <t>E01713</t>
  </si>
  <si>
    <t>Charlotte</t>
  </si>
  <si>
    <t>E00128</t>
  </si>
  <si>
    <t>Jeremiah</t>
  </si>
  <si>
    <t>Caleb</t>
  </si>
  <si>
    <t>E02464</t>
  </si>
  <si>
    <t>Carter</t>
  </si>
  <si>
    <t>E00306</t>
  </si>
  <si>
    <t>Ayla</t>
  </si>
  <si>
    <t>E03737</t>
  </si>
  <si>
    <t>Aubrey</t>
  </si>
  <si>
    <t>E02783</t>
  </si>
  <si>
    <t>Luna</t>
  </si>
  <si>
    <t>E02939</t>
  </si>
  <si>
    <t>Brooklyn</t>
  </si>
  <si>
    <t>E02706</t>
  </si>
  <si>
    <t>Hadley</t>
  </si>
  <si>
    <t>E00170</t>
  </si>
  <si>
    <t>Jonathan</t>
  </si>
  <si>
    <t>E01425</t>
  </si>
  <si>
    <t>Sarah</t>
  </si>
  <si>
    <t>E00130</t>
  </si>
  <si>
    <t>Ella</t>
  </si>
  <si>
    <t>E02094</t>
  </si>
  <si>
    <t>Jordan</t>
  </si>
  <si>
    <t>E03567</t>
  </si>
  <si>
    <t>Luca</t>
  </si>
  <si>
    <t>E04682</t>
  </si>
  <si>
    <t>Wesley</t>
  </si>
  <si>
    <t>E00957</t>
  </si>
  <si>
    <t>Hunter</t>
  </si>
  <si>
    <t>Sofia</t>
  </si>
  <si>
    <t>Lucy</t>
  </si>
  <si>
    <t>E00521</t>
  </si>
  <si>
    <t>Kai</t>
  </si>
  <si>
    <t>E03717</t>
  </si>
  <si>
    <t>Melody</t>
  </si>
  <si>
    <t>E01533</t>
  </si>
  <si>
    <t>James</t>
  </si>
  <si>
    <t>E04449</t>
  </si>
  <si>
    <t>Owen</t>
  </si>
  <si>
    <t>E02855</t>
  </si>
  <si>
    <t>Kinsley</t>
  </si>
  <si>
    <t>E00816</t>
  </si>
  <si>
    <t>Emilia</t>
  </si>
  <si>
    <t>E02283</t>
  </si>
  <si>
    <t>Eva</t>
  </si>
  <si>
    <t>E04888</t>
  </si>
  <si>
    <t>Luke</t>
  </si>
  <si>
    <t>E03907</t>
  </si>
  <si>
    <t>Charles</t>
  </si>
  <si>
    <t>Adam</t>
  </si>
  <si>
    <t>Cooper</t>
  </si>
  <si>
    <t>E01501</t>
  </si>
  <si>
    <t>Layla</t>
  </si>
  <si>
    <t>E01141</t>
  </si>
  <si>
    <t>Aria</t>
  </si>
  <si>
    <t>E02254</t>
  </si>
  <si>
    <t>Autumn</t>
  </si>
  <si>
    <t>E04504</t>
  </si>
  <si>
    <t>Axel</t>
  </si>
  <si>
    <t>E03394</t>
  </si>
  <si>
    <t>Cameron</t>
  </si>
  <si>
    <t>E02942</t>
  </si>
  <si>
    <t>Clara</t>
  </si>
  <si>
    <t>E04130</t>
  </si>
  <si>
    <t>Audrey</t>
  </si>
  <si>
    <t>Landon</t>
  </si>
  <si>
    <t>E00085</t>
  </si>
  <si>
    <t>Nora</t>
  </si>
  <si>
    <t>E03956</t>
  </si>
  <si>
    <t>Joshua</t>
  </si>
  <si>
    <t>E00672</t>
  </si>
  <si>
    <t>Logan</t>
  </si>
  <si>
    <t>E04618</t>
  </si>
  <si>
    <t>Christopher</t>
  </si>
  <si>
    <t>E03506</t>
  </si>
  <si>
    <t>Lillian</t>
  </si>
  <si>
    <t>E00568</t>
  </si>
  <si>
    <t>Julia</t>
  </si>
  <si>
    <t>E00535</t>
  </si>
  <si>
    <t>Hailey</t>
  </si>
  <si>
    <t>E04630</t>
  </si>
  <si>
    <t>Quinn</t>
  </si>
  <si>
    <t>E00874</t>
  </si>
  <si>
    <t>Dominic</t>
  </si>
  <si>
    <t>E01546</t>
  </si>
  <si>
    <t>Robert</t>
  </si>
  <si>
    <t>E00941</t>
  </si>
  <si>
    <t>Roman</t>
  </si>
  <si>
    <t>E03446</t>
  </si>
  <si>
    <t>Ellie</t>
  </si>
  <si>
    <t>E01361</t>
  </si>
  <si>
    <t>Violet</t>
  </si>
  <si>
    <t>E01631</t>
  </si>
  <si>
    <t>Isaac</t>
  </si>
  <si>
    <t>E03719</t>
  </si>
  <si>
    <t>Jayden</t>
  </si>
  <si>
    <t>E03269</t>
  </si>
  <si>
    <t>Aiden</t>
  </si>
  <si>
    <t>E01037</t>
  </si>
  <si>
    <t>Ruby</t>
  </si>
  <si>
    <t>E00671</t>
  </si>
  <si>
    <t>Leo</t>
  </si>
  <si>
    <t>E02216</t>
  </si>
  <si>
    <t>Allison</t>
  </si>
  <si>
    <t>E02803</t>
  </si>
  <si>
    <t>Jace</t>
  </si>
  <si>
    <t>E01584</t>
  </si>
  <si>
    <t>Jacob</t>
  </si>
  <si>
    <t>E02489</t>
  </si>
  <si>
    <t>Liliana</t>
  </si>
  <si>
    <t>female</t>
  </si>
  <si>
    <t>E03189</t>
  </si>
  <si>
    <t>Raelynn</t>
  </si>
  <si>
    <t>E03560</t>
  </si>
  <si>
    <t>Grace</t>
  </si>
  <si>
    <t>E00769</t>
  </si>
  <si>
    <t>Addison</t>
  </si>
  <si>
    <t>E02791</t>
  </si>
  <si>
    <t>Josephine</t>
  </si>
  <si>
    <t>E02333</t>
  </si>
  <si>
    <t>Maverick</t>
  </si>
  <si>
    <t>E01002</t>
  </si>
  <si>
    <t>Austin</t>
  </si>
  <si>
    <t>E03520</t>
  </si>
  <si>
    <t>Angel</t>
  </si>
  <si>
    <t>E00752</t>
  </si>
  <si>
    <t>Nicholas</t>
  </si>
  <si>
    <t>E00233</t>
  </si>
  <si>
    <t>Alice</t>
  </si>
  <si>
    <t>E02639</t>
  </si>
  <si>
    <t>Serenity</t>
  </si>
  <si>
    <t>E00697</t>
  </si>
  <si>
    <t>Madison</t>
  </si>
  <si>
    <t>E02183</t>
  </si>
  <si>
    <t>Maya</t>
  </si>
  <si>
    <t>E00715</t>
  </si>
  <si>
    <t>Olivia</t>
  </si>
  <si>
    <t>E04288</t>
  </si>
  <si>
    <t>Eloise</t>
  </si>
  <si>
    <t>E02421</t>
  </si>
  <si>
    <t>Lydia</t>
  </si>
  <si>
    <t>E00523</t>
  </si>
  <si>
    <t>Savannah</t>
  </si>
  <si>
    <t>E03615</t>
  </si>
  <si>
    <t>Natalie</t>
  </si>
  <si>
    <t>E02761</t>
  </si>
  <si>
    <t>Adeline</t>
  </si>
  <si>
    <t>E02121</t>
  </si>
  <si>
    <t>Eliana</t>
  </si>
  <si>
    <t>E01486</t>
  </si>
  <si>
    <t>Theodore</t>
  </si>
  <si>
    <t>E00725</t>
  </si>
  <si>
    <t>Bella</t>
  </si>
  <si>
    <t>E03027</t>
  </si>
  <si>
    <t>Everett</t>
  </si>
  <si>
    <t>E03689</t>
  </si>
  <si>
    <t>Madelyn</t>
  </si>
  <si>
    <t>E01986</t>
  </si>
  <si>
    <t>Adrian</t>
  </si>
  <si>
    <t>E01286</t>
  </si>
  <si>
    <t>Carson</t>
  </si>
  <si>
    <t>E01409</t>
  </si>
  <si>
    <t>Josiah</t>
  </si>
  <si>
    <t>E00626</t>
  </si>
  <si>
    <t>Claire</t>
  </si>
  <si>
    <t>E04342</t>
  </si>
  <si>
    <t>Peyton</t>
  </si>
  <si>
    <t>E03904</t>
  </si>
  <si>
    <t>Naomi</t>
  </si>
  <si>
    <t>E01291</t>
  </si>
  <si>
    <t>Lyla</t>
  </si>
  <si>
    <t>E00917</t>
  </si>
  <si>
    <t>Easton</t>
  </si>
  <si>
    <t>E01484</t>
  </si>
  <si>
    <t>Hazel</t>
  </si>
  <si>
    <t>E03864</t>
  </si>
  <si>
    <t>Ryan</t>
  </si>
  <si>
    <t>E00488</t>
  </si>
  <si>
    <t>Chloe</t>
  </si>
  <si>
    <t>E02227</t>
  </si>
  <si>
    <t>Kayden</t>
  </si>
  <si>
    <t>E04802</t>
  </si>
  <si>
    <t>Sebastian</t>
  </si>
  <si>
    <t>E01970</t>
  </si>
  <si>
    <t>Valentina</t>
  </si>
  <si>
    <t>E02813</t>
  </si>
  <si>
    <t>Aaron</t>
  </si>
  <si>
    <t>E02031</t>
  </si>
  <si>
    <t>Ariana</t>
  </si>
  <si>
    <t>E03252</t>
  </si>
  <si>
    <t>Jackson</t>
  </si>
  <si>
    <t>E04871</t>
  </si>
  <si>
    <t>Sadie</t>
  </si>
  <si>
    <t>E03547</t>
  </si>
  <si>
    <t>Aaliyah</t>
  </si>
  <si>
    <t>E04742</t>
  </si>
  <si>
    <t>Oliver</t>
  </si>
  <si>
    <t>E01070</t>
  </si>
  <si>
    <t>Davis</t>
  </si>
  <si>
    <t>E04359</t>
  </si>
  <si>
    <t>Dinh</t>
  </si>
  <si>
    <t>E03268</t>
  </si>
  <si>
    <t>Sanders</t>
  </si>
  <si>
    <t>E04035</t>
  </si>
  <si>
    <t>Vo</t>
  </si>
  <si>
    <t>E01221</t>
  </si>
  <si>
    <t>Gupta</t>
  </si>
  <si>
    <t>E00276</t>
  </si>
  <si>
    <t>Barnes</t>
  </si>
  <si>
    <t>E01687</t>
  </si>
  <si>
    <t>Martin</t>
  </si>
  <si>
    <t>E02844</t>
  </si>
  <si>
    <t>Bailey</t>
  </si>
  <si>
    <t>E01263</t>
  </si>
  <si>
    <t>Walker</t>
  </si>
  <si>
    <t>E00119</t>
  </si>
  <si>
    <t>Ali</t>
  </si>
  <si>
    <t>E03935</t>
  </si>
  <si>
    <t>Rogers</t>
  </si>
  <si>
    <t>E00742</t>
  </si>
  <si>
    <t>Jones</t>
  </si>
  <si>
    <t>E02810</t>
  </si>
  <si>
    <t>Ng</t>
  </si>
  <si>
    <t>E01860</t>
  </si>
  <si>
    <t>Yang</t>
  </si>
  <si>
    <t>E04890</t>
  </si>
  <si>
    <t>Xi</t>
  </si>
  <si>
    <t>E02285</t>
  </si>
  <si>
    <t>Powell</t>
  </si>
  <si>
    <t>E00842</t>
  </si>
  <si>
    <t>Silva</t>
  </si>
  <si>
    <t>E01271</t>
  </si>
  <si>
    <t>Dang</t>
  </si>
  <si>
    <t>E01921</t>
  </si>
  <si>
    <t>Alvarado</t>
  </si>
  <si>
    <t>E03664</t>
  </si>
  <si>
    <t>Rivera</t>
  </si>
  <si>
    <t>E00813</t>
  </si>
  <si>
    <t>Dixon</t>
  </si>
  <si>
    <t>E00870</t>
  </si>
  <si>
    <t>Her</t>
  </si>
  <si>
    <t>E04167</t>
  </si>
  <si>
    <t>Henderson</t>
  </si>
  <si>
    <t>E00245</t>
  </si>
  <si>
    <t>Mejia</t>
  </si>
  <si>
    <t>E00976</t>
  </si>
  <si>
    <t>Chin</t>
  </si>
  <si>
    <t>E04112</t>
  </si>
  <si>
    <t>Lu</t>
  </si>
  <si>
    <t>E01807</t>
  </si>
  <si>
    <t>Choi</t>
  </si>
  <si>
    <t>E04103</t>
  </si>
  <si>
    <t>Kumar</t>
  </si>
  <si>
    <t>E01412</t>
  </si>
  <si>
    <t>Guzman</t>
  </si>
  <si>
    <t>E04386</t>
  </si>
  <si>
    <t>Vu</t>
  </si>
  <si>
    <t>E01232</t>
  </si>
  <si>
    <t>Jenkins</t>
  </si>
  <si>
    <t>E04572</t>
  </si>
  <si>
    <t>Brown</t>
  </si>
  <si>
    <t>E02747</t>
  </si>
  <si>
    <t>Huang</t>
  </si>
  <si>
    <t>E01064</t>
  </si>
  <si>
    <t>Perry</t>
  </si>
  <si>
    <t>E00178</t>
  </si>
  <si>
    <t>Padilla</t>
  </si>
  <si>
    <t>E01091</t>
  </si>
  <si>
    <t>Pena</t>
  </si>
  <si>
    <t>Lam</t>
  </si>
  <si>
    <t>E01309</t>
  </si>
  <si>
    <t>Foster</t>
  </si>
  <si>
    <t>E02378</t>
  </si>
  <si>
    <t>Moore</t>
  </si>
  <si>
    <t>E04127</t>
  </si>
  <si>
    <t>Washington</t>
  </si>
  <si>
    <t>E02072</t>
  </si>
  <si>
    <t>Holmes</t>
  </si>
  <si>
    <t>E02555</t>
  </si>
  <si>
    <t>Rojas</t>
  </si>
  <si>
    <t>E00187</t>
  </si>
  <si>
    <t>Coleman</t>
  </si>
  <si>
    <t>Clark</t>
  </si>
  <si>
    <t>E02062</t>
  </si>
  <si>
    <t>Butler</t>
  </si>
  <si>
    <t>E00034</t>
  </si>
  <si>
    <t>Contreras</t>
  </si>
  <si>
    <t>E00273</t>
  </si>
  <si>
    <t>Yu</t>
  </si>
  <si>
    <t>Lewis</t>
  </si>
  <si>
    <t>E01403</t>
  </si>
  <si>
    <t>Do</t>
  </si>
  <si>
    <t>Chow</t>
  </si>
  <si>
    <t>E04136</t>
  </si>
  <si>
    <t>Ayala</t>
  </si>
  <si>
    <t>E02944</t>
  </si>
  <si>
    <t>Salazar</t>
  </si>
  <si>
    <t>E03300</t>
  </si>
  <si>
    <t>Carrillo</t>
  </si>
  <si>
    <t>E00078</t>
  </si>
  <si>
    <t>Richardson</t>
  </si>
  <si>
    <t>E00825</t>
  </si>
  <si>
    <t>Guerrero</t>
  </si>
  <si>
    <t>E04972</t>
  </si>
  <si>
    <t>Mehta</t>
  </si>
  <si>
    <t>E03941</t>
  </si>
  <si>
    <t>Espinoza</t>
  </si>
  <si>
    <t>E02148</t>
  </si>
  <si>
    <t>Chu</t>
  </si>
  <si>
    <t>E02252</t>
  </si>
  <si>
    <t>Hong</t>
  </si>
  <si>
    <t>E03096</t>
  </si>
  <si>
    <t>Moua</t>
  </si>
  <si>
    <t>E04800</t>
  </si>
  <si>
    <t>Morales</t>
  </si>
  <si>
    <t>E02838</t>
  </si>
  <si>
    <t>Soto</t>
  </si>
  <si>
    <t>E02980</t>
  </si>
  <si>
    <t>Ross</t>
  </si>
  <si>
    <t>E04477</t>
  </si>
  <si>
    <t>Fernandez</t>
  </si>
  <si>
    <t>E04348</t>
  </si>
  <si>
    <t>Hall</t>
  </si>
  <si>
    <t>E01638</t>
  </si>
  <si>
    <t>Mai</t>
  </si>
  <si>
    <t>E03419</t>
  </si>
  <si>
    <t>Cheng</t>
  </si>
  <si>
    <t>E04222</t>
  </si>
  <si>
    <t>Navarro</t>
  </si>
  <si>
    <t>E04126</t>
  </si>
  <si>
    <t>Hernandez</t>
  </si>
  <si>
    <t>E01896</t>
  </si>
  <si>
    <t>Huynh</t>
  </si>
  <si>
    <t>E03018</t>
  </si>
  <si>
    <t>Zheng</t>
  </si>
  <si>
    <t>E03325</t>
  </si>
  <si>
    <t>Chau</t>
  </si>
  <si>
    <t>E04037</t>
  </si>
  <si>
    <t>Romero</t>
  </si>
  <si>
    <t>E01902</t>
  </si>
  <si>
    <t>Bui</t>
  </si>
  <si>
    <t>E01466</t>
  </si>
  <si>
    <t>Adams</t>
  </si>
  <si>
    <t>E02038</t>
  </si>
  <si>
    <t>Shin</t>
  </si>
  <si>
    <t>E03474</t>
  </si>
  <si>
    <t>King</t>
  </si>
  <si>
    <t>E02744</t>
  </si>
  <si>
    <t>Simmons</t>
  </si>
  <si>
    <t>E00702</t>
  </si>
  <si>
    <t>Desai</t>
  </si>
  <si>
    <t>E03081</t>
  </si>
  <si>
    <t>Liu</t>
  </si>
  <si>
    <t>E01281</t>
  </si>
  <si>
    <t>Marquez</t>
  </si>
  <si>
    <t>E04029</t>
  </si>
  <si>
    <t>Rodriguez</t>
  </si>
  <si>
    <t>E01116</t>
  </si>
  <si>
    <t>Jung</t>
  </si>
  <si>
    <t>E01753</t>
  </si>
  <si>
    <t>Vang</t>
  </si>
  <si>
    <t>E04072</t>
  </si>
  <si>
    <t>Diaz</t>
  </si>
  <si>
    <t>Leung</t>
  </si>
  <si>
    <t>E04419</t>
  </si>
  <si>
    <t>Nelson</t>
  </si>
  <si>
    <t>E00467</t>
  </si>
  <si>
    <t>Lai</t>
  </si>
  <si>
    <t>E00365</t>
  </si>
  <si>
    <t>Reed</t>
  </si>
  <si>
    <t>Williams</t>
  </si>
  <si>
    <t>E03292</t>
  </si>
  <si>
    <t>Rahman</t>
  </si>
  <si>
    <t>E04779</t>
  </si>
  <si>
    <t>Mendez</t>
  </si>
  <si>
    <t>E00501</t>
  </si>
  <si>
    <t>Fong</t>
  </si>
  <si>
    <t>E01132</t>
  </si>
  <si>
    <t>Kang</t>
  </si>
  <si>
    <t>E00556</t>
  </si>
  <si>
    <t>Chavez</t>
  </si>
  <si>
    <t>E00311</t>
  </si>
  <si>
    <t>Thao</t>
  </si>
  <si>
    <t>E04567</t>
  </si>
  <si>
    <t>Bryant</t>
  </si>
  <si>
    <t>E04378</t>
  </si>
  <si>
    <t>Zhang</t>
  </si>
  <si>
    <t>E03251</t>
  </si>
  <si>
    <t>Ruiz</t>
  </si>
  <si>
    <t>E03167</t>
  </si>
  <si>
    <t>Hsu</t>
  </si>
  <si>
    <t>E03347</t>
  </si>
  <si>
    <t>Watson</t>
  </si>
  <si>
    <t>E03908</t>
  </si>
  <si>
    <t>Park</t>
  </si>
  <si>
    <t>E01351</t>
  </si>
  <si>
    <t>Doan</t>
  </si>
  <si>
    <t>E02681</t>
  </si>
  <si>
    <t>Sandoval</t>
  </si>
  <si>
    <t>Ly</t>
  </si>
  <si>
    <t>E00422</t>
  </si>
  <si>
    <t>Figueroa</t>
  </si>
  <si>
    <t>E00265</t>
  </si>
  <si>
    <t>Wong</t>
  </si>
  <si>
    <t>E04601</t>
  </si>
  <si>
    <t>Zhao</t>
  </si>
  <si>
    <t>E04816</t>
  </si>
  <si>
    <t>Garza</t>
  </si>
  <si>
    <t>E02147</t>
  </si>
  <si>
    <t>Griffin</t>
  </si>
  <si>
    <t>E02914</t>
  </si>
  <si>
    <t>Hill</t>
  </si>
  <si>
    <t>Yee</t>
  </si>
  <si>
    <t>E03972</t>
  </si>
  <si>
    <t>Cho</t>
  </si>
  <si>
    <t>E02189</t>
  </si>
  <si>
    <t>Wright</t>
  </si>
  <si>
    <t>E04290</t>
  </si>
  <si>
    <t>Reyes</t>
  </si>
  <si>
    <t>E03630</t>
  </si>
  <si>
    <t>White</t>
  </si>
  <si>
    <t>E00432</t>
  </si>
  <si>
    <t>Truong</t>
  </si>
  <si>
    <t>E03045</t>
  </si>
  <si>
    <t>Duong</t>
  </si>
  <si>
    <t>E01924</t>
  </si>
  <si>
    <t>Herrera</t>
  </si>
  <si>
    <t>E04877</t>
  </si>
  <si>
    <t>Gray</t>
  </si>
  <si>
    <t>E02770</t>
  </si>
  <si>
    <t>Sharma</t>
  </si>
  <si>
    <t>E04590</t>
  </si>
  <si>
    <t>Molina</t>
  </si>
  <si>
    <t>E01977</t>
  </si>
  <si>
    <t>Ortiz</t>
  </si>
  <si>
    <t>E01378</t>
  </si>
  <si>
    <t>Aguilar</t>
  </si>
  <si>
    <t>E04224</t>
  </si>
  <si>
    <t>Bell</t>
  </si>
  <si>
    <t>E03423</t>
  </si>
  <si>
    <t>Zhu</t>
  </si>
  <si>
    <t>Grant</t>
  </si>
  <si>
    <t>E00788</t>
  </si>
  <si>
    <t>Han</t>
  </si>
  <si>
    <t>E00207</t>
  </si>
  <si>
    <t>Vega</t>
  </si>
  <si>
    <t>E00834</t>
  </si>
  <si>
    <t>Johnson</t>
  </si>
  <si>
    <t>E04571</t>
  </si>
  <si>
    <t>Maldonado</t>
  </si>
  <si>
    <t>E02652</t>
  </si>
  <si>
    <t>Jiang</t>
  </si>
  <si>
    <t>E02693</t>
  </si>
  <si>
    <t>Mitchell</t>
  </si>
  <si>
    <t>E03359</t>
  </si>
  <si>
    <t>Torres</t>
  </si>
  <si>
    <t>E00399</t>
  </si>
  <si>
    <t>Edwards</t>
  </si>
  <si>
    <t>E02971</t>
  </si>
  <si>
    <t>Chan</t>
  </si>
  <si>
    <t>E03327</t>
  </si>
  <si>
    <t>Munoz</t>
  </si>
  <si>
    <t>E00900</t>
  </si>
  <si>
    <t>Daniels</t>
  </si>
  <si>
    <t>E00836</t>
  </si>
  <si>
    <t>Castro</t>
  </si>
  <si>
    <t>E03854</t>
  </si>
  <si>
    <t>Liang</t>
  </si>
  <si>
    <t>E04729</t>
  </si>
  <si>
    <t>Alvarez</t>
  </si>
  <si>
    <t>E00360</t>
  </si>
  <si>
    <t>Delgado</t>
  </si>
  <si>
    <t>E02284</t>
  </si>
  <si>
    <t>Evans</t>
  </si>
  <si>
    <t>E00181</t>
  </si>
  <si>
    <t>Li</t>
  </si>
  <si>
    <t>E04168</t>
  </si>
  <si>
    <t>Acosta</t>
  </si>
  <si>
    <t>E02861</t>
  </si>
  <si>
    <t>Smith</t>
  </si>
  <si>
    <t>E01357</t>
  </si>
  <si>
    <t>Robinson</t>
  </si>
  <si>
    <t>E04387</t>
  </si>
  <si>
    <t>Lopez</t>
  </si>
  <si>
    <t>E03090</t>
  </si>
  <si>
    <t>Owens</t>
  </si>
  <si>
    <t>E03591</t>
  </si>
  <si>
    <t>Cao</t>
  </si>
  <si>
    <t>E03328</t>
  </si>
  <si>
    <t>Garcia</t>
  </si>
  <si>
    <t>E04937</t>
  </si>
  <si>
    <t>Pham</t>
  </si>
  <si>
    <t>E00515</t>
  </si>
  <si>
    <t>He</t>
  </si>
  <si>
    <t>E01241</t>
  </si>
  <si>
    <t>Yi</t>
  </si>
  <si>
    <t>E03255</t>
  </si>
  <si>
    <t>Xiong</t>
  </si>
  <si>
    <t>E01711</t>
  </si>
  <si>
    <t>Baker</t>
  </si>
  <si>
    <t>E00500</t>
  </si>
  <si>
    <t>Martinez</t>
  </si>
  <si>
    <t>Chung</t>
  </si>
  <si>
    <t>E02728</t>
  </si>
  <si>
    <t>Jimenez</t>
  </si>
  <si>
    <t>E04749</t>
  </si>
  <si>
    <t>Tran</t>
  </si>
  <si>
    <t>E02023</t>
  </si>
  <si>
    <t>Luu</t>
  </si>
  <si>
    <t>E03166</t>
  </si>
  <si>
    <t>Ahmed</t>
  </si>
  <si>
    <t>E02599</t>
  </si>
  <si>
    <t>Patel</t>
  </si>
  <si>
    <t>E01014</t>
  </si>
  <si>
    <t>Patterson</t>
  </si>
  <si>
    <t>E04529</t>
  </si>
  <si>
    <t>Young</t>
  </si>
  <si>
    <t>Ho</t>
  </si>
  <si>
    <t>E00632</t>
  </si>
  <si>
    <t>Hoang</t>
  </si>
  <si>
    <t>E02108</t>
  </si>
  <si>
    <t>Medina</t>
  </si>
  <si>
    <t>E03802</t>
  </si>
  <si>
    <t>Vasquez</t>
  </si>
  <si>
    <t>E03685</t>
  </si>
  <si>
    <t>Wilson</t>
  </si>
  <si>
    <t>E01089</t>
  </si>
  <si>
    <t>Gomez</t>
  </si>
  <si>
    <t>E03988</t>
  </si>
  <si>
    <t>Gutierrez</t>
  </si>
  <si>
    <t>E00401</t>
  </si>
  <si>
    <t>Ramos</t>
  </si>
  <si>
    <t>E03429</t>
  </si>
  <si>
    <t>Gonzalez</t>
  </si>
  <si>
    <t>E02417</t>
  </si>
  <si>
    <t>Sun</t>
  </si>
  <si>
    <t>E00359</t>
  </si>
  <si>
    <t>Campos</t>
  </si>
  <si>
    <t>E02044</t>
  </si>
  <si>
    <t>Wu</t>
  </si>
  <si>
    <t>E01479</t>
  </si>
  <si>
    <t>Luong</t>
  </si>
  <si>
    <t>E04962</t>
  </si>
  <si>
    <t>Roberts</t>
  </si>
  <si>
    <t>Hu</t>
  </si>
  <si>
    <t>E03893</t>
  </si>
  <si>
    <t>Juarez</t>
  </si>
  <si>
    <t>E00553</t>
  </si>
  <si>
    <t>Ngo</t>
  </si>
  <si>
    <t>E03540</t>
  </si>
  <si>
    <t>Vazquez</t>
  </si>
  <si>
    <t>Ford</t>
  </si>
  <si>
    <t>Shah</t>
  </si>
  <si>
    <t>E04194</t>
  </si>
  <si>
    <t>Chang</t>
  </si>
  <si>
    <t>Phan</t>
  </si>
  <si>
    <t>E01762</t>
  </si>
  <si>
    <t>Tan</t>
  </si>
  <si>
    <t>E02632</t>
  </si>
  <si>
    <t>Yoon</t>
  </si>
  <si>
    <t>E04226</t>
  </si>
  <si>
    <t>Lim</t>
  </si>
  <si>
    <t>E04101</t>
  </si>
  <si>
    <t>Harris</t>
  </si>
  <si>
    <t>E01981</t>
  </si>
  <si>
    <t>Banks</t>
  </si>
  <si>
    <t>Flores</t>
  </si>
  <si>
    <t>E01238</t>
  </si>
  <si>
    <t>Woods</t>
  </si>
  <si>
    <t>E01118</t>
  </si>
  <si>
    <t>Khan</t>
  </si>
  <si>
    <t>E04041</t>
  </si>
  <si>
    <t>Taylor</t>
  </si>
  <si>
    <t>E04308</t>
  </si>
  <si>
    <t>Hwang</t>
  </si>
  <si>
    <t>E01052</t>
  </si>
  <si>
    <t>Lau</t>
  </si>
  <si>
    <t>E04165</t>
  </si>
  <si>
    <t>Stewart</t>
  </si>
  <si>
    <t>E02295</t>
  </si>
  <si>
    <t>Thompson</t>
  </si>
  <si>
    <t>E04546</t>
  </si>
  <si>
    <t>Miller</t>
  </si>
  <si>
    <t>E04217</t>
  </si>
  <si>
    <t>Dominguez</t>
  </si>
  <si>
    <t>E00650</t>
  </si>
  <si>
    <t>Lee</t>
  </si>
  <si>
    <t>E00344</t>
  </si>
  <si>
    <t>Nunez</t>
  </si>
  <si>
    <t>E04645</t>
  </si>
  <si>
    <t>Lin</t>
  </si>
  <si>
    <t>E03880</t>
  </si>
  <si>
    <t>Chen</t>
  </si>
  <si>
    <t>E02730</t>
  </si>
  <si>
    <t>Nguyen</t>
  </si>
  <si>
    <t>E04517</t>
  </si>
  <si>
    <t>Sanchez</t>
  </si>
  <si>
    <t>E00965</t>
  </si>
  <si>
    <t>Morris</t>
  </si>
  <si>
    <t>E04639</t>
  </si>
  <si>
    <t>Cruz</t>
  </si>
  <si>
    <t>E00465</t>
  </si>
  <si>
    <t>Collins</t>
  </si>
  <si>
    <t>E03058</t>
  </si>
  <si>
    <t>Howard</t>
  </si>
  <si>
    <t>E02337</t>
  </si>
  <si>
    <t>Song</t>
  </si>
  <si>
    <t>E04927</t>
  </si>
  <si>
    <t>Lo</t>
  </si>
  <si>
    <t>E03799</t>
  </si>
  <si>
    <t>Turner</t>
  </si>
  <si>
    <t>E04538</t>
  </si>
  <si>
    <t>Ma</t>
  </si>
  <si>
    <t>E02633</t>
  </si>
  <si>
    <t>Le</t>
  </si>
  <si>
    <t>E02965</t>
  </si>
  <si>
    <t>Castillo</t>
  </si>
  <si>
    <t>E04345</t>
  </si>
  <si>
    <t>Estrada</t>
  </si>
  <si>
    <t>E02895</t>
  </si>
  <si>
    <t>Cortez</t>
  </si>
  <si>
    <t>Ha</t>
  </si>
  <si>
    <t>E00758</t>
  </si>
  <si>
    <t>Scott</t>
  </si>
  <si>
    <t>E03750</t>
  </si>
  <si>
    <t>Kaur</t>
  </si>
  <si>
    <t>E00144</t>
  </si>
  <si>
    <t>Gonzales</t>
  </si>
  <si>
    <t>E02943</t>
  </si>
  <si>
    <t>Valdez</t>
  </si>
  <si>
    <t>E03901</t>
  </si>
  <si>
    <t>Singh</t>
  </si>
  <si>
    <t>E03461</t>
  </si>
  <si>
    <t>Ortega</t>
  </si>
  <si>
    <t>E03490</t>
  </si>
  <si>
    <t>Trinh</t>
  </si>
  <si>
    <t>E04466</t>
  </si>
  <si>
    <t>Allen</t>
  </si>
  <si>
    <t>E03226</t>
  </si>
  <si>
    <t>Avila</t>
  </si>
  <si>
    <t>E04607</t>
  </si>
  <si>
    <t>Vargas</t>
  </si>
  <si>
    <t>E02678</t>
  </si>
  <si>
    <t>Tang</t>
  </si>
  <si>
    <t>E02190</t>
  </si>
  <si>
    <t>Santos</t>
  </si>
  <si>
    <t>E00747</t>
  </si>
  <si>
    <t>Ramirez</t>
  </si>
  <si>
    <t>E00268</t>
  </si>
  <si>
    <t>Zhou</t>
  </si>
  <si>
    <t>E01416</t>
  </si>
  <si>
    <t>Kim</t>
  </si>
  <si>
    <t>E01524</t>
  </si>
  <si>
    <t>Perez</t>
  </si>
  <si>
    <t>Oh</t>
  </si>
  <si>
    <t>E02801</t>
  </si>
  <si>
    <t>Moreno</t>
  </si>
  <si>
    <t>E04155</t>
  </si>
  <si>
    <t>Campbell</t>
  </si>
  <si>
    <t>E01952</t>
  </si>
  <si>
    <t>Phillips</t>
  </si>
  <si>
    <t>E00116</t>
  </si>
  <si>
    <t>Mendoza</t>
  </si>
  <si>
    <t>E04811</t>
  </si>
  <si>
    <t>Green</t>
  </si>
  <si>
    <t>E00624</t>
  </si>
  <si>
    <t>Rios</t>
  </si>
  <si>
    <t>E03404</t>
  </si>
  <si>
    <t>Wyatt</t>
  </si>
  <si>
    <t>E01845</t>
  </si>
  <si>
    <t>Zoey</t>
  </si>
  <si>
    <t>E04784</t>
  </si>
  <si>
    <t>Elizabeth</t>
  </si>
  <si>
    <t>E00145</t>
  </si>
  <si>
    <t>Florence</t>
  </si>
  <si>
    <t>E00218</t>
  </si>
  <si>
    <t>Denise</t>
  </si>
  <si>
    <t>E02185</t>
  </si>
  <si>
    <t>Zavier</t>
  </si>
  <si>
    <t>Kinslee</t>
  </si>
  <si>
    <t>Peter</t>
  </si>
  <si>
    <t>E00784</t>
  </si>
  <si>
    <t>Isabelle</t>
  </si>
  <si>
    <t>E04925</t>
  </si>
  <si>
    <t>Ricky</t>
  </si>
  <si>
    <t>E04448</t>
  </si>
  <si>
    <t>Brooke</t>
  </si>
  <si>
    <t>E04817</t>
  </si>
  <si>
    <t>Nikolai</t>
  </si>
  <si>
    <t>E00325</t>
  </si>
  <si>
    <t>Frances</t>
  </si>
  <si>
    <t>E00403</t>
  </si>
  <si>
    <t>Hassan</t>
  </si>
  <si>
    <t>Adaline</t>
  </si>
  <si>
    <t>E04358</t>
  </si>
  <si>
    <t>Kingsley</t>
  </si>
  <si>
    <t>E04662</t>
  </si>
  <si>
    <t>Astrid</t>
  </si>
  <si>
    <t>E01496</t>
  </si>
  <si>
    <t>Valentino</t>
  </si>
  <si>
    <t>E01870</t>
  </si>
  <si>
    <t>Alberto</t>
  </si>
  <si>
    <t>E03971</t>
  </si>
  <si>
    <t>Trey</t>
  </si>
  <si>
    <t>E03616</t>
  </si>
  <si>
    <t>Kaylani</t>
  </si>
  <si>
    <t>E00153</t>
  </si>
  <si>
    <t>Devin</t>
  </si>
  <si>
    <t>E02313</t>
  </si>
  <si>
    <t>Helena</t>
  </si>
  <si>
    <t>E02960</t>
  </si>
  <si>
    <t>Brycen</t>
  </si>
  <si>
    <t>E00096</t>
  </si>
  <si>
    <t>Averie</t>
  </si>
  <si>
    <t>E02140</t>
  </si>
  <si>
    <t>Colter</t>
  </si>
  <si>
    <t>E00826</t>
  </si>
  <si>
    <t>Martha</t>
  </si>
  <si>
    <t>E03881</t>
  </si>
  <si>
    <t>Zyair</t>
  </si>
  <si>
    <t>E02604</t>
  </si>
  <si>
    <t>Angelina</t>
  </si>
  <si>
    <t>E02613</t>
  </si>
  <si>
    <t>Elaine</t>
  </si>
  <si>
    <t>E00864</t>
  </si>
  <si>
    <t>Samson</t>
  </si>
  <si>
    <t>E01760</t>
  </si>
  <si>
    <t>Noor</t>
  </si>
  <si>
    <t>Jacoby</t>
  </si>
  <si>
    <t>E01262</t>
  </si>
  <si>
    <t>Selena</t>
  </si>
  <si>
    <t>E01075</t>
  </si>
  <si>
    <t>Harley</t>
  </si>
  <si>
    <t>E00364</t>
  </si>
  <si>
    <t>Casen</t>
  </si>
  <si>
    <t>E04108</t>
  </si>
  <si>
    <t>Miranda</t>
  </si>
  <si>
    <t>E02917</t>
  </si>
  <si>
    <t>Aldo</t>
  </si>
  <si>
    <t>E03720</t>
  </si>
  <si>
    <t>Camilla</t>
  </si>
  <si>
    <t>E03393</t>
  </si>
  <si>
    <t>Zahir</t>
  </si>
  <si>
    <t>E02977</t>
  </si>
  <si>
    <t>Zane</t>
  </si>
  <si>
    <t>E03371</t>
  </si>
  <si>
    <t>Melissa</t>
  </si>
  <si>
    <t>E02531</t>
  </si>
  <si>
    <t>Vienna</t>
  </si>
  <si>
    <t>Raymond</t>
  </si>
  <si>
    <t>E02468</t>
  </si>
  <si>
    <t>Bruce</t>
  </si>
  <si>
    <t>Angelica</t>
  </si>
  <si>
    <t>E03697</t>
  </si>
  <si>
    <t>Rayden</t>
  </si>
  <si>
    <t>E00593</t>
  </si>
  <si>
    <t>Vera</t>
  </si>
  <si>
    <t>E01103</t>
  </si>
  <si>
    <t>Artemis</t>
  </si>
  <si>
    <t>E03889</t>
  </si>
  <si>
    <t>Saul</t>
  </si>
  <si>
    <t>E01958</t>
  </si>
  <si>
    <t>Kori</t>
  </si>
  <si>
    <t>Pearl</t>
  </si>
  <si>
    <t>E01167</t>
  </si>
  <si>
    <t>Wayne</t>
  </si>
  <si>
    <t>E00099</t>
  </si>
  <si>
    <t>Fatima</t>
  </si>
  <si>
    <t>E00044</t>
  </si>
  <si>
    <t>Pablo</t>
  </si>
  <si>
    <t>E00711</t>
  </si>
  <si>
    <t>Rosalyn</t>
  </si>
  <si>
    <t>E04795</t>
  </si>
  <si>
    <t>Yehuda</t>
  </si>
  <si>
    <t>E03912</t>
  </si>
  <si>
    <t>Malaysia</t>
  </si>
  <si>
    <t>E02103</t>
  </si>
  <si>
    <t>Omari</t>
  </si>
  <si>
    <t>E04213</t>
  </si>
  <si>
    <t>Paislee</t>
  </si>
  <si>
    <t>E04756</t>
  </si>
  <si>
    <t>Kieran</t>
  </si>
  <si>
    <t>E04114</t>
  </si>
  <si>
    <t>Khalani</t>
  </si>
  <si>
    <t>E01423</t>
  </si>
  <si>
    <t>Mac</t>
  </si>
  <si>
    <t>E03181</t>
  </si>
  <si>
    <t>Lacey</t>
  </si>
  <si>
    <t>E03305</t>
  </si>
  <si>
    <t>Alvaro</t>
  </si>
  <si>
    <t>E00703</t>
  </si>
  <si>
    <t>Rocco</t>
  </si>
  <si>
    <t>E04403</t>
  </si>
  <si>
    <t>Saige</t>
  </si>
  <si>
    <t>E00103</t>
  </si>
  <si>
    <t>Zeke</t>
  </si>
  <si>
    <t>E04487</t>
  </si>
  <si>
    <t>Iliana</t>
  </si>
  <si>
    <t>Antonio</t>
  </si>
  <si>
    <t>E02179</t>
  </si>
  <si>
    <t>Saoirse</t>
  </si>
  <si>
    <t>E04242</t>
  </si>
  <si>
    <t>Houston</t>
  </si>
  <si>
    <t>E01371</t>
  </si>
  <si>
    <t>Haley</t>
  </si>
  <si>
    <t>Promise</t>
  </si>
  <si>
    <t>E01377</t>
  </si>
  <si>
    <t>Lauren</t>
  </si>
  <si>
    <t>E03097</t>
  </si>
  <si>
    <t>Bellamy</t>
  </si>
  <si>
    <t>E01668</t>
  </si>
  <si>
    <t>Lilian</t>
  </si>
  <si>
    <t>E03354</t>
  </si>
  <si>
    <t>Seth</t>
  </si>
  <si>
    <t>E02088</t>
  </si>
  <si>
    <t>Josie</t>
  </si>
  <si>
    <t>E03980</t>
  </si>
  <si>
    <t>Makenzie</t>
  </si>
  <si>
    <t>Romina</t>
  </si>
  <si>
    <t>E00824</t>
  </si>
  <si>
    <t>Arturo</t>
  </si>
  <si>
    <t>Della</t>
  </si>
  <si>
    <t>E03113</t>
  </si>
  <si>
    <t>Mack</t>
  </si>
  <si>
    <t>E01488</t>
  </si>
  <si>
    <t>Bowen</t>
  </si>
  <si>
    <t>E01787</t>
  </si>
  <si>
    <t>Cannon</t>
  </si>
  <si>
    <t>E03550</t>
  </si>
  <si>
    <t>Paloma</t>
  </si>
  <si>
    <t>Holland</t>
  </si>
  <si>
    <t>E04799</t>
  </si>
  <si>
    <t>Tristen</t>
  </si>
  <si>
    <t>E03402</t>
  </si>
  <si>
    <t>Sky</t>
  </si>
  <si>
    <t>E04128</t>
  </si>
  <si>
    <t>Annabella</t>
  </si>
  <si>
    <t>Izaiah</t>
  </si>
  <si>
    <t>E03114</t>
  </si>
  <si>
    <t>Rowen</t>
  </si>
  <si>
    <t>E04004</t>
  </si>
  <si>
    <t>Elliot</t>
  </si>
  <si>
    <t>E04472</t>
  </si>
  <si>
    <t>Wes</t>
  </si>
  <si>
    <t>E00161</t>
  </si>
  <si>
    <t>Giana</t>
  </si>
  <si>
    <t>E04417</t>
  </si>
  <si>
    <t>Dayton</t>
  </si>
  <si>
    <t>E04536</t>
  </si>
  <si>
    <t>Emilio</t>
  </si>
  <si>
    <t>Sarai</t>
  </si>
  <si>
    <t>E02857</t>
  </si>
  <si>
    <t>Paige</t>
  </si>
  <si>
    <t>E03059</t>
  </si>
  <si>
    <t>Dane</t>
  </si>
  <si>
    <t>E02477</t>
  </si>
  <si>
    <t>Zoya</t>
  </si>
  <si>
    <t>E00022</t>
  </si>
  <si>
    <t>Jasper</t>
  </si>
  <si>
    <t>E03370</t>
  </si>
  <si>
    <t>Hadassah</t>
  </si>
  <si>
    <t>E00555</t>
  </si>
  <si>
    <t>Rocky</t>
  </si>
  <si>
    <t>E03160</t>
  </si>
  <si>
    <t>Addyson</t>
  </si>
  <si>
    <t>E03919</t>
  </si>
  <si>
    <t>Edgar</t>
  </si>
  <si>
    <t>E01724</t>
  </si>
  <si>
    <t>Ariya</t>
  </si>
  <si>
    <t>E04087</t>
  </si>
  <si>
    <t>Daxton</t>
  </si>
  <si>
    <t>E02856</t>
  </si>
  <si>
    <t>Noelle</t>
  </si>
  <si>
    <t>E03805</t>
  </si>
  <si>
    <t>Travis</t>
  </si>
  <si>
    <t>E00319</t>
  </si>
  <si>
    <t>Itzel</t>
  </si>
  <si>
    <t>E01090</t>
  </si>
  <si>
    <t>Stefan</t>
  </si>
  <si>
    <t>E04323</t>
  </si>
  <si>
    <t>Pedro</t>
  </si>
  <si>
    <t>E02687</t>
  </si>
  <si>
    <t>Azariah</t>
  </si>
  <si>
    <t>E01407</t>
  </si>
  <si>
    <t>Wesson</t>
  </si>
  <si>
    <t>E02748</t>
  </si>
  <si>
    <t>Malani</t>
  </si>
  <si>
    <t>E01995</t>
  </si>
  <si>
    <t>Frank</t>
  </si>
  <si>
    <t>E01714</t>
  </si>
  <si>
    <t>Zoie</t>
  </si>
  <si>
    <t>E04491</t>
  </si>
  <si>
    <t>Romeo</t>
  </si>
  <si>
    <t>E01076</t>
  </si>
  <si>
    <t>Danna</t>
  </si>
  <si>
    <t>Clyde</t>
  </si>
  <si>
    <t>E02843</t>
  </si>
  <si>
    <t>Zhuri</t>
  </si>
  <si>
    <t>E03758</t>
  </si>
  <si>
    <t>Ariel</t>
  </si>
  <si>
    <t>E02063</t>
  </si>
  <si>
    <t>Penny</t>
  </si>
  <si>
    <t>E00638</t>
  </si>
  <si>
    <t>Branson</t>
  </si>
  <si>
    <t>E03571</t>
  </si>
  <si>
    <t>Maren</t>
  </si>
  <si>
    <t>E01820</t>
  </si>
  <si>
    <t>Diego</t>
  </si>
  <si>
    <t>E01712</t>
  </si>
  <si>
    <t>Kendra</t>
  </si>
  <si>
    <t>E00184</t>
  </si>
  <si>
    <t>Weston</t>
  </si>
  <si>
    <t>Hayden</t>
  </si>
  <si>
    <t>E02899</t>
  </si>
  <si>
    <t>Lane</t>
  </si>
  <si>
    <t>E02478</t>
  </si>
  <si>
    <t>Kamryn</t>
  </si>
  <si>
    <t>E04170</t>
  </si>
  <si>
    <t>Vance</t>
  </si>
  <si>
    <t>E00929</t>
  </si>
  <si>
    <t>Gabrielle</t>
  </si>
  <si>
    <t>E00530</t>
  </si>
  <si>
    <t>Santana</t>
  </si>
  <si>
    <t>Royalty</t>
  </si>
  <si>
    <t>E02492</t>
  </si>
  <si>
    <t>Charli</t>
  </si>
  <si>
    <t>E01733</t>
  </si>
  <si>
    <t>Maximilian</t>
  </si>
  <si>
    <t>Lillie</t>
  </si>
  <si>
    <t>Juliette</t>
  </si>
  <si>
    <t>E04150</t>
  </si>
  <si>
    <t>Willa</t>
  </si>
  <si>
    <t>E02846</t>
  </si>
  <si>
    <t>Atreus</t>
  </si>
  <si>
    <t>E04247</t>
  </si>
  <si>
    <t>Ariah</t>
  </si>
  <si>
    <t>Bear</t>
  </si>
  <si>
    <t>Dahlia</t>
  </si>
  <si>
    <t>E03648</t>
  </si>
  <si>
    <t>Drake</t>
  </si>
  <si>
    <t>E02192</t>
  </si>
  <si>
    <t>Keira</t>
  </si>
  <si>
    <t>E03981</t>
  </si>
  <si>
    <t>Jamison</t>
  </si>
  <si>
    <t>E03262</t>
  </si>
  <si>
    <t>Oaklyn</t>
  </si>
  <si>
    <t>E02716</t>
  </si>
  <si>
    <t>Fisher</t>
  </si>
  <si>
    <t>Kennedi</t>
  </si>
  <si>
    <t>E04123</t>
  </si>
  <si>
    <t>Dallas</t>
  </si>
  <si>
    <t>E03471</t>
  </si>
  <si>
    <t>Amber</t>
  </si>
  <si>
    <t>E00717</t>
  </si>
  <si>
    <t>Marcel</t>
  </si>
  <si>
    <t>E01966</t>
  </si>
  <si>
    <t>Capri</t>
  </si>
  <si>
    <t>E03683</t>
  </si>
  <si>
    <t>Jefferson</t>
  </si>
  <si>
    <t>E03694</t>
  </si>
  <si>
    <t>Odin</t>
  </si>
  <si>
    <t>E04766</t>
  </si>
  <si>
    <t>Matias</t>
  </si>
  <si>
    <t>E01465</t>
  </si>
  <si>
    <t>Madeleine</t>
  </si>
  <si>
    <t>E00206</t>
  </si>
  <si>
    <t>Justin</t>
  </si>
  <si>
    <t>E04088</t>
  </si>
  <si>
    <t>Alexandria</t>
  </si>
  <si>
    <t>E02066</t>
  </si>
  <si>
    <t>Killian</t>
  </si>
  <si>
    <t>Laney</t>
  </si>
  <si>
    <t>E03364</t>
  </si>
  <si>
    <t>Yahir</t>
  </si>
  <si>
    <t>E00607</t>
  </si>
  <si>
    <t>Charleigh</t>
  </si>
  <si>
    <t>E02258</t>
  </si>
  <si>
    <t>Willie</t>
  </si>
  <si>
    <t>E03681</t>
  </si>
  <si>
    <t>Brecken</t>
  </si>
  <si>
    <t>E02298</t>
  </si>
  <si>
    <t>Evie</t>
  </si>
  <si>
    <t>E02984</t>
  </si>
  <si>
    <t>Legend</t>
  </si>
  <si>
    <t>E02440</t>
  </si>
  <si>
    <t>Harlee</t>
  </si>
  <si>
    <t>E04699</t>
  </si>
  <si>
    <t>Raphael</t>
  </si>
  <si>
    <t>E03579</t>
  </si>
  <si>
    <t>Sierra</t>
  </si>
  <si>
    <t>E01649</t>
  </si>
  <si>
    <t>Harvey</t>
  </si>
  <si>
    <t>Presley</t>
  </si>
  <si>
    <t>Chaim</t>
  </si>
  <si>
    <t>E00955</t>
  </si>
  <si>
    <t>Estelle</t>
  </si>
  <si>
    <t>E00810</t>
  </si>
  <si>
    <t>Spencer</t>
  </si>
  <si>
    <t>E02798</t>
  </si>
  <si>
    <t>Eric</t>
  </si>
  <si>
    <t>E04542</t>
  </si>
  <si>
    <t>Remy</t>
  </si>
  <si>
    <t>E02818</t>
  </si>
  <si>
    <t>Beatrice</t>
  </si>
  <si>
    <t>E02907</t>
  </si>
  <si>
    <t>Gunner</t>
  </si>
  <si>
    <t>E00023</t>
  </si>
  <si>
    <t>Thalia</t>
  </si>
  <si>
    <t>E02391</t>
  </si>
  <si>
    <t>Layton</t>
  </si>
  <si>
    <t>E01429</t>
  </si>
  <si>
    <t>Allyson</t>
  </si>
  <si>
    <t>E00494</t>
  </si>
  <si>
    <t>Kamari</t>
  </si>
  <si>
    <t>E00634</t>
  </si>
  <si>
    <t>Ashlynn</t>
  </si>
  <si>
    <t>Landry</t>
  </si>
  <si>
    <t>E04683</t>
  </si>
  <si>
    <t>Wallace</t>
  </si>
  <si>
    <t>E04732</t>
  </si>
  <si>
    <t>Zion</t>
  </si>
  <si>
    <t>E03834</t>
  </si>
  <si>
    <t>Cayden</t>
  </si>
  <si>
    <t>E02923</t>
  </si>
  <si>
    <t>Roland</t>
  </si>
  <si>
    <t>E02642</t>
  </si>
  <si>
    <t>Joe</t>
  </si>
  <si>
    <t>E00981</t>
  </si>
  <si>
    <t>Teresa</t>
  </si>
  <si>
    <t>E04157</t>
  </si>
  <si>
    <t>Cohen</t>
  </si>
  <si>
    <t>E03528</t>
  </si>
  <si>
    <t>Amaya</t>
  </si>
  <si>
    <t>E04547</t>
  </si>
  <si>
    <t>Aziel</t>
  </si>
  <si>
    <t>E04415</t>
  </si>
  <si>
    <t>Anika</t>
  </si>
  <si>
    <t>E04484</t>
  </si>
  <si>
    <t>Roy</t>
  </si>
  <si>
    <t>E02800</t>
  </si>
  <si>
    <t>Meghan</t>
  </si>
  <si>
    <t>E04926</t>
  </si>
  <si>
    <t>Briar</t>
  </si>
  <si>
    <t>E01268</t>
  </si>
  <si>
    <t>Alisson</t>
  </si>
  <si>
    <t>E04853</t>
  </si>
  <si>
    <t>Lukas</t>
  </si>
  <si>
    <t>E01209</t>
  </si>
  <si>
    <t>Kiara</t>
  </si>
  <si>
    <t>E02024</t>
  </si>
  <si>
    <t>Reid</t>
  </si>
  <si>
    <t>E02427</t>
  </si>
  <si>
    <t>Mae</t>
  </si>
  <si>
    <t>Keith</t>
  </si>
  <si>
    <t>E00951</t>
  </si>
  <si>
    <t>Sterling</t>
  </si>
  <si>
    <t>E03248</t>
  </si>
  <si>
    <t>Rayne</t>
  </si>
  <si>
    <t>E04444</t>
  </si>
  <si>
    <t>Blake</t>
  </si>
  <si>
    <t>E02307</t>
  </si>
  <si>
    <t>Zendaya</t>
  </si>
  <si>
    <t>E02375</t>
  </si>
  <si>
    <t>Kameron</t>
  </si>
  <si>
    <t>E02276</t>
  </si>
  <si>
    <t>Estella</t>
  </si>
  <si>
    <t>E02649</t>
  </si>
  <si>
    <t>Louie</t>
  </si>
  <si>
    <t>E00503</t>
  </si>
  <si>
    <t>Everlee</t>
  </si>
  <si>
    <t>Aden</t>
  </si>
  <si>
    <t>E00676</t>
  </si>
  <si>
    <t>Laila</t>
  </si>
  <si>
    <t>E02005</t>
  </si>
  <si>
    <t>Johnathan</t>
  </si>
  <si>
    <t>E01895</t>
  </si>
  <si>
    <t>Alaiya</t>
  </si>
  <si>
    <t>E01396</t>
  </si>
  <si>
    <t>Averi</t>
  </si>
  <si>
    <t>E00749</t>
  </si>
  <si>
    <t>Victor</t>
  </si>
  <si>
    <t>E01941</t>
  </si>
  <si>
    <t>Marie</t>
  </si>
  <si>
    <t>E01413</t>
  </si>
  <si>
    <t>Magnolia</t>
  </si>
  <si>
    <t>E03928</t>
  </si>
  <si>
    <t>Lawson</t>
  </si>
  <si>
    <t>Adelina</t>
  </si>
  <si>
    <t>Hendrix</t>
  </si>
  <si>
    <t>E00639</t>
  </si>
  <si>
    <t>Braylon</t>
  </si>
  <si>
    <t>Meadow</t>
  </si>
  <si>
    <t>E04189</t>
  </si>
  <si>
    <t>Franklin</t>
  </si>
  <si>
    <t>E02732</t>
  </si>
  <si>
    <t>Alaina</t>
  </si>
  <si>
    <t>E00324</t>
  </si>
  <si>
    <t>Dakari</t>
  </si>
  <si>
    <t>E00518</t>
  </si>
  <si>
    <t>Oaklynn</t>
  </si>
  <si>
    <t>Raylan</t>
  </si>
  <si>
    <t>E04564</t>
  </si>
  <si>
    <t>Jakari</t>
  </si>
  <si>
    <t>E02033</t>
  </si>
  <si>
    <t>Rhett</t>
  </si>
  <si>
    <t>E00412</t>
  </si>
  <si>
    <t>Lennox</t>
  </si>
  <si>
    <t>E01844</t>
  </si>
  <si>
    <t>Jaxx</t>
  </si>
  <si>
    <t>E00667</t>
  </si>
  <si>
    <t>Kaliyah</t>
  </si>
  <si>
    <t>Adelynn</t>
  </si>
  <si>
    <t>E00287</t>
  </si>
  <si>
    <t>Evan</t>
  </si>
  <si>
    <t>E02235</t>
  </si>
  <si>
    <t>Rebekah</t>
  </si>
  <si>
    <t>Calvin</t>
  </si>
  <si>
    <t>E00647</t>
  </si>
  <si>
    <t>Eston</t>
  </si>
  <si>
    <t>E02522</t>
  </si>
  <si>
    <t>Alora</t>
  </si>
  <si>
    <t>E00459</t>
  </si>
  <si>
    <t>Yareli</t>
  </si>
  <si>
    <t>E03007</t>
  </si>
  <si>
    <t>Amos</t>
  </si>
  <si>
    <t>lilah</t>
  </si>
  <si>
    <t>E00952</t>
  </si>
  <si>
    <t>Layne</t>
  </si>
  <si>
    <t>E03863</t>
  </si>
  <si>
    <t>Eve</t>
  </si>
  <si>
    <t>E02710</t>
  </si>
  <si>
    <t>Enzo</t>
  </si>
  <si>
    <t>lakai</t>
  </si>
  <si>
    <t>E01339</t>
  </si>
  <si>
    <t>Monica</t>
  </si>
  <si>
    <t>E02938</t>
  </si>
  <si>
    <t>Esteban</t>
  </si>
  <si>
    <t>E03379</t>
  </si>
  <si>
    <t>Remi</t>
  </si>
  <si>
    <t>E02153</t>
  </si>
  <si>
    <t>Journee</t>
  </si>
  <si>
    <t>E00994</t>
  </si>
  <si>
    <t>Ameer</t>
  </si>
  <si>
    <t>E00943</t>
  </si>
  <si>
    <t>Ismael</t>
  </si>
  <si>
    <t>E00869</t>
  </si>
  <si>
    <t>Corinne</t>
  </si>
  <si>
    <t>E03457</t>
  </si>
  <si>
    <t>Frederick</t>
  </si>
  <si>
    <t>E02193</t>
  </si>
  <si>
    <t>Richard</t>
  </si>
  <si>
    <t>E00577</t>
  </si>
  <si>
    <t>Ayleen</t>
  </si>
  <si>
    <t>E00538</t>
  </si>
  <si>
    <t>Wells</t>
  </si>
  <si>
    <t>E01415</t>
  </si>
  <si>
    <t>Daphne</t>
  </si>
  <si>
    <t>Macy</t>
  </si>
  <si>
    <t>E00225</t>
  </si>
  <si>
    <t>Thaddeus</t>
  </si>
  <si>
    <t>E02889</t>
  </si>
  <si>
    <t>Mariah</t>
  </si>
  <si>
    <t>E04978</t>
  </si>
  <si>
    <t>Kaison</t>
  </si>
  <si>
    <t>E04163</t>
  </si>
  <si>
    <t>Shawn</t>
  </si>
  <si>
    <t>E01652</t>
  </si>
  <si>
    <t>Harmoni</t>
  </si>
  <si>
    <t>E00880</t>
  </si>
  <si>
    <t>Dominick</t>
  </si>
  <si>
    <t>E04335</t>
  </si>
  <si>
    <t>Kylie</t>
  </si>
  <si>
    <t>E01300</t>
  </si>
  <si>
    <t>Finnegan</t>
  </si>
  <si>
    <t>E03102</t>
  </si>
  <si>
    <t>Scarlet</t>
  </si>
  <si>
    <t>E04089</t>
  </si>
  <si>
    <t>Jayce</t>
  </si>
  <si>
    <t>E02059</t>
  </si>
  <si>
    <t>Andi</t>
  </si>
  <si>
    <t>E03894</t>
  </si>
  <si>
    <t>Keaton</t>
  </si>
  <si>
    <t>E03106</t>
  </si>
  <si>
    <t>Warren</t>
  </si>
  <si>
    <t>E01350</t>
  </si>
  <si>
    <t>Sara</t>
  </si>
  <si>
    <t>E02900</t>
  </si>
  <si>
    <t>Terry</t>
  </si>
  <si>
    <t>E02202</t>
  </si>
  <si>
    <t>Shelby</t>
  </si>
  <si>
    <t>E02696</t>
  </si>
  <si>
    <t>Colt</t>
  </si>
  <si>
    <t>E01722</t>
  </si>
  <si>
    <t>Memphis</t>
  </si>
  <si>
    <t>Vivienne</t>
  </si>
  <si>
    <t>E00640</t>
  </si>
  <si>
    <t>Thatcher</t>
  </si>
  <si>
    <t>E02554</t>
  </si>
  <si>
    <t>Annalise</t>
  </si>
  <si>
    <t>E03412</t>
  </si>
  <si>
    <t>Morgan</t>
  </si>
  <si>
    <t>E00646</t>
  </si>
  <si>
    <t>Nixon</t>
  </si>
  <si>
    <t>E04670</t>
  </si>
  <si>
    <t>Colette</t>
  </si>
  <si>
    <t>E03580</t>
  </si>
  <si>
    <t>Eduardo</t>
  </si>
  <si>
    <t>E00446</t>
  </si>
  <si>
    <t>Winter</t>
  </si>
  <si>
    <t>E02363</t>
  </si>
  <si>
    <t>Anastasia</t>
  </si>
  <si>
    <t>E03718</t>
  </si>
  <si>
    <t>Magnus</t>
  </si>
  <si>
    <t>E01749</t>
  </si>
  <si>
    <t>Cleo</t>
  </si>
  <si>
    <t>E02888</t>
  </si>
  <si>
    <t>Jalen</t>
  </si>
  <si>
    <t>E01338</t>
  </si>
  <si>
    <t>Carolina</t>
  </si>
  <si>
    <t>E03000</t>
  </si>
  <si>
    <t>Archer</t>
  </si>
  <si>
    <t>E01611</t>
  </si>
  <si>
    <t>Jovie</t>
  </si>
  <si>
    <t>E02684</t>
  </si>
  <si>
    <t>Kade</t>
  </si>
  <si>
    <t>E02561</t>
  </si>
  <si>
    <t>Cassidy</t>
  </si>
  <si>
    <t>E03168</t>
  </si>
  <si>
    <t>Colby</t>
  </si>
  <si>
    <t>Persephone</t>
  </si>
  <si>
    <t>E03691</t>
  </si>
  <si>
    <t>Abraham</t>
  </si>
  <si>
    <t>Noa</t>
  </si>
  <si>
    <t>Crew</t>
  </si>
  <si>
    <t>E03278</t>
  </si>
  <si>
    <t>Zaylee</t>
  </si>
  <si>
    <t>E00282</t>
  </si>
  <si>
    <t>Holden</t>
  </si>
  <si>
    <t>Mackenzie</t>
  </si>
  <si>
    <t>E00559</t>
  </si>
  <si>
    <t>Hank</t>
  </si>
  <si>
    <t>E02558</t>
  </si>
  <si>
    <t>Mara</t>
  </si>
  <si>
    <t>Nasir</t>
  </si>
  <si>
    <t>E03858</t>
  </si>
  <si>
    <t>Jennifer</t>
  </si>
  <si>
    <t>E02221</t>
  </si>
  <si>
    <t>Dexter</t>
  </si>
  <si>
    <t>Luella</t>
  </si>
  <si>
    <t>E02627</t>
  </si>
  <si>
    <t>Bjorn</t>
  </si>
  <si>
    <t>E03778</t>
  </si>
  <si>
    <t>Lena</t>
  </si>
  <si>
    <t>E00481</t>
  </si>
  <si>
    <t>Ryder</t>
  </si>
  <si>
    <t>E02833</t>
  </si>
  <si>
    <t>Lola</t>
  </si>
  <si>
    <t>E03902</t>
  </si>
  <si>
    <t>Salem</t>
  </si>
  <si>
    <t>E02310</t>
  </si>
  <si>
    <t>Mckenzie</t>
  </si>
  <si>
    <t>E02661</t>
  </si>
  <si>
    <t>Miriam</t>
  </si>
  <si>
    <t>Ishaan</t>
  </si>
  <si>
    <t>E00682</t>
  </si>
  <si>
    <t>Norah</t>
  </si>
  <si>
    <t>Donald</t>
  </si>
  <si>
    <t>E00785</t>
  </si>
  <si>
    <t>Calum</t>
  </si>
  <si>
    <t>E04598</t>
  </si>
  <si>
    <t>Liberty</t>
  </si>
  <si>
    <t>E03247</t>
  </si>
  <si>
    <t>Musa</t>
  </si>
  <si>
    <t>E02703</t>
  </si>
  <si>
    <t>Deandre</t>
  </si>
  <si>
    <t>E02191</t>
  </si>
  <si>
    <t>Jonas</t>
  </si>
  <si>
    <t>E00156</t>
  </si>
  <si>
    <t>Blaise</t>
  </si>
  <si>
    <t>Melani</t>
  </si>
  <si>
    <t>Kevin</t>
  </si>
  <si>
    <t>E00005</t>
  </si>
  <si>
    <t>Rebecca</t>
  </si>
  <si>
    <t>E04354</t>
  </si>
  <si>
    <t>Judith</t>
  </si>
  <si>
    <t>E01578</t>
  </si>
  <si>
    <t>Boston</t>
  </si>
  <si>
    <t>E03430</t>
  </si>
  <si>
    <t>Laurel</t>
  </si>
  <si>
    <t>Kyree</t>
  </si>
  <si>
    <t>E04762</t>
  </si>
  <si>
    <t>Ivanna</t>
  </si>
  <si>
    <t>E01148</t>
  </si>
  <si>
    <t>Santino</t>
  </si>
  <si>
    <t>E03094</t>
  </si>
  <si>
    <t>Kasen</t>
  </si>
  <si>
    <t>E01909</t>
  </si>
  <si>
    <t>Dani</t>
  </si>
  <si>
    <t>E04398</t>
  </si>
  <si>
    <t>Noe</t>
  </si>
  <si>
    <t>E02521</t>
  </si>
  <si>
    <t>Carmen</t>
  </si>
  <si>
    <t>year</t>
  </si>
  <si>
    <t>age groupe</t>
  </si>
  <si>
    <t>Row Labels</t>
  </si>
  <si>
    <t>Grand Total</t>
  </si>
  <si>
    <t>Count of EEID</t>
  </si>
  <si>
    <t>Active vs Inactifs employees</t>
  </si>
  <si>
    <t>top 10 highest paid employees</t>
  </si>
  <si>
    <t>Sum of Annual</t>
  </si>
  <si>
    <t>26-30</t>
  </si>
  <si>
    <t>31-35</t>
  </si>
  <si>
    <t>36-40</t>
  </si>
  <si>
    <t>41-45</t>
  </si>
  <si>
    <t>46-50</t>
  </si>
  <si>
    <t>51-60</t>
  </si>
  <si>
    <t>Column Labels</t>
  </si>
  <si>
    <t>Employees age distribution</t>
  </si>
  <si>
    <t>age</t>
  </si>
  <si>
    <t>x</t>
  </si>
  <si>
    <t>center</t>
  </si>
  <si>
    <t>y</t>
  </si>
  <si>
    <t>Employees count by departement</t>
  </si>
  <si>
    <t>Average of year</t>
  </si>
  <si>
    <t>no years of services analysis</t>
  </si>
  <si>
    <t>exit count age group by gender</t>
  </si>
  <si>
    <t>Count of Exit</t>
  </si>
  <si>
    <t>exit count dpt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</si>
</sst>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8" formatCode="0.0"/>
  </numFmts>
  <fonts count="4">
    <font>
      <sz val="11"/>
      <color theme="1"/>
      <name val="Aptos Narrow"/>
      <family val="2"/>
      <scheme val="minor"/>
    </font>
    <font>
      <sz val="11"/>
      <color theme="1"/>
      <name val="Aptos Narrow"/>
      <family val="2"/>
      <scheme val="minor"/>
    </font>
    <font>
      <sz val="11"/>
      <color rgb="FFC00000"/>
      <name val="Arial Black"/>
      <family val="2"/>
    </font>
    <font>
      <sz val="11"/>
      <color rgb="FFC00000"/>
      <name val="Aptos Narrow"/>
      <family val="2"/>
      <scheme val="minor"/>
    </font>
  </fonts>
  <fills count="3">
    <fill>
      <patternFill patternType="none"/>
    </fill>
    <fill>
      <patternFill patternType="gray125"/>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1" applyFont="1"/>
    <xf numFmtId="0" fontId="2" fillId="0" borderId="0" xfId="0" applyFont="1"/>
    <xf numFmtId="164" fontId="0" fillId="0" borderId="0" xfId="0" applyNumberFormat="1"/>
    <xf numFmtId="0" fontId="0" fillId="0" borderId="1" xfId="0" applyBorder="1"/>
    <xf numFmtId="0" fontId="3" fillId="2" borderId="1" xfId="0" applyFont="1" applyFill="1" applyBorder="1" applyAlignment="1">
      <alignment horizontal="left"/>
    </xf>
    <xf numFmtId="0" fontId="3" fillId="2" borderId="1" xfId="0" applyFont="1" applyFill="1" applyBorder="1"/>
    <xf numFmtId="168" fontId="0" fillId="0" borderId="0" xfId="0" applyNumberFormat="1"/>
    <xf numFmtId="0" fontId="0" fillId="0" borderId="2" xfId="0" applyFill="1" applyBorder="1"/>
  </cellXfs>
  <cellStyles count="2">
    <cellStyle name="Normal" xfId="0" builtinId="0"/>
    <cellStyle name="Percent" xfId="1" builtinId="5"/>
  </cellStyles>
  <dxfs count="9">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8" formatCode="0.0"/>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G"/>
        </a:p>
      </c:txPr>
    </c:title>
    <c:autoTitleDeleted val="0"/>
    <c:plotArea>
      <c:layout/>
      <c:doughnutChart>
        <c:varyColors val="1"/>
        <c:ser>
          <c:idx val="0"/>
          <c:order val="0"/>
          <c:tx>
            <c:strRef>
              <c:f>Sheet1!$A$12</c:f>
              <c:strCache>
                <c:ptCount val="1"/>
                <c:pt idx="0">
                  <c:v>Grand 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Sheet1!$B$12</c:f>
              <c:numCache>
                <c:formatCode>General</c:formatCode>
                <c:ptCount val="1"/>
                <c:pt idx="0">
                  <c:v>792</c:v>
                </c:pt>
              </c:numCache>
            </c:numRef>
          </c:val>
          <c:extLst>
            <c:ext xmlns:c16="http://schemas.microsoft.com/office/drawing/2014/chart" uri="{C3380CC4-5D6E-409C-BE32-E72D297353CC}">
              <c16:uniqueId val="{00000000-B7C3-4D37-976E-6F896DE1FBF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58875999004315"/>
          <c:y val="0.37095929117162951"/>
          <c:w val="0.39762019781835073"/>
          <c:h val="0.46081825868176218"/>
        </c:manualLayout>
      </c:layout>
      <c:doughnutChart>
        <c:varyColors val="1"/>
        <c:ser>
          <c:idx val="0"/>
          <c:order val="0"/>
          <c:tx>
            <c:strRef>
              <c:f>Sheet1!$A$12</c:f>
              <c:strCache>
                <c:ptCount val="1"/>
                <c:pt idx="0">
                  <c:v>Grand Total</c:v>
                </c:pt>
              </c:strCache>
            </c:strRef>
          </c:tx>
          <c:spPr>
            <a:solidFill>
              <a:schemeClr val="accent6">
                <a:lumMod val="50000"/>
              </a:schemeClr>
            </a:solidFill>
            <a:ln>
              <a:noFill/>
            </a:ln>
          </c:spPr>
          <c:explosion val="83"/>
          <c:dPt>
            <c:idx val="0"/>
            <c:bubble3D val="0"/>
            <c:spPr>
              <a:solidFill>
                <a:schemeClr val="accent6">
                  <a:lumMod val="50000"/>
                </a:schemeClr>
              </a:solidFill>
              <a:ln w="19050">
                <a:noFill/>
              </a:ln>
              <a:effectLst/>
            </c:spPr>
            <c:extLst>
              <c:ext xmlns:c16="http://schemas.microsoft.com/office/drawing/2014/chart" uri="{C3380CC4-5D6E-409C-BE32-E72D297353CC}">
                <c16:uniqueId val="{00000001-34A5-4FE9-8D05-04B57E310449}"/>
              </c:ext>
            </c:extLst>
          </c:dPt>
          <c:dLbls>
            <c:delete val="1"/>
          </c:dLbls>
          <c:val>
            <c:numRef>
              <c:f>Sheet1!$B$12</c:f>
              <c:numCache>
                <c:formatCode>General</c:formatCode>
                <c:ptCount val="1"/>
                <c:pt idx="0">
                  <c:v>792</c:v>
                </c:pt>
              </c:numCache>
            </c:numRef>
          </c:val>
          <c:extLst>
            <c:ext xmlns:c16="http://schemas.microsoft.com/office/drawing/2014/chart" uri="{C3380CC4-5D6E-409C-BE32-E72D297353CC}">
              <c16:uniqueId val="{00000002-34A5-4FE9-8D05-04B57E310449}"/>
            </c:ext>
          </c:extLst>
        </c:ser>
        <c:dLbls>
          <c:showLegendKey val="0"/>
          <c:showVal val="0"/>
          <c:showCatName val="0"/>
          <c:showSerName val="0"/>
          <c:showPercent val="1"/>
          <c:showBubbleSize val="0"/>
          <c:showLeaderLines val="1"/>
        </c:dLbls>
        <c:firstSliceAng val="0"/>
        <c:holeSize val="75"/>
      </c:doughnut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Sheet1!$A$12</c:f>
              <c:strCache>
                <c:ptCount val="1"/>
                <c:pt idx="0">
                  <c:v>Grand Total</c:v>
                </c:pt>
              </c:strCache>
            </c:strRef>
          </c:tx>
          <c:spPr>
            <a:solidFill>
              <a:srgbClr val="FFC000"/>
            </a:solidFill>
            <a:ln>
              <a:noFill/>
            </a:ln>
          </c:spPr>
          <c:dPt>
            <c:idx val="0"/>
            <c:bubble3D val="0"/>
            <c:spPr>
              <a:solidFill>
                <a:srgbClr val="FFC000"/>
              </a:solidFill>
              <a:ln w="19050">
                <a:noFill/>
              </a:ln>
              <a:effectLst/>
            </c:spPr>
            <c:extLst>
              <c:ext xmlns:c16="http://schemas.microsoft.com/office/drawing/2014/chart" uri="{C3380CC4-5D6E-409C-BE32-E72D297353CC}">
                <c16:uniqueId val="{00000001-7F40-4FF2-883C-430D6C061103}"/>
              </c:ext>
            </c:extLst>
          </c:dPt>
          <c:dLbls>
            <c:delete val="1"/>
          </c:dLbls>
          <c:val>
            <c:numRef>
              <c:f>Sheet1!$B$12</c:f>
              <c:numCache>
                <c:formatCode>General</c:formatCode>
                <c:ptCount val="1"/>
                <c:pt idx="0">
                  <c:v>792</c:v>
                </c:pt>
              </c:numCache>
            </c:numRef>
          </c:val>
          <c:extLst>
            <c:ext xmlns:c16="http://schemas.microsoft.com/office/drawing/2014/chart" uri="{C3380CC4-5D6E-409C-BE32-E72D297353CC}">
              <c16:uniqueId val="{00000002-7F40-4FF2-883C-430D6C061103}"/>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T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tx2">
                <a:lumMod val="75000"/>
                <a:lumOff val="25000"/>
              </a:schemeClr>
            </a:solidFill>
          </c:spPr>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63E7-4D86-B77D-41462C29EBBB}"/>
              </c:ext>
            </c:extLst>
          </c:dPt>
          <c:dPt>
            <c:idx val="1"/>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3-63E7-4D86-B77D-41462C29EBBB}"/>
              </c:ext>
            </c:extLst>
          </c:dPt>
          <c:val>
            <c:numRef>
              <c:f>Sheet1!$C$10:$C$11</c:f>
              <c:numCache>
                <c:formatCode>0%</c:formatCode>
                <c:ptCount val="2"/>
                <c:pt idx="0">
                  <c:v>0.87247474747474751</c:v>
                </c:pt>
                <c:pt idx="1">
                  <c:v>0.12752525252525251</c:v>
                </c:pt>
              </c:numCache>
            </c:numRef>
          </c:val>
          <c:extLst>
            <c:ext xmlns:c16="http://schemas.microsoft.com/office/drawing/2014/chart" uri="{C3380CC4-5D6E-409C-BE32-E72D297353CC}">
              <c16:uniqueId val="{00000004-63E7-4D86-B77D-41462C29EB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T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25984734560799"/>
          <c:y val="0.16907213566951679"/>
          <c:w val="0.66923565389913187"/>
          <c:h val="0.75202753435137537"/>
        </c:manualLayout>
      </c:layout>
      <c:doughnutChart>
        <c:varyColors val="1"/>
        <c:ser>
          <c:idx val="0"/>
          <c:order val="0"/>
          <c:spPr>
            <a:solidFill>
              <a:schemeClr val="tx2">
                <a:lumMod val="75000"/>
                <a:lumOff val="25000"/>
              </a:schemeClr>
            </a:solidFill>
          </c:spPr>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63E7-4D86-B77D-41462C29EBB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3E7-4D86-B77D-41462C29EBBB}"/>
              </c:ext>
            </c:extLst>
          </c:dPt>
          <c:val>
            <c:numRef>
              <c:f>Sheet1!$C$10:$C$11</c:f>
              <c:numCache>
                <c:formatCode>0%</c:formatCode>
                <c:ptCount val="2"/>
                <c:pt idx="0">
                  <c:v>0.87247474747474751</c:v>
                </c:pt>
                <c:pt idx="1">
                  <c:v>0.12752525252525251</c:v>
                </c:pt>
              </c:numCache>
            </c:numRef>
          </c:val>
          <c:extLst>
            <c:ext xmlns:c16="http://schemas.microsoft.com/office/drawing/2014/chart" uri="{C3380CC4-5D6E-409C-BE32-E72D297353CC}">
              <c16:uniqueId val="{00000004-63E7-4D86-B77D-41462C29EB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T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a:outerShdw blurRad="50800" dist="38100" dir="2700000" algn="tl" rotWithShape="0">
              <a:prstClr val="black">
                <a:alpha val="40000"/>
              </a:prstClr>
            </a:outerShdw>
          </a:effectLst>
        </c:spPr>
        <c:marker>
          <c:symbol val="none"/>
        </c:marker>
        <c:dLbl>
          <c:idx val="0"/>
          <c:spPr>
            <a:solidFill>
              <a:schemeClr val="tx2">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a:noFill/>
          </a:ln>
          <a:effectLst>
            <a:outerShdw blurRad="50800" dist="38100" dir="2700000" algn="tl" rotWithShape="0">
              <a:prstClr val="black">
                <a:alpha val="40000"/>
              </a:prstClr>
            </a:outerShdw>
          </a:effectLst>
        </c:spPr>
        <c:dLbl>
          <c:idx val="0"/>
          <c:layout>
            <c:manualLayout>
              <c:x val="-0.30761383709362683"/>
              <c:y val="-1.5096529320275675E-3"/>
            </c:manualLayout>
          </c:layout>
          <c:spPr>
            <a:solidFill>
              <a:schemeClr val="tx2">
                <a:lumMod val="75000"/>
                <a:lumOff val="25000"/>
              </a:schemeClr>
            </a:solid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outEnd"/>
          <c:showLegendKey val="0"/>
          <c:showVal val="1"/>
          <c:showCatName val="0"/>
          <c:showSerName val="0"/>
          <c:showPercent val="0"/>
          <c:showBubbleSize val="0"/>
          <c:extLst>
            <c:ext xmlns:c15="http://schemas.microsoft.com/office/drawing/2012/chart" uri="{CE6537A1-D6FC-4f65-9D91-7224C49458BB}">
              <c15:layout>
                <c:manualLayout>
                  <c:w val="0.37249304909000469"/>
                  <c:h val="8.4476591818194793E-2"/>
                </c:manualLayout>
              </c15:layout>
            </c:ext>
          </c:extLst>
        </c:dLbl>
      </c:pivotFmt>
      <c:pivotFmt>
        <c:idx val="4"/>
        <c:spPr>
          <a:solidFill>
            <a:schemeClr val="tx2">
              <a:lumMod val="75000"/>
              <a:lumOff val="25000"/>
            </a:schemeClr>
          </a:solidFill>
          <a:ln>
            <a:noFill/>
          </a:ln>
          <a:effectLst>
            <a:outerShdw blurRad="50800" dist="38100" dir="2700000" algn="tl" rotWithShape="0">
              <a:prstClr val="black">
                <a:alpha val="40000"/>
              </a:prstClr>
            </a:outerShdw>
          </a:effectLst>
        </c:spPr>
        <c:dLbl>
          <c:idx val="0"/>
          <c:layout>
            <c:manualLayout>
              <c:x val="-0.10731543420868035"/>
              <c:y val="-"/>
            </c:manualLayout>
          </c:layout>
          <c:spPr>
            <a:solidFill>
              <a:schemeClr val="tx2">
                <a:lumMod val="75000"/>
                <a:lumOff val="2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outEnd"/>
          <c:showLegendKey val="0"/>
          <c:showVal val="1"/>
          <c:showCatName val="0"/>
          <c:showSerName val="0"/>
          <c:showPercent val="0"/>
          <c:showBubbleSize val="0"/>
          <c:extLst>
            <c:ext xmlns:c15="http://schemas.microsoft.com/office/drawing/2012/chart" uri="{CE6537A1-D6FC-4f65-9D91-7224C49458BB}">
              <c15:layout>
                <c:manualLayout>
                  <c:w val="0.33430210312854719"/>
                  <c:h val="7.5415820439768466E-2"/>
                </c:manualLayout>
              </c15:layout>
            </c:ext>
          </c:extLst>
        </c:dLbl>
      </c:pivotFmt>
      <c:pivotFmt>
        <c:idx val="5"/>
        <c:spPr>
          <a:solidFill>
            <a:schemeClr val="tx2">
              <a:lumMod val="75000"/>
              <a:lumOff val="25000"/>
            </a:schemeClr>
          </a:solidFill>
          <a:ln>
            <a:noFill/>
          </a:ln>
          <a:effectLst>
            <a:outerShdw blurRad="50800" dist="38100" dir="2700000" algn="tl" rotWithShape="0">
              <a:prstClr val="black">
                <a:alpha val="40000"/>
              </a:prstClr>
            </a:outerShdw>
          </a:effectLst>
        </c:spPr>
        <c:dLbl>
          <c:idx val="0"/>
          <c:spPr>
            <a:solidFill>
              <a:schemeClr val="tx2">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15:layout>
                <c:manualLayout>
                  <c:w val="0.344425561493234"/>
                  <c:h val="7.5415820439768466E-2"/>
                </c:manualLayout>
              </c15:layout>
            </c:ext>
          </c:extLst>
        </c:dLbl>
      </c:pivotFmt>
      <c:pivotFmt>
        <c:idx val="6"/>
        <c:spPr>
          <a:solidFill>
            <a:schemeClr val="tx2">
              <a:lumMod val="75000"/>
              <a:lumOff val="25000"/>
            </a:schemeClr>
          </a:solidFill>
          <a:ln>
            <a:noFill/>
          </a:ln>
          <a:effectLst>
            <a:outerShdw blurRad="50800" dist="38100" dir="2700000" algn="tl" rotWithShape="0">
              <a:prstClr val="black">
                <a:alpha val="40000"/>
              </a:prstClr>
            </a:outerShdw>
          </a:effectLst>
        </c:spPr>
        <c:dLbl>
          <c:idx val="0"/>
          <c:spPr>
            <a:solidFill>
              <a:schemeClr val="tx2">
                <a:lumMod val="75000"/>
                <a:lumOff val="2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15:layout>
                <c:manualLayout>
                  <c:w val="0.31405518639917357"/>
                  <c:h val="4.5213249178347369E-2"/>
                </c:manualLayout>
              </c15:layout>
            </c:ext>
          </c:extLst>
        </c:dLbl>
      </c:pivotFmt>
      <c:pivotFmt>
        <c:idx val="7"/>
        <c:spPr>
          <a:solidFill>
            <a:schemeClr val="tx2">
              <a:lumMod val="75000"/>
              <a:lumOff val="25000"/>
            </a:schemeClr>
          </a:solidFill>
          <a:ln>
            <a:noFill/>
          </a:ln>
          <a:effectLst>
            <a:outerShdw blurRad="50800" dist="38100" dir="2700000" algn="tl" rotWithShape="0">
              <a:prstClr val="black">
                <a:alpha val="40000"/>
              </a:prstClr>
            </a:outerShdw>
          </a:effectLst>
        </c:spPr>
        <c:dLbl>
          <c:idx val="0"/>
          <c:spPr>
            <a:solidFill>
              <a:schemeClr val="tx2">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15:layout>
                <c:manualLayout>
                  <c:w val="0.40516631168135497"/>
                  <c:h val="7.5415820439768466E-2"/>
                </c:manualLayout>
              </c15:layout>
            </c:ext>
          </c:extLst>
        </c:dLbl>
      </c:pivotFmt>
      <c:pivotFmt>
        <c:idx val="8"/>
        <c:spPr>
          <a:solidFill>
            <a:schemeClr val="tx2">
              <a:lumMod val="75000"/>
              <a:lumOff val="25000"/>
            </a:schemeClr>
          </a:solidFill>
          <a:ln>
            <a:noFill/>
          </a:ln>
          <a:effectLst>
            <a:outerShdw blurRad="50800" dist="38100" dir="2700000" algn="tl" rotWithShape="0">
              <a:prstClr val="black">
                <a:alpha val="40000"/>
              </a:prstClr>
            </a:outerShdw>
          </a:effectLst>
        </c:spPr>
        <c:dLbl>
          <c:idx val="0"/>
          <c:spPr>
            <a:solidFill>
              <a:schemeClr val="tx2">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15:layout>
                <c:manualLayout>
                  <c:w val="0.41528977004604178"/>
                  <c:h val="7.5415820439768466E-2"/>
                </c:manualLayout>
              </c15:layout>
            </c:ext>
          </c:extLst>
        </c:dLbl>
      </c:pivotFmt>
      <c:pivotFmt>
        <c:idx val="9"/>
        <c:spPr>
          <a:solidFill>
            <a:schemeClr val="tx2">
              <a:lumMod val="75000"/>
              <a:lumOff val="25000"/>
            </a:schemeClr>
          </a:solidFill>
          <a:ln>
            <a:noFill/>
          </a:ln>
          <a:effectLst>
            <a:outerShdw blurRad="50800" dist="38100" dir="2700000" algn="tl" rotWithShape="0">
              <a:prstClr val="black">
                <a:alpha val="40000"/>
              </a:prstClr>
            </a:outerShdw>
          </a:effectLst>
        </c:spPr>
        <c:dLbl>
          <c:idx val="0"/>
          <c:spPr>
            <a:solidFill>
              <a:schemeClr val="tx2">
                <a:lumMod val="75000"/>
                <a:lumOff val="2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15:layout>
                <c:manualLayout>
                  <c:w val="0.39504285331666811"/>
                  <c:h val="5.1253763430631594E-2"/>
                </c:manualLayout>
              </c15:layout>
            </c:ext>
          </c:extLst>
        </c:dLbl>
      </c:pivotFmt>
      <c:pivotFmt>
        <c:idx val="10"/>
        <c:spPr>
          <a:solidFill>
            <a:schemeClr val="tx2">
              <a:lumMod val="75000"/>
              <a:lumOff val="25000"/>
            </a:schemeClr>
          </a:solidFill>
          <a:ln>
            <a:noFill/>
          </a:ln>
          <a:effectLst>
            <a:outerShdw blurRad="50800" dist="38100" dir="2700000" algn="tl" rotWithShape="0">
              <a:prstClr val="black">
                <a:alpha val="40000"/>
              </a:prstClr>
            </a:outerShdw>
          </a:effectLst>
        </c:spPr>
        <c:dLbl>
          <c:idx val="0"/>
          <c:spPr>
            <a:solidFill>
              <a:schemeClr val="tx2">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15:layout>
                <c:manualLayout>
                  <c:w val="0.29886999885214333"/>
                  <c:h val="7.5415820439768466E-2"/>
                </c:manualLayout>
              </c15:layout>
            </c:ext>
          </c:extLst>
        </c:dLbl>
      </c:pivotFmt>
      <c:pivotFmt>
        <c:idx val="11"/>
        <c:spPr>
          <a:solidFill>
            <a:schemeClr val="tx2">
              <a:lumMod val="75000"/>
              <a:lumOff val="25000"/>
            </a:schemeClr>
          </a:solidFill>
          <a:ln>
            <a:noFill/>
          </a:ln>
          <a:effectLst>
            <a:outerShdw blurRad="50800" dist="38100" dir="2700000" algn="tl" rotWithShape="0">
              <a:prstClr val="black">
                <a:alpha val="40000"/>
              </a:prstClr>
            </a:outerShdw>
          </a:effectLst>
        </c:spPr>
        <c:dLbl>
          <c:idx val="0"/>
          <c:layout>
            <c:manualLayout>
              <c:x val="-0.30393172803448676"/>
              <c:y val="1.1074148199682737E-16"/>
            </c:manualLayout>
          </c:layout>
          <c:spPr>
            <a:solidFill>
              <a:schemeClr val="tx2">
                <a:lumMod val="75000"/>
                <a:lumOff val="2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outEnd"/>
          <c:showLegendKey val="0"/>
          <c:showVal val="1"/>
          <c:showCatName val="0"/>
          <c:showSerName val="0"/>
          <c:showPercent val="0"/>
          <c:showBubbleSize val="0"/>
          <c:extLst>
            <c:ext xmlns:c15="http://schemas.microsoft.com/office/drawing/2012/chart" uri="{CE6537A1-D6FC-4f65-9D91-7224C49458BB}">
              <c15:layout>
                <c:manualLayout>
                  <c:w val="0.30899345721683014"/>
                  <c:h val="5.4274020556773703E-2"/>
                </c:manualLayout>
              </c15:layout>
            </c:ext>
          </c:extLst>
        </c:dLbl>
      </c:pivotFmt>
      <c:pivotFmt>
        <c:idx val="12"/>
        <c:spPr>
          <a:solidFill>
            <a:schemeClr val="tx2">
              <a:lumMod val="75000"/>
              <a:lumOff val="25000"/>
            </a:schemeClr>
          </a:solidFill>
          <a:ln>
            <a:noFill/>
          </a:ln>
          <a:effectLst>
            <a:outerShdw blurRad="50800" dist="38100" dir="2700000" algn="tl" rotWithShape="0">
              <a:prstClr val="black">
                <a:alpha val="40000"/>
              </a:prstClr>
            </a:outerShdw>
          </a:effectLst>
        </c:spPr>
        <c:dLbl>
          <c:idx val="0"/>
          <c:spPr>
            <a:solidFill>
              <a:schemeClr val="tx2">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15:layout>
                <c:manualLayout>
                  <c:w val="0.37479593658729443"/>
                  <c:h val="7.5415820439768466E-2"/>
                </c:manualLayout>
              </c15:layout>
            </c:ext>
          </c:extLst>
        </c:dLbl>
      </c:pivotFmt>
    </c:pivotFmts>
    <c:plotArea>
      <c:layout>
        <c:manualLayout>
          <c:layoutTarget val="inner"/>
          <c:xMode val="edge"/>
          <c:yMode val="edge"/>
          <c:x val="0.21033597127807466"/>
          <c:y val="4.7394493143778506E-2"/>
          <c:w val="0.78966402872192532"/>
          <c:h val="0.94145409922614831"/>
        </c:manualLayout>
      </c:layout>
      <c:barChart>
        <c:barDir val="bar"/>
        <c:grouping val="clustered"/>
        <c:varyColors val="0"/>
        <c:ser>
          <c:idx val="0"/>
          <c:order val="0"/>
          <c:tx>
            <c:strRef>
              <c:f>Sheet1!$G$4</c:f>
              <c:strCache>
                <c:ptCount val="1"/>
                <c:pt idx="0">
                  <c:v>Total</c:v>
                </c:pt>
              </c:strCache>
            </c:strRef>
          </c:tx>
          <c:spPr>
            <a:solidFill>
              <a:schemeClr val="tx2">
                <a:lumMod val="75000"/>
                <a:lumOff val="25000"/>
              </a:schemeClr>
            </a:solidFill>
            <a:ln>
              <a:noFill/>
            </a:ln>
            <a:effectLst>
              <a:outerShdw blurRad="50800" dist="38100" dir="2700000" algn="tl" rotWithShape="0">
                <a:prstClr val="black">
                  <a:alpha val="40000"/>
                </a:prstClr>
              </a:outerShdw>
            </a:effectLst>
          </c:spPr>
          <c:invertIfNegative val="0"/>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41528977004604178"/>
                      <c:h val="7.5415820439768466E-2"/>
                    </c:manualLayout>
                  </c15:layout>
                </c:ext>
                <c:ext xmlns:c16="http://schemas.microsoft.com/office/drawing/2014/chart" uri="{C3380CC4-5D6E-409C-BE32-E72D297353CC}">
                  <c16:uniqueId val="{00000003-FE1F-47F0-BEAC-F2ED231705F3}"/>
                </c:ext>
              </c:extLst>
            </c:dLbl>
            <c:dLbl>
              <c:idx val="1"/>
              <c:layout>
                <c:manualLayout>
                  <c:x val="-0.30393172803448676"/>
                  <c:y val="1.1074148199682737E-16"/>
                </c:manualLayout>
              </c:layout>
              <c:spPr>
                <a:solidFill>
                  <a:schemeClr val="tx2">
                    <a:lumMod val="75000"/>
                    <a:lumOff val="2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outEnd"/>
              <c:showLegendKey val="0"/>
              <c:showVal val="1"/>
              <c:showCatName val="0"/>
              <c:showSerName val="0"/>
              <c:showPercent val="0"/>
              <c:showBubbleSize val="0"/>
              <c:extLst>
                <c:ext xmlns:c15="http://schemas.microsoft.com/office/drawing/2012/chart" uri="{CE6537A1-D6FC-4f65-9D91-7224C49458BB}">
                  <c15:layout>
                    <c:manualLayout>
                      <c:w val="0.30899345721683014"/>
                      <c:h val="5.4274020556773703E-2"/>
                    </c:manualLayout>
                  </c15:layout>
                </c:ext>
                <c:ext xmlns:c16="http://schemas.microsoft.com/office/drawing/2014/chart" uri="{C3380CC4-5D6E-409C-BE32-E72D297353CC}">
                  <c16:uniqueId val="{00000002-FE1F-47F0-BEAC-F2ED231705F3}"/>
                </c:ext>
              </c:extLst>
            </c:dLbl>
            <c:dLbl>
              <c:idx val="2"/>
              <c:layout>
                <c:manualLayout>
                  <c:x val="-0.30761383709362683"/>
                  <c:y val="-1.5096529320275675E-3"/>
                </c:manualLayout>
              </c:layout>
              <c:spPr>
                <a:solidFill>
                  <a:schemeClr val="tx2">
                    <a:lumMod val="75000"/>
                    <a:lumOff val="25000"/>
                  </a:schemeClr>
                </a:solid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outEnd"/>
              <c:showLegendKey val="0"/>
              <c:showVal val="1"/>
              <c:showCatName val="0"/>
              <c:showSerName val="0"/>
              <c:showPercent val="0"/>
              <c:showBubbleSize val="0"/>
              <c:extLst>
                <c:ext xmlns:c15="http://schemas.microsoft.com/office/drawing/2012/chart" uri="{CE6537A1-D6FC-4f65-9D91-7224C49458BB}">
                  <c15:layout>
                    <c:manualLayout>
                      <c:w val="0.37249304909000469"/>
                      <c:h val="8.4476591818194793E-2"/>
                    </c:manualLayout>
                  </c15:layout>
                </c:ext>
                <c:ext xmlns:c16="http://schemas.microsoft.com/office/drawing/2014/chart" uri="{C3380CC4-5D6E-409C-BE32-E72D297353CC}">
                  <c16:uniqueId val="{00000004-FE1F-47F0-BEAC-F2ED231705F3}"/>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29886999885214333"/>
                      <c:h val="7.5415820439768466E-2"/>
                    </c:manualLayout>
                  </c15:layout>
                </c:ext>
                <c:ext xmlns:c16="http://schemas.microsoft.com/office/drawing/2014/chart" uri="{C3380CC4-5D6E-409C-BE32-E72D297353CC}">
                  <c16:uniqueId val="{00000005-FE1F-47F0-BEAC-F2ED231705F3}"/>
                </c:ext>
              </c:extLst>
            </c:dLbl>
            <c:dLbl>
              <c:idx val="4"/>
              <c:dLblPos val="inEnd"/>
              <c:showLegendKey val="0"/>
              <c:showVal val="1"/>
              <c:showCatName val="0"/>
              <c:showSerName val="0"/>
              <c:showPercent val="0"/>
              <c:showBubbleSize val="0"/>
              <c:extLst>
                <c:ext xmlns:c15="http://schemas.microsoft.com/office/drawing/2012/chart" uri="{CE6537A1-D6FC-4f65-9D91-7224C49458BB}">
                  <c15:layout>
                    <c:manualLayout>
                      <c:w val="0.344425561493234"/>
                      <c:h val="7.5415820439768466E-2"/>
                    </c:manualLayout>
                  </c15:layout>
                </c:ext>
                <c:ext xmlns:c16="http://schemas.microsoft.com/office/drawing/2014/chart" uri="{C3380CC4-5D6E-409C-BE32-E72D297353CC}">
                  <c16:uniqueId val="{00000006-FE1F-47F0-BEAC-F2ED231705F3}"/>
                </c:ext>
              </c:extLst>
            </c:dLbl>
            <c:dLbl>
              <c:idx val="5"/>
              <c:layout>
                <c:manualLayout>
                  <c:x val="-0.10731543420868035"/>
                  <c:y val="-"/>
                </c:manualLayout>
              </c:layout>
              <c:spPr>
                <a:solidFill>
                  <a:schemeClr val="tx2">
                    <a:lumMod val="75000"/>
                    <a:lumOff val="2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outEnd"/>
              <c:showLegendKey val="0"/>
              <c:showVal val="1"/>
              <c:showCatName val="0"/>
              <c:showSerName val="0"/>
              <c:showPercent val="0"/>
              <c:showBubbleSize val="0"/>
              <c:extLst>
                <c:ext xmlns:c15="http://schemas.microsoft.com/office/drawing/2012/chart" uri="{CE6537A1-D6FC-4f65-9D91-7224C49458BB}">
                  <c15:layout>
                    <c:manualLayout>
                      <c:w val="0.33430210312854719"/>
                      <c:h val="7.5415820439768466E-2"/>
                    </c:manualLayout>
                  </c15:layout>
                </c:ext>
                <c:ext xmlns:c16="http://schemas.microsoft.com/office/drawing/2014/chart" uri="{C3380CC4-5D6E-409C-BE32-E72D297353CC}">
                  <c16:uniqueId val="{00000007-FE1F-47F0-BEAC-F2ED231705F3}"/>
                </c:ext>
              </c:extLst>
            </c:dLbl>
            <c:dLbl>
              <c:idx val="6"/>
              <c:spPr>
                <a:solidFill>
                  <a:schemeClr val="tx2">
                    <a:lumMod val="75000"/>
                    <a:lumOff val="2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15:layout>
                    <c:manualLayout>
                      <c:w val="0.31405518639917357"/>
                      <c:h val="4.5213249178347369E-2"/>
                    </c:manualLayout>
                  </c15:layout>
                </c:ext>
                <c:ext xmlns:c16="http://schemas.microsoft.com/office/drawing/2014/chart" uri="{C3380CC4-5D6E-409C-BE32-E72D297353CC}">
                  <c16:uniqueId val="{00000008-FE1F-47F0-BEAC-F2ED231705F3}"/>
                </c:ext>
              </c:extLst>
            </c:dLbl>
            <c:dLbl>
              <c:idx val="7"/>
              <c:dLblPos val="inEnd"/>
              <c:showLegendKey val="0"/>
              <c:showVal val="1"/>
              <c:showCatName val="0"/>
              <c:showSerName val="0"/>
              <c:showPercent val="0"/>
              <c:showBubbleSize val="0"/>
              <c:extLst>
                <c:ext xmlns:c15="http://schemas.microsoft.com/office/drawing/2012/chart" uri="{CE6537A1-D6FC-4f65-9D91-7224C49458BB}">
                  <c15:layout>
                    <c:manualLayout>
                      <c:w val="0.40516631168135497"/>
                      <c:h val="7.5415820439768466E-2"/>
                    </c:manualLayout>
                  </c15:layout>
                </c:ext>
                <c:ext xmlns:c16="http://schemas.microsoft.com/office/drawing/2014/chart" uri="{C3380CC4-5D6E-409C-BE32-E72D297353CC}">
                  <c16:uniqueId val="{00000009-FE1F-47F0-BEAC-F2ED231705F3}"/>
                </c:ext>
              </c:extLst>
            </c:dLbl>
            <c:dLbl>
              <c:idx val="8"/>
              <c:dLblPos val="inEnd"/>
              <c:showLegendKey val="0"/>
              <c:showVal val="1"/>
              <c:showCatName val="0"/>
              <c:showSerName val="0"/>
              <c:showPercent val="0"/>
              <c:showBubbleSize val="0"/>
              <c:extLst>
                <c:ext xmlns:c15="http://schemas.microsoft.com/office/drawing/2012/chart" uri="{CE6537A1-D6FC-4f65-9D91-7224C49458BB}">
                  <c15:layout>
                    <c:manualLayout>
                      <c:w val="0.37479593658729443"/>
                      <c:h val="7.5415820439768466E-2"/>
                    </c:manualLayout>
                  </c15:layout>
                </c:ext>
                <c:ext xmlns:c16="http://schemas.microsoft.com/office/drawing/2014/chart" uri="{C3380CC4-5D6E-409C-BE32-E72D297353CC}">
                  <c16:uniqueId val="{0000000A-FE1F-47F0-BEAC-F2ED231705F3}"/>
                </c:ext>
              </c:extLst>
            </c:dLbl>
            <c:dLbl>
              <c:idx val="9"/>
              <c:spPr>
                <a:solidFill>
                  <a:schemeClr val="tx2">
                    <a:lumMod val="75000"/>
                    <a:lumOff val="2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extLst>
                <c:ext xmlns:c15="http://schemas.microsoft.com/office/drawing/2012/chart" uri="{CE6537A1-D6FC-4f65-9D91-7224C49458BB}">
                  <c15:layout>
                    <c:manualLayout>
                      <c:w val="0.39504285331666811"/>
                      <c:h val="5.1253763430631594E-2"/>
                    </c:manualLayout>
                  </c15:layout>
                </c:ext>
                <c:ext xmlns:c16="http://schemas.microsoft.com/office/drawing/2014/chart" uri="{C3380CC4-5D6E-409C-BE32-E72D297353CC}">
                  <c16:uniqueId val="{0000000B-FE1F-47F0-BEAC-F2ED231705F3}"/>
                </c:ext>
              </c:extLst>
            </c:dLbl>
            <c:spPr>
              <a:solidFill>
                <a:schemeClr val="tx2">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fr-T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Sheet1!$F$5:$F$15</c:f>
              <c:strCache>
                <c:ptCount val="10"/>
                <c:pt idx="0">
                  <c:v>Amos</c:v>
                </c:pt>
                <c:pt idx="1">
                  <c:v>Calvin</c:v>
                </c:pt>
                <c:pt idx="2">
                  <c:v>Enzo</c:v>
                </c:pt>
                <c:pt idx="3">
                  <c:v>Eston</c:v>
                </c:pt>
                <c:pt idx="4">
                  <c:v>Eve</c:v>
                </c:pt>
                <c:pt idx="5">
                  <c:v>lakai</c:v>
                </c:pt>
                <c:pt idx="6">
                  <c:v>Layne</c:v>
                </c:pt>
                <c:pt idx="7">
                  <c:v>lilah</c:v>
                </c:pt>
                <c:pt idx="8">
                  <c:v>Rebekah</c:v>
                </c:pt>
                <c:pt idx="9">
                  <c:v>Yareli</c:v>
                </c:pt>
              </c:strCache>
            </c:strRef>
          </c:cat>
          <c:val>
            <c:numRef>
              <c:f>Sheet1!$G$5:$G$15</c:f>
              <c:numCache>
                <c:formatCode>_-[$$-409]* #\ ##0.00_ ;_-[$$-409]* \-#\ ##0.00\ ;_-[$$-409]* "-"??_ ;_-@_ </c:formatCode>
                <c:ptCount val="10"/>
                <c:pt idx="0">
                  <c:v>1398000</c:v>
                </c:pt>
                <c:pt idx="1">
                  <c:v>1390000</c:v>
                </c:pt>
                <c:pt idx="2">
                  <c:v>1406000</c:v>
                </c:pt>
                <c:pt idx="3">
                  <c:v>1392000</c:v>
                </c:pt>
                <c:pt idx="4">
                  <c:v>1404000</c:v>
                </c:pt>
                <c:pt idx="5">
                  <c:v>1408000</c:v>
                </c:pt>
                <c:pt idx="6">
                  <c:v>1402000</c:v>
                </c:pt>
                <c:pt idx="7">
                  <c:v>1400000</c:v>
                </c:pt>
                <c:pt idx="8">
                  <c:v>1388000</c:v>
                </c:pt>
                <c:pt idx="9">
                  <c:v>1396000</c:v>
                </c:pt>
              </c:numCache>
            </c:numRef>
          </c:val>
          <c:extLst>
            <c:ext xmlns:c16="http://schemas.microsoft.com/office/drawing/2014/chart" uri="{C3380CC4-5D6E-409C-BE32-E72D297353CC}">
              <c16:uniqueId val="{00000000-FE1F-47F0-BEAC-F2ED231705F3}"/>
            </c:ext>
          </c:extLst>
        </c:ser>
        <c:dLbls>
          <c:dLblPos val="inEnd"/>
          <c:showLegendKey val="0"/>
          <c:showVal val="1"/>
          <c:showCatName val="0"/>
          <c:showSerName val="0"/>
          <c:showPercent val="0"/>
          <c:showBubbleSize val="0"/>
        </c:dLbls>
        <c:gapWidth val="32"/>
        <c:axId val="2025441231"/>
        <c:axId val="2023599967"/>
      </c:barChart>
      <c:catAx>
        <c:axId val="20254412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23599967"/>
        <c:crosses val="autoZero"/>
        <c:auto val="1"/>
        <c:lblAlgn val="ctr"/>
        <c:lblOffset val="100"/>
        <c:noMultiLvlLbl val="0"/>
      </c:catAx>
      <c:valAx>
        <c:axId val="2023599967"/>
        <c:scaling>
          <c:orientation val="minMax"/>
        </c:scaling>
        <c:delete val="1"/>
        <c:axPos val="t"/>
        <c:numFmt formatCode="_-[$$-409]* #\ ##0.00_ ;_-[$$-409]* \-#\ ##0.00\ ;_-[$$-409]* &quot;-&quot;??_ ;_-@_ " sourceLinked="1"/>
        <c:majorTickMark val="none"/>
        <c:minorTickMark val="none"/>
        <c:tickLblPos val="nextTo"/>
        <c:crossAx val="20254412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Sheet1!$J$13</c:f>
              <c:strCache>
                <c:ptCount val="1"/>
                <c:pt idx="0">
                  <c:v>x</c:v>
                </c:pt>
              </c:strCache>
            </c:strRef>
          </c:tx>
          <c:spPr>
            <a:noFill/>
            <a:ln>
              <a:noFill/>
            </a:ln>
            <a:effectLst/>
          </c:spPr>
          <c:invertIfNegative val="0"/>
          <c:cat>
            <c:strRef>
              <c:f>Sheet1!$I$14:$I$19</c:f>
              <c:strCache>
                <c:ptCount val="6"/>
                <c:pt idx="0">
                  <c:v>26-30</c:v>
                </c:pt>
                <c:pt idx="1">
                  <c:v>31-35</c:v>
                </c:pt>
                <c:pt idx="2">
                  <c:v>36-40</c:v>
                </c:pt>
                <c:pt idx="3">
                  <c:v>41-45</c:v>
                </c:pt>
                <c:pt idx="4">
                  <c:v>46-50</c:v>
                </c:pt>
                <c:pt idx="5">
                  <c:v>51-60</c:v>
                </c:pt>
              </c:strCache>
            </c:strRef>
          </c:cat>
          <c:val>
            <c:numRef>
              <c:f>Sheet1!$J$14:$J$19</c:f>
              <c:numCache>
                <c:formatCode>General</c:formatCode>
                <c:ptCount val="6"/>
                <c:pt idx="0">
                  <c:v>52</c:v>
                </c:pt>
                <c:pt idx="1">
                  <c:v>25</c:v>
                </c:pt>
                <c:pt idx="2">
                  <c:v>3</c:v>
                </c:pt>
                <c:pt idx="3">
                  <c:v>10</c:v>
                </c:pt>
                <c:pt idx="4">
                  <c:v>34</c:v>
                </c:pt>
                <c:pt idx="5">
                  <c:v>55</c:v>
                </c:pt>
              </c:numCache>
            </c:numRef>
          </c:val>
          <c:extLst>
            <c:ext xmlns:c16="http://schemas.microsoft.com/office/drawing/2014/chart" uri="{C3380CC4-5D6E-409C-BE32-E72D297353CC}">
              <c16:uniqueId val="{00000000-8543-4A77-8D7B-55E57A844F5E}"/>
            </c:ext>
          </c:extLst>
        </c:ser>
        <c:ser>
          <c:idx val="1"/>
          <c:order val="1"/>
          <c:tx>
            <c:strRef>
              <c:f>Sheet1!$K$13</c:f>
              <c:strCache>
                <c:ptCount val="1"/>
                <c:pt idx="0">
                  <c:v>male</c:v>
                </c:pt>
              </c:strCache>
            </c:strRef>
          </c:tx>
          <c:spPr>
            <a:solidFill>
              <a:schemeClr val="accent2"/>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Sheet1!$I$14:$I$19</c:f>
              <c:strCache>
                <c:ptCount val="6"/>
                <c:pt idx="0">
                  <c:v>26-30</c:v>
                </c:pt>
                <c:pt idx="1">
                  <c:v>31-35</c:v>
                </c:pt>
                <c:pt idx="2">
                  <c:v>36-40</c:v>
                </c:pt>
                <c:pt idx="3">
                  <c:v>41-45</c:v>
                </c:pt>
                <c:pt idx="4">
                  <c:v>46-50</c:v>
                </c:pt>
                <c:pt idx="5">
                  <c:v>51-60</c:v>
                </c:pt>
              </c:strCache>
            </c:strRef>
          </c:cat>
          <c:val>
            <c:numRef>
              <c:f>Sheet1!$K$14:$K$19</c:f>
              <c:numCache>
                <c:formatCode>General</c:formatCode>
                <c:ptCount val="6"/>
                <c:pt idx="0">
                  <c:v>35</c:v>
                </c:pt>
                <c:pt idx="1">
                  <c:v>62</c:v>
                </c:pt>
                <c:pt idx="2">
                  <c:v>84</c:v>
                </c:pt>
                <c:pt idx="3">
                  <c:v>77</c:v>
                </c:pt>
                <c:pt idx="4">
                  <c:v>53</c:v>
                </c:pt>
                <c:pt idx="5">
                  <c:v>32</c:v>
                </c:pt>
              </c:numCache>
            </c:numRef>
          </c:val>
          <c:extLst>
            <c:ext xmlns:c16="http://schemas.microsoft.com/office/drawing/2014/chart" uri="{C3380CC4-5D6E-409C-BE32-E72D297353CC}">
              <c16:uniqueId val="{00000001-8543-4A77-8D7B-55E57A844F5E}"/>
            </c:ext>
          </c:extLst>
        </c:ser>
        <c:ser>
          <c:idx val="2"/>
          <c:order val="2"/>
          <c:tx>
            <c:strRef>
              <c:f>Sheet1!$L$13</c:f>
              <c:strCache>
                <c:ptCount val="1"/>
                <c:pt idx="0">
                  <c:v>center</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Sheet1!$I$14:$I$19</c:f>
              <c:strCache>
                <c:ptCount val="6"/>
                <c:pt idx="0">
                  <c:v>26-30</c:v>
                </c:pt>
                <c:pt idx="1">
                  <c:v>31-35</c:v>
                </c:pt>
                <c:pt idx="2">
                  <c:v>36-40</c:v>
                </c:pt>
                <c:pt idx="3">
                  <c:v>41-45</c:v>
                </c:pt>
                <c:pt idx="4">
                  <c:v>46-50</c:v>
                </c:pt>
                <c:pt idx="5">
                  <c:v>51-60</c:v>
                </c:pt>
              </c:strCache>
            </c:strRef>
          </c:cat>
          <c:val>
            <c:numRef>
              <c:f>Sheet1!$L$14:$L$19</c:f>
              <c:numCache>
                <c:formatCode>General</c:formatCode>
                <c:ptCount val="6"/>
                <c:pt idx="0">
                  <c:v>30</c:v>
                </c:pt>
                <c:pt idx="1">
                  <c:v>30</c:v>
                </c:pt>
                <c:pt idx="2">
                  <c:v>30</c:v>
                </c:pt>
                <c:pt idx="3">
                  <c:v>30</c:v>
                </c:pt>
                <c:pt idx="4">
                  <c:v>30</c:v>
                </c:pt>
                <c:pt idx="5">
                  <c:v>30</c:v>
                </c:pt>
              </c:numCache>
            </c:numRef>
          </c:val>
          <c:extLst>
            <c:ext xmlns:c16="http://schemas.microsoft.com/office/drawing/2014/chart" uri="{C3380CC4-5D6E-409C-BE32-E72D297353CC}">
              <c16:uniqueId val="{00000002-8543-4A77-8D7B-55E57A844F5E}"/>
            </c:ext>
          </c:extLst>
        </c:ser>
        <c:ser>
          <c:idx val="3"/>
          <c:order val="3"/>
          <c:tx>
            <c:strRef>
              <c:f>Sheet1!$M$13</c:f>
              <c:strCache>
                <c:ptCount val="1"/>
                <c:pt idx="0">
                  <c:v>female</c:v>
                </c:pt>
              </c:strCache>
            </c:strRef>
          </c:tx>
          <c:spPr>
            <a:solidFill>
              <a:schemeClr val="accent4"/>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Sheet1!$I$14:$I$19</c:f>
              <c:strCache>
                <c:ptCount val="6"/>
                <c:pt idx="0">
                  <c:v>26-30</c:v>
                </c:pt>
                <c:pt idx="1">
                  <c:v>31-35</c:v>
                </c:pt>
                <c:pt idx="2">
                  <c:v>36-40</c:v>
                </c:pt>
                <c:pt idx="3">
                  <c:v>41-45</c:v>
                </c:pt>
                <c:pt idx="4">
                  <c:v>46-50</c:v>
                </c:pt>
                <c:pt idx="5">
                  <c:v>51-60</c:v>
                </c:pt>
              </c:strCache>
            </c:strRef>
          </c:cat>
          <c:val>
            <c:numRef>
              <c:f>Sheet1!$M$14:$M$19</c:f>
              <c:numCache>
                <c:formatCode>General</c:formatCode>
                <c:ptCount val="6"/>
                <c:pt idx="0">
                  <c:v>39</c:v>
                </c:pt>
                <c:pt idx="1">
                  <c:v>74</c:v>
                </c:pt>
                <c:pt idx="2">
                  <c:v>87</c:v>
                </c:pt>
                <c:pt idx="3">
                  <c:v>66</c:v>
                </c:pt>
                <c:pt idx="4">
                  <c:v>43</c:v>
                </c:pt>
                <c:pt idx="5">
                  <c:v>39</c:v>
                </c:pt>
              </c:numCache>
            </c:numRef>
          </c:val>
          <c:extLst>
            <c:ext xmlns:c16="http://schemas.microsoft.com/office/drawing/2014/chart" uri="{C3380CC4-5D6E-409C-BE32-E72D297353CC}">
              <c16:uniqueId val="{00000003-8543-4A77-8D7B-55E57A844F5E}"/>
            </c:ext>
          </c:extLst>
        </c:ser>
        <c:ser>
          <c:idx val="4"/>
          <c:order val="4"/>
          <c:tx>
            <c:strRef>
              <c:f>Sheet1!$N$13</c:f>
              <c:strCache>
                <c:ptCount val="1"/>
                <c:pt idx="0">
                  <c:v>y</c:v>
                </c:pt>
              </c:strCache>
            </c:strRef>
          </c:tx>
          <c:spPr>
            <a:noFill/>
            <a:ln>
              <a:noFill/>
            </a:ln>
            <a:effectLst/>
          </c:spPr>
          <c:invertIfNegative val="0"/>
          <c:cat>
            <c:strRef>
              <c:f>Sheet1!$I$14:$I$19</c:f>
              <c:strCache>
                <c:ptCount val="6"/>
                <c:pt idx="0">
                  <c:v>26-30</c:v>
                </c:pt>
                <c:pt idx="1">
                  <c:v>31-35</c:v>
                </c:pt>
                <c:pt idx="2">
                  <c:v>36-40</c:v>
                </c:pt>
                <c:pt idx="3">
                  <c:v>41-45</c:v>
                </c:pt>
                <c:pt idx="4">
                  <c:v>46-50</c:v>
                </c:pt>
                <c:pt idx="5">
                  <c:v>51-60</c:v>
                </c:pt>
              </c:strCache>
            </c:strRef>
          </c:cat>
          <c:val>
            <c:numRef>
              <c:f>Sheet1!$N$14:$N$19</c:f>
              <c:numCache>
                <c:formatCode>General</c:formatCode>
                <c:ptCount val="6"/>
                <c:pt idx="0">
                  <c:v>48</c:v>
                </c:pt>
                <c:pt idx="1">
                  <c:v>13</c:v>
                </c:pt>
                <c:pt idx="2">
                  <c:v>0</c:v>
                </c:pt>
                <c:pt idx="3">
                  <c:v>21</c:v>
                </c:pt>
                <c:pt idx="4">
                  <c:v>44</c:v>
                </c:pt>
                <c:pt idx="5">
                  <c:v>48</c:v>
                </c:pt>
              </c:numCache>
            </c:numRef>
          </c:val>
          <c:extLst>
            <c:ext xmlns:c16="http://schemas.microsoft.com/office/drawing/2014/chart" uri="{C3380CC4-5D6E-409C-BE32-E72D297353CC}">
              <c16:uniqueId val="{00000004-8543-4A77-8D7B-55E57A844F5E}"/>
            </c:ext>
          </c:extLst>
        </c:ser>
        <c:dLbls>
          <c:showLegendKey val="0"/>
          <c:showVal val="0"/>
          <c:showCatName val="0"/>
          <c:showSerName val="0"/>
          <c:showPercent val="0"/>
          <c:showBubbleSize val="0"/>
        </c:dLbls>
        <c:gapWidth val="10"/>
        <c:overlap val="100"/>
        <c:axId val="373442047"/>
        <c:axId val="2022613599"/>
      </c:barChart>
      <c:catAx>
        <c:axId val="373442047"/>
        <c:scaling>
          <c:orientation val="minMax"/>
        </c:scaling>
        <c:delete val="1"/>
        <c:axPos val="l"/>
        <c:numFmt formatCode="General" sourceLinked="1"/>
        <c:majorTickMark val="none"/>
        <c:minorTickMark val="none"/>
        <c:tickLblPos val="nextTo"/>
        <c:crossAx val="2022613599"/>
        <c:crosses val="autoZero"/>
        <c:auto val="1"/>
        <c:lblAlgn val="ctr"/>
        <c:lblOffset val="100"/>
        <c:noMultiLvlLbl val="0"/>
      </c:catAx>
      <c:valAx>
        <c:axId val="2022613599"/>
        <c:scaling>
          <c:orientation val="minMax"/>
        </c:scaling>
        <c:delete val="1"/>
        <c:axPos val="b"/>
        <c:numFmt formatCode="0%" sourceLinked="1"/>
        <c:majorTickMark val="none"/>
        <c:minorTickMark val="none"/>
        <c:tickLblPos val="nextTo"/>
        <c:crossAx val="37344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T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3.1731543264981801E-2"/>
          <c:y val="4.8747076891756586E-2"/>
          <c:w val="0.62420866258495011"/>
          <c:h val="0.90938215549013734"/>
        </c:manualLayout>
      </c:layout>
      <c:pieChart>
        <c:varyColors val="1"/>
        <c:ser>
          <c:idx val="0"/>
          <c:order val="0"/>
          <c:tx>
            <c:strRef>
              <c:f>Sheet1!$Q$4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98-4150-A4F9-2A760C748E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98-4150-A4F9-2A760C748E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98-4150-A4F9-2A760C748E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98-4150-A4F9-2A760C748E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98-4150-A4F9-2A760C748E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98-4150-A4F9-2A760C748E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Sheet1!$P$5:$P$11</c:f>
              <c:strCache>
                <c:ptCount val="6"/>
                <c:pt idx="0">
                  <c:v>Accounting</c:v>
                </c:pt>
                <c:pt idx="1">
                  <c:v>Engineering</c:v>
                </c:pt>
                <c:pt idx="2">
                  <c:v>Finance</c:v>
                </c:pt>
                <c:pt idx="3">
                  <c:v>IT</c:v>
                </c:pt>
                <c:pt idx="4">
                  <c:v>Marketing</c:v>
                </c:pt>
                <c:pt idx="5">
                  <c:v>Sales</c:v>
                </c:pt>
              </c:strCache>
            </c:strRef>
          </c:cat>
          <c:val>
            <c:numRef>
              <c:f>Sheet1!$Q$5:$Q$11</c:f>
              <c:numCache>
                <c:formatCode>General</c:formatCode>
                <c:ptCount val="6"/>
                <c:pt idx="0">
                  <c:v>45</c:v>
                </c:pt>
                <c:pt idx="1">
                  <c:v>389</c:v>
                </c:pt>
                <c:pt idx="2">
                  <c:v>45</c:v>
                </c:pt>
                <c:pt idx="3">
                  <c:v>106</c:v>
                </c:pt>
                <c:pt idx="4">
                  <c:v>61</c:v>
                </c:pt>
                <c:pt idx="5">
                  <c:v>45</c:v>
                </c:pt>
              </c:numCache>
            </c:numRef>
          </c:val>
          <c:extLst>
            <c:ext xmlns:c16="http://schemas.microsoft.com/office/drawing/2014/chart" uri="{C3380CC4-5D6E-409C-BE32-E72D297353CC}">
              <c16:uniqueId val="{0000000C-E898-4150-A4F9-2A760C748E8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363359846916"/>
          <c:y val="0.11444100336256409"/>
          <c:w val="0.6991880682757059"/>
          <c:h val="0.86748936452755743"/>
        </c:manualLayout>
      </c:layout>
      <c:barChart>
        <c:barDir val="bar"/>
        <c:grouping val="stacked"/>
        <c:varyColors val="0"/>
        <c:ser>
          <c:idx val="0"/>
          <c:order val="0"/>
          <c:tx>
            <c:strRef>
              <c:f>Sheet1!$T$4:$T$5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Sheet1!$S$6:$S$15</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Sheet1!$T$6:$T$15</c:f>
              <c:numCache>
                <c:formatCode>0.0</c:formatCode>
                <c:ptCount val="10"/>
                <c:pt idx="0">
                  <c:v>2.4473684210526314</c:v>
                </c:pt>
                <c:pt idx="1">
                  <c:v>3.2063492063492065</c:v>
                </c:pt>
                <c:pt idx="2">
                  <c:v>2.4102564102564101</c:v>
                </c:pt>
                <c:pt idx="3">
                  <c:v>1.3666666666666667</c:v>
                </c:pt>
                <c:pt idx="4">
                  <c:v>1.6666666666666667</c:v>
                </c:pt>
                <c:pt idx="5">
                  <c:v>2.7777777777777777</c:v>
                </c:pt>
                <c:pt idx="6">
                  <c:v>2.6382978723404253</c:v>
                </c:pt>
                <c:pt idx="7">
                  <c:v>2.3823529411764706</c:v>
                </c:pt>
                <c:pt idx="8">
                  <c:v>1.2666666666666666</c:v>
                </c:pt>
                <c:pt idx="9">
                  <c:v>1.9649122807017543</c:v>
                </c:pt>
              </c:numCache>
            </c:numRef>
          </c:val>
          <c:extLst>
            <c:ext xmlns:c16="http://schemas.microsoft.com/office/drawing/2014/chart" uri="{C3380CC4-5D6E-409C-BE32-E72D297353CC}">
              <c16:uniqueId val="{00000000-C2DB-4548-B1B8-314E7B086ABA}"/>
            </c:ext>
          </c:extLst>
        </c:ser>
        <c:ser>
          <c:idx val="1"/>
          <c:order val="1"/>
          <c:tx>
            <c:strRef>
              <c:f>Sheet1!$U$4:$U$5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Sheet1!$S$6:$S$15</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Sheet1!$U$6:$U$15</c:f>
              <c:numCache>
                <c:formatCode>0.0</c:formatCode>
                <c:ptCount val="10"/>
                <c:pt idx="0">
                  <c:v>1.8333333333333333</c:v>
                </c:pt>
                <c:pt idx="1">
                  <c:v>3.3513513513513513</c:v>
                </c:pt>
                <c:pt idx="2">
                  <c:v>2.3823529411764706</c:v>
                </c:pt>
                <c:pt idx="3">
                  <c:v>1.4666666666666666</c:v>
                </c:pt>
                <c:pt idx="4">
                  <c:v>1.3333333333333333</c:v>
                </c:pt>
                <c:pt idx="5">
                  <c:v>2.171875</c:v>
                </c:pt>
                <c:pt idx="6">
                  <c:v>2.8846153846153846</c:v>
                </c:pt>
                <c:pt idx="7">
                  <c:v>2.3125</c:v>
                </c:pt>
                <c:pt idx="8">
                  <c:v>1.3488372093023255</c:v>
                </c:pt>
                <c:pt idx="9">
                  <c:v>1.6279069767441861</c:v>
                </c:pt>
              </c:numCache>
            </c:numRef>
          </c:val>
          <c:extLst>
            <c:ext xmlns:c16="http://schemas.microsoft.com/office/drawing/2014/chart" uri="{C3380CC4-5D6E-409C-BE32-E72D297353CC}">
              <c16:uniqueId val="{00000001-C2DB-4548-B1B8-314E7B086ABA}"/>
            </c:ext>
          </c:extLst>
        </c:ser>
        <c:dLbls>
          <c:showLegendKey val="0"/>
          <c:showVal val="0"/>
          <c:showCatName val="0"/>
          <c:showSerName val="0"/>
          <c:showPercent val="0"/>
          <c:showBubbleSize val="0"/>
        </c:dLbls>
        <c:gapWidth val="10"/>
        <c:overlap val="100"/>
        <c:axId val="2038523135"/>
        <c:axId val="2044406383"/>
      </c:barChart>
      <c:catAx>
        <c:axId val="203852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44406383"/>
        <c:crosses val="autoZero"/>
        <c:auto val="1"/>
        <c:lblAlgn val="ctr"/>
        <c:lblOffset val="100"/>
        <c:noMultiLvlLbl val="0"/>
      </c:catAx>
      <c:valAx>
        <c:axId val="2044406383"/>
        <c:scaling>
          <c:orientation val="minMax"/>
        </c:scaling>
        <c:delete val="1"/>
        <c:axPos val="b"/>
        <c:numFmt formatCode="0.0" sourceLinked="1"/>
        <c:majorTickMark val="none"/>
        <c:minorTickMark val="none"/>
        <c:tickLblPos val="nextTo"/>
        <c:crossAx val="2038523135"/>
        <c:crosses val="autoZero"/>
        <c:crossBetween val="between"/>
      </c:valAx>
      <c:spPr>
        <a:noFill/>
        <a:ln>
          <a:noFill/>
        </a:ln>
        <a:effectLst/>
      </c:spPr>
    </c:plotArea>
    <c:legend>
      <c:legendPos val="r"/>
      <c:layout>
        <c:manualLayout>
          <c:xMode val="edge"/>
          <c:yMode val="edge"/>
          <c:x val="0.86386026614224309"/>
          <c:y val="4.2988176484816294E-2"/>
          <c:w val="0.11023135974083466"/>
          <c:h val="0.203284784041811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Sheet1!$X$4:$X$5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Sheet1!$W$6:$W$11</c:f>
              <c:strCache>
                <c:ptCount val="6"/>
                <c:pt idx="0">
                  <c:v>26-30</c:v>
                </c:pt>
                <c:pt idx="1">
                  <c:v>31-35</c:v>
                </c:pt>
                <c:pt idx="2">
                  <c:v>36-40</c:v>
                </c:pt>
                <c:pt idx="3">
                  <c:v>41-45</c:v>
                </c:pt>
                <c:pt idx="4">
                  <c:v>46-50</c:v>
                </c:pt>
                <c:pt idx="5">
                  <c:v>51-60</c:v>
                </c:pt>
              </c:strCache>
            </c:strRef>
          </c:cat>
          <c:val>
            <c:numRef>
              <c:f>Sheet1!$X$6:$X$11</c:f>
              <c:numCache>
                <c:formatCode>General</c:formatCode>
                <c:ptCount val="6"/>
                <c:pt idx="0">
                  <c:v>15</c:v>
                </c:pt>
                <c:pt idx="1">
                  <c:v>5</c:v>
                </c:pt>
                <c:pt idx="2">
                  <c:v>10</c:v>
                </c:pt>
                <c:pt idx="3">
                  <c:v>6</c:v>
                </c:pt>
                <c:pt idx="4">
                  <c:v>5</c:v>
                </c:pt>
                <c:pt idx="5">
                  <c:v>5</c:v>
                </c:pt>
              </c:numCache>
            </c:numRef>
          </c:val>
          <c:extLst>
            <c:ext xmlns:c16="http://schemas.microsoft.com/office/drawing/2014/chart" uri="{C3380CC4-5D6E-409C-BE32-E72D297353CC}">
              <c16:uniqueId val="{00000000-8FC0-4243-B1E5-467519FCEBE7}"/>
            </c:ext>
          </c:extLst>
        </c:ser>
        <c:ser>
          <c:idx val="1"/>
          <c:order val="1"/>
          <c:tx>
            <c:strRef>
              <c:f>Sheet1!$Y$4:$Y$5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Sheet1!$W$6:$W$11</c:f>
              <c:strCache>
                <c:ptCount val="6"/>
                <c:pt idx="0">
                  <c:v>26-30</c:v>
                </c:pt>
                <c:pt idx="1">
                  <c:v>31-35</c:v>
                </c:pt>
                <c:pt idx="2">
                  <c:v>36-40</c:v>
                </c:pt>
                <c:pt idx="3">
                  <c:v>41-45</c:v>
                </c:pt>
                <c:pt idx="4">
                  <c:v>46-50</c:v>
                </c:pt>
                <c:pt idx="5">
                  <c:v>51-60</c:v>
                </c:pt>
              </c:strCache>
            </c:strRef>
          </c:cat>
          <c:val>
            <c:numRef>
              <c:f>Sheet1!$Y$6:$Y$11</c:f>
              <c:numCache>
                <c:formatCode>General</c:formatCode>
                <c:ptCount val="6"/>
                <c:pt idx="0">
                  <c:v>15</c:v>
                </c:pt>
                <c:pt idx="1">
                  <c:v>4</c:v>
                </c:pt>
                <c:pt idx="2">
                  <c:v>14</c:v>
                </c:pt>
                <c:pt idx="3">
                  <c:v>9</c:v>
                </c:pt>
                <c:pt idx="4">
                  <c:v>5</c:v>
                </c:pt>
                <c:pt idx="5">
                  <c:v>8</c:v>
                </c:pt>
              </c:numCache>
            </c:numRef>
          </c:val>
          <c:extLst>
            <c:ext xmlns:c16="http://schemas.microsoft.com/office/drawing/2014/chart" uri="{C3380CC4-5D6E-409C-BE32-E72D297353CC}">
              <c16:uniqueId val="{00000001-8FC0-4243-B1E5-467519FCEBE7}"/>
            </c:ext>
          </c:extLst>
        </c:ser>
        <c:dLbls>
          <c:dLblPos val="outEnd"/>
          <c:showLegendKey val="0"/>
          <c:showVal val="1"/>
          <c:showCatName val="0"/>
          <c:showSerName val="0"/>
          <c:showPercent val="0"/>
          <c:showBubbleSize val="0"/>
        </c:dLbls>
        <c:gapWidth val="80"/>
        <c:overlap val="-27"/>
        <c:axId val="373408847"/>
        <c:axId val="2044395983"/>
      </c:barChart>
      <c:catAx>
        <c:axId val="37340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44395983"/>
        <c:crosses val="autoZero"/>
        <c:auto val="1"/>
        <c:lblAlgn val="ctr"/>
        <c:lblOffset val="100"/>
        <c:noMultiLvlLbl val="0"/>
      </c:catAx>
      <c:valAx>
        <c:axId val="2044395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373408847"/>
        <c:crosses val="autoZero"/>
        <c:crossBetween val="between"/>
      </c:valAx>
      <c:spPr>
        <a:noFill/>
        <a:ln>
          <a:noFill/>
        </a:ln>
        <a:effectLst/>
      </c:spPr>
    </c:plotArea>
    <c:legend>
      <c:legendPos val="r"/>
      <c:layout>
        <c:manualLayout>
          <c:xMode val="edge"/>
          <c:yMode val="edge"/>
          <c:x val="0.85766783602182639"/>
          <c:y val="2.2519875859278466E-2"/>
          <c:w val="0.11524532570749968"/>
          <c:h val="0.2306266868115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(1).xlsx]Sheet1!PivotTable9</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039021052342534E-2"/>
          <c:y val="0.18650981543985273"/>
          <c:w val="0.80433119414860965"/>
          <c:h val="0.69645033790028332"/>
        </c:manualLayout>
      </c:layout>
      <c:lineChart>
        <c:grouping val="standard"/>
        <c:varyColors val="0"/>
        <c:ser>
          <c:idx val="0"/>
          <c:order val="0"/>
          <c:tx>
            <c:strRef>
              <c:f>Sheet1!$AC$4:$AC$5</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Sheet1!$AB$6:$AB$11</c:f>
              <c:strCache>
                <c:ptCount val="6"/>
                <c:pt idx="0">
                  <c:v>Accounting</c:v>
                </c:pt>
                <c:pt idx="1">
                  <c:v>Engineering</c:v>
                </c:pt>
                <c:pt idx="2">
                  <c:v>Finance</c:v>
                </c:pt>
                <c:pt idx="3">
                  <c:v>IT</c:v>
                </c:pt>
                <c:pt idx="4">
                  <c:v>Marketing</c:v>
                </c:pt>
                <c:pt idx="5">
                  <c:v>Sales</c:v>
                </c:pt>
              </c:strCache>
            </c:strRef>
          </c:cat>
          <c:val>
            <c:numRef>
              <c:f>Sheet1!$AC$6:$AC$11</c:f>
              <c:numCache>
                <c:formatCode>General</c:formatCode>
                <c:ptCount val="6"/>
                <c:pt idx="0">
                  <c:v>3</c:v>
                </c:pt>
                <c:pt idx="1">
                  <c:v>25</c:v>
                </c:pt>
                <c:pt idx="2">
                  <c:v>1</c:v>
                </c:pt>
                <c:pt idx="3">
                  <c:v>6</c:v>
                </c:pt>
                <c:pt idx="4">
                  <c:v>8</c:v>
                </c:pt>
                <c:pt idx="5">
                  <c:v>3</c:v>
                </c:pt>
              </c:numCache>
            </c:numRef>
          </c:val>
          <c:smooth val="0"/>
          <c:extLst>
            <c:ext xmlns:c16="http://schemas.microsoft.com/office/drawing/2014/chart" uri="{C3380CC4-5D6E-409C-BE32-E72D297353CC}">
              <c16:uniqueId val="{00000000-0932-4D45-9DE8-78C73422C527}"/>
            </c:ext>
          </c:extLst>
        </c:ser>
        <c:ser>
          <c:idx val="1"/>
          <c:order val="1"/>
          <c:tx>
            <c:strRef>
              <c:f>Sheet1!$AD$4:$AD$5</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Sheet1!$AB$6:$AB$11</c:f>
              <c:strCache>
                <c:ptCount val="6"/>
                <c:pt idx="0">
                  <c:v>Accounting</c:v>
                </c:pt>
                <c:pt idx="1">
                  <c:v>Engineering</c:v>
                </c:pt>
                <c:pt idx="2">
                  <c:v>Finance</c:v>
                </c:pt>
                <c:pt idx="3">
                  <c:v>IT</c:v>
                </c:pt>
                <c:pt idx="4">
                  <c:v>Marketing</c:v>
                </c:pt>
                <c:pt idx="5">
                  <c:v>Sales</c:v>
                </c:pt>
              </c:strCache>
            </c:strRef>
          </c:cat>
          <c:val>
            <c:numRef>
              <c:f>Sheet1!$AD$6:$AD$11</c:f>
              <c:numCache>
                <c:formatCode>General</c:formatCode>
                <c:ptCount val="6"/>
                <c:pt idx="0">
                  <c:v>2</c:v>
                </c:pt>
                <c:pt idx="1">
                  <c:v>31</c:v>
                </c:pt>
                <c:pt idx="2">
                  <c:v>3</c:v>
                </c:pt>
                <c:pt idx="3">
                  <c:v>11</c:v>
                </c:pt>
                <c:pt idx="4">
                  <c:v>6</c:v>
                </c:pt>
                <c:pt idx="5">
                  <c:v>2</c:v>
                </c:pt>
              </c:numCache>
            </c:numRef>
          </c:val>
          <c:smooth val="0"/>
          <c:extLst>
            <c:ext xmlns:c16="http://schemas.microsoft.com/office/drawing/2014/chart" uri="{C3380CC4-5D6E-409C-BE32-E72D297353CC}">
              <c16:uniqueId val="{00000001-0932-4D45-9DE8-78C73422C527}"/>
            </c:ext>
          </c:extLst>
        </c:ser>
        <c:dLbls>
          <c:dLblPos val="t"/>
          <c:showLegendKey val="0"/>
          <c:showVal val="1"/>
          <c:showCatName val="0"/>
          <c:showSerName val="0"/>
          <c:showPercent val="0"/>
          <c:showBubbleSize val="0"/>
        </c:dLbls>
        <c:marker val="1"/>
        <c:smooth val="0"/>
        <c:axId val="2034546671"/>
        <c:axId val="2044390159"/>
      </c:lineChart>
      <c:catAx>
        <c:axId val="203454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44390159"/>
        <c:crosses val="autoZero"/>
        <c:auto val="1"/>
        <c:lblAlgn val="ctr"/>
        <c:lblOffset val="100"/>
        <c:noMultiLvlLbl val="0"/>
      </c:catAx>
      <c:valAx>
        <c:axId val="2044390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34546671"/>
        <c:crosses val="autoZero"/>
        <c:crossBetween val="between"/>
      </c:valAx>
      <c:spPr>
        <a:noFill/>
        <a:ln>
          <a:noFill/>
        </a:ln>
        <a:effectLst/>
      </c:spPr>
    </c:plotArea>
    <c:legend>
      <c:legendPos val="r"/>
      <c:layout>
        <c:manualLayout>
          <c:xMode val="edge"/>
          <c:yMode val="edge"/>
          <c:x val="0.87642065674117775"/>
          <c:y val="5.060680256951075E-2"/>
          <c:w val="0.11355832595039486"/>
          <c:h val="0.21706035615626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G"/>
        </a:p>
      </c:txPr>
    </c:title>
    <c:autoTitleDeleted val="0"/>
    <c:plotArea>
      <c:layout/>
      <c:doughnutChart>
        <c:varyColors val="1"/>
        <c:ser>
          <c:idx val="0"/>
          <c:order val="0"/>
          <c:tx>
            <c:strRef>
              <c:f>Sheet1!$A$12</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93-4AF3-873E-961C4CC138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Sheet1!$B$12</c:f>
              <c:numCache>
                <c:formatCode>General</c:formatCode>
                <c:ptCount val="1"/>
                <c:pt idx="0">
                  <c:v>792</c:v>
                </c:pt>
              </c:numCache>
            </c:numRef>
          </c:val>
          <c:extLst>
            <c:ext xmlns:c16="http://schemas.microsoft.com/office/drawing/2014/chart" uri="{C3380CC4-5D6E-409C-BE32-E72D297353CC}">
              <c16:uniqueId val="{00000000-B7C3-4D37-976E-6F896DE1FBF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Sheet1!$C$10:$C$11</c:f>
              <c:numCache>
                <c:formatCode>0%</c:formatCode>
                <c:ptCount val="2"/>
                <c:pt idx="0">
                  <c:v>0.87247474747474751</c:v>
                </c:pt>
                <c:pt idx="1">
                  <c:v>0.12752525252525251</c:v>
                </c:pt>
              </c:numCache>
            </c:numRef>
          </c:val>
          <c:extLst>
            <c:ext xmlns:c16="http://schemas.microsoft.com/office/drawing/2014/chart" uri="{C3380CC4-5D6E-409C-BE32-E72D297353CC}">
              <c16:uniqueId val="{00000000-9AA1-4F5F-ABF4-2DB7F08813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Sheet1!$G$4</c:f>
              <c:strCache>
                <c:ptCount val="1"/>
                <c:pt idx="0">
                  <c:v>Total</c:v>
                </c:pt>
              </c:strCache>
            </c:strRef>
          </c:tx>
          <c:spPr>
            <a:solidFill>
              <a:schemeClr val="accent1"/>
            </a:solidFill>
            <a:ln>
              <a:noFill/>
            </a:ln>
            <a:effectLst/>
          </c:spPr>
          <c:invertIfNegative val="0"/>
          <c:cat>
            <c:strRef>
              <c:f>Sheet1!$F$5:$F$15</c:f>
              <c:strCache>
                <c:ptCount val="10"/>
                <c:pt idx="0">
                  <c:v>Amos</c:v>
                </c:pt>
                <c:pt idx="1">
                  <c:v>Calvin</c:v>
                </c:pt>
                <c:pt idx="2">
                  <c:v>Enzo</c:v>
                </c:pt>
                <c:pt idx="3">
                  <c:v>Eston</c:v>
                </c:pt>
                <c:pt idx="4">
                  <c:v>Eve</c:v>
                </c:pt>
                <c:pt idx="5">
                  <c:v>lakai</c:v>
                </c:pt>
                <c:pt idx="6">
                  <c:v>Layne</c:v>
                </c:pt>
                <c:pt idx="7">
                  <c:v>lilah</c:v>
                </c:pt>
                <c:pt idx="8">
                  <c:v>Rebekah</c:v>
                </c:pt>
                <c:pt idx="9">
                  <c:v>Yareli</c:v>
                </c:pt>
              </c:strCache>
            </c:strRef>
          </c:cat>
          <c:val>
            <c:numRef>
              <c:f>Sheet1!$G$5:$G$15</c:f>
              <c:numCache>
                <c:formatCode>_-[$$-409]* #\ ##0.00_ ;_-[$$-409]* \-#\ ##0.00\ ;_-[$$-409]* "-"??_ ;_-@_ </c:formatCode>
                <c:ptCount val="10"/>
                <c:pt idx="0">
                  <c:v>1398000</c:v>
                </c:pt>
                <c:pt idx="1">
                  <c:v>1390000</c:v>
                </c:pt>
                <c:pt idx="2">
                  <c:v>1406000</c:v>
                </c:pt>
                <c:pt idx="3">
                  <c:v>1392000</c:v>
                </c:pt>
                <c:pt idx="4">
                  <c:v>1404000</c:v>
                </c:pt>
                <c:pt idx="5">
                  <c:v>1408000</c:v>
                </c:pt>
                <c:pt idx="6">
                  <c:v>1402000</c:v>
                </c:pt>
                <c:pt idx="7">
                  <c:v>1400000</c:v>
                </c:pt>
                <c:pt idx="8">
                  <c:v>1388000</c:v>
                </c:pt>
                <c:pt idx="9">
                  <c:v>1396000</c:v>
                </c:pt>
              </c:numCache>
            </c:numRef>
          </c:val>
          <c:extLst>
            <c:ext xmlns:c16="http://schemas.microsoft.com/office/drawing/2014/chart" uri="{C3380CC4-5D6E-409C-BE32-E72D297353CC}">
              <c16:uniqueId val="{00000000-4CBF-4EB1-A2A4-FE626C714B59}"/>
            </c:ext>
          </c:extLst>
        </c:ser>
        <c:dLbls>
          <c:showLegendKey val="0"/>
          <c:showVal val="0"/>
          <c:showCatName val="0"/>
          <c:showSerName val="0"/>
          <c:showPercent val="0"/>
          <c:showBubbleSize val="0"/>
        </c:dLbls>
        <c:gapWidth val="182"/>
        <c:axId val="2025441231"/>
        <c:axId val="2023599967"/>
      </c:barChart>
      <c:catAx>
        <c:axId val="202544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23599967"/>
        <c:crosses val="autoZero"/>
        <c:auto val="1"/>
        <c:lblAlgn val="ctr"/>
        <c:lblOffset val="100"/>
        <c:noMultiLvlLbl val="0"/>
      </c:catAx>
      <c:valAx>
        <c:axId val="2023599967"/>
        <c:scaling>
          <c:orientation val="minMax"/>
        </c:scaling>
        <c:delete val="0"/>
        <c:axPos val="b"/>
        <c:majorGridlines>
          <c:spPr>
            <a:ln w="9525" cap="flat" cmpd="sng" algn="ctr">
              <a:solidFill>
                <a:schemeClr val="tx1">
                  <a:lumMod val="15000"/>
                  <a:lumOff val="85000"/>
                </a:schemeClr>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2544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G"/>
        </a:p>
      </c:txPr>
    </c:title>
    <c:autoTitleDeleted val="0"/>
    <c:plotArea>
      <c:layout/>
      <c:barChart>
        <c:barDir val="bar"/>
        <c:grouping val="percentStacked"/>
        <c:varyColors val="0"/>
        <c:ser>
          <c:idx val="0"/>
          <c:order val="0"/>
          <c:tx>
            <c:strRef>
              <c:f>Sheet1!$J$13</c:f>
              <c:strCache>
                <c:ptCount val="1"/>
                <c:pt idx="0">
                  <c:v>x</c:v>
                </c:pt>
              </c:strCache>
            </c:strRef>
          </c:tx>
          <c:spPr>
            <a:solidFill>
              <a:schemeClr val="accent1"/>
            </a:solidFill>
            <a:ln>
              <a:noFill/>
            </a:ln>
            <a:effectLst/>
          </c:spPr>
          <c:invertIfNegative val="0"/>
          <c:cat>
            <c:strRef>
              <c:f>Sheet1!$I$14:$I$19</c:f>
              <c:strCache>
                <c:ptCount val="6"/>
                <c:pt idx="0">
                  <c:v>26-30</c:v>
                </c:pt>
                <c:pt idx="1">
                  <c:v>31-35</c:v>
                </c:pt>
                <c:pt idx="2">
                  <c:v>36-40</c:v>
                </c:pt>
                <c:pt idx="3">
                  <c:v>41-45</c:v>
                </c:pt>
                <c:pt idx="4">
                  <c:v>46-50</c:v>
                </c:pt>
                <c:pt idx="5">
                  <c:v>51-60</c:v>
                </c:pt>
              </c:strCache>
            </c:strRef>
          </c:cat>
          <c:val>
            <c:numRef>
              <c:f>Sheet1!$J$14:$J$19</c:f>
              <c:numCache>
                <c:formatCode>General</c:formatCode>
                <c:ptCount val="6"/>
                <c:pt idx="0">
                  <c:v>52</c:v>
                </c:pt>
                <c:pt idx="1">
                  <c:v>25</c:v>
                </c:pt>
                <c:pt idx="2">
                  <c:v>3</c:v>
                </c:pt>
                <c:pt idx="3">
                  <c:v>10</c:v>
                </c:pt>
                <c:pt idx="4">
                  <c:v>34</c:v>
                </c:pt>
                <c:pt idx="5">
                  <c:v>55</c:v>
                </c:pt>
              </c:numCache>
            </c:numRef>
          </c:val>
          <c:extLst>
            <c:ext xmlns:c16="http://schemas.microsoft.com/office/drawing/2014/chart" uri="{C3380CC4-5D6E-409C-BE32-E72D297353CC}">
              <c16:uniqueId val="{00000000-64D8-4D34-BC25-32191384F7AE}"/>
            </c:ext>
          </c:extLst>
        </c:ser>
        <c:ser>
          <c:idx val="1"/>
          <c:order val="1"/>
          <c:tx>
            <c:strRef>
              <c:f>Sheet1!$K$13</c:f>
              <c:strCache>
                <c:ptCount val="1"/>
                <c:pt idx="0">
                  <c:v>male</c:v>
                </c:pt>
              </c:strCache>
            </c:strRef>
          </c:tx>
          <c:spPr>
            <a:solidFill>
              <a:schemeClr val="accent2"/>
            </a:solidFill>
            <a:ln>
              <a:noFill/>
            </a:ln>
            <a:effectLst/>
          </c:spPr>
          <c:invertIfNegative val="0"/>
          <c:cat>
            <c:strRef>
              <c:f>Sheet1!$I$14:$I$19</c:f>
              <c:strCache>
                <c:ptCount val="6"/>
                <c:pt idx="0">
                  <c:v>26-30</c:v>
                </c:pt>
                <c:pt idx="1">
                  <c:v>31-35</c:v>
                </c:pt>
                <c:pt idx="2">
                  <c:v>36-40</c:v>
                </c:pt>
                <c:pt idx="3">
                  <c:v>41-45</c:v>
                </c:pt>
                <c:pt idx="4">
                  <c:v>46-50</c:v>
                </c:pt>
                <c:pt idx="5">
                  <c:v>51-60</c:v>
                </c:pt>
              </c:strCache>
            </c:strRef>
          </c:cat>
          <c:val>
            <c:numRef>
              <c:f>Sheet1!$K$14:$K$19</c:f>
              <c:numCache>
                <c:formatCode>General</c:formatCode>
                <c:ptCount val="6"/>
                <c:pt idx="0">
                  <c:v>35</c:v>
                </c:pt>
                <c:pt idx="1">
                  <c:v>62</c:v>
                </c:pt>
                <c:pt idx="2">
                  <c:v>84</c:v>
                </c:pt>
                <c:pt idx="3">
                  <c:v>77</c:v>
                </c:pt>
                <c:pt idx="4">
                  <c:v>53</c:v>
                </c:pt>
                <c:pt idx="5">
                  <c:v>32</c:v>
                </c:pt>
              </c:numCache>
            </c:numRef>
          </c:val>
          <c:extLst>
            <c:ext xmlns:c16="http://schemas.microsoft.com/office/drawing/2014/chart" uri="{C3380CC4-5D6E-409C-BE32-E72D297353CC}">
              <c16:uniqueId val="{00000001-64D8-4D34-BC25-32191384F7AE}"/>
            </c:ext>
          </c:extLst>
        </c:ser>
        <c:ser>
          <c:idx val="2"/>
          <c:order val="2"/>
          <c:tx>
            <c:strRef>
              <c:f>Sheet1!$L$13</c:f>
              <c:strCache>
                <c:ptCount val="1"/>
                <c:pt idx="0">
                  <c:v>center</c:v>
                </c:pt>
              </c:strCache>
            </c:strRef>
          </c:tx>
          <c:spPr>
            <a:solidFill>
              <a:schemeClr val="accent3"/>
            </a:solidFill>
            <a:ln>
              <a:noFill/>
            </a:ln>
            <a:effectLst/>
          </c:spPr>
          <c:invertIfNegative val="0"/>
          <c:cat>
            <c:strRef>
              <c:f>Sheet1!$I$14:$I$19</c:f>
              <c:strCache>
                <c:ptCount val="6"/>
                <c:pt idx="0">
                  <c:v>26-30</c:v>
                </c:pt>
                <c:pt idx="1">
                  <c:v>31-35</c:v>
                </c:pt>
                <c:pt idx="2">
                  <c:v>36-40</c:v>
                </c:pt>
                <c:pt idx="3">
                  <c:v>41-45</c:v>
                </c:pt>
                <c:pt idx="4">
                  <c:v>46-50</c:v>
                </c:pt>
                <c:pt idx="5">
                  <c:v>51-60</c:v>
                </c:pt>
              </c:strCache>
            </c:strRef>
          </c:cat>
          <c:val>
            <c:numRef>
              <c:f>Sheet1!$L$14:$L$19</c:f>
              <c:numCache>
                <c:formatCode>General</c:formatCode>
                <c:ptCount val="6"/>
                <c:pt idx="0">
                  <c:v>30</c:v>
                </c:pt>
                <c:pt idx="1">
                  <c:v>30</c:v>
                </c:pt>
                <c:pt idx="2">
                  <c:v>30</c:v>
                </c:pt>
                <c:pt idx="3">
                  <c:v>30</c:v>
                </c:pt>
                <c:pt idx="4">
                  <c:v>30</c:v>
                </c:pt>
                <c:pt idx="5">
                  <c:v>30</c:v>
                </c:pt>
              </c:numCache>
            </c:numRef>
          </c:val>
          <c:extLst>
            <c:ext xmlns:c16="http://schemas.microsoft.com/office/drawing/2014/chart" uri="{C3380CC4-5D6E-409C-BE32-E72D297353CC}">
              <c16:uniqueId val="{00000002-64D8-4D34-BC25-32191384F7AE}"/>
            </c:ext>
          </c:extLst>
        </c:ser>
        <c:ser>
          <c:idx val="3"/>
          <c:order val="3"/>
          <c:tx>
            <c:strRef>
              <c:f>Sheet1!$M$13</c:f>
              <c:strCache>
                <c:ptCount val="1"/>
                <c:pt idx="0">
                  <c:v>female</c:v>
                </c:pt>
              </c:strCache>
            </c:strRef>
          </c:tx>
          <c:spPr>
            <a:solidFill>
              <a:schemeClr val="accent4"/>
            </a:solidFill>
            <a:ln>
              <a:noFill/>
            </a:ln>
            <a:effectLst/>
          </c:spPr>
          <c:invertIfNegative val="0"/>
          <c:cat>
            <c:strRef>
              <c:f>Sheet1!$I$14:$I$19</c:f>
              <c:strCache>
                <c:ptCount val="6"/>
                <c:pt idx="0">
                  <c:v>26-30</c:v>
                </c:pt>
                <c:pt idx="1">
                  <c:v>31-35</c:v>
                </c:pt>
                <c:pt idx="2">
                  <c:v>36-40</c:v>
                </c:pt>
                <c:pt idx="3">
                  <c:v>41-45</c:v>
                </c:pt>
                <c:pt idx="4">
                  <c:v>46-50</c:v>
                </c:pt>
                <c:pt idx="5">
                  <c:v>51-60</c:v>
                </c:pt>
              </c:strCache>
            </c:strRef>
          </c:cat>
          <c:val>
            <c:numRef>
              <c:f>Sheet1!$M$14:$M$19</c:f>
              <c:numCache>
                <c:formatCode>General</c:formatCode>
                <c:ptCount val="6"/>
                <c:pt idx="0">
                  <c:v>39</c:v>
                </c:pt>
                <c:pt idx="1">
                  <c:v>74</c:v>
                </c:pt>
                <c:pt idx="2">
                  <c:v>87</c:v>
                </c:pt>
                <c:pt idx="3">
                  <c:v>66</c:v>
                </c:pt>
                <c:pt idx="4">
                  <c:v>43</c:v>
                </c:pt>
                <c:pt idx="5">
                  <c:v>39</c:v>
                </c:pt>
              </c:numCache>
            </c:numRef>
          </c:val>
          <c:extLst>
            <c:ext xmlns:c16="http://schemas.microsoft.com/office/drawing/2014/chart" uri="{C3380CC4-5D6E-409C-BE32-E72D297353CC}">
              <c16:uniqueId val="{00000003-64D8-4D34-BC25-32191384F7AE}"/>
            </c:ext>
          </c:extLst>
        </c:ser>
        <c:ser>
          <c:idx val="4"/>
          <c:order val="4"/>
          <c:tx>
            <c:strRef>
              <c:f>Sheet1!$N$13</c:f>
              <c:strCache>
                <c:ptCount val="1"/>
                <c:pt idx="0">
                  <c:v>y</c:v>
                </c:pt>
              </c:strCache>
            </c:strRef>
          </c:tx>
          <c:spPr>
            <a:solidFill>
              <a:schemeClr val="accent5"/>
            </a:solidFill>
            <a:ln>
              <a:noFill/>
            </a:ln>
            <a:effectLst/>
          </c:spPr>
          <c:invertIfNegative val="0"/>
          <c:cat>
            <c:strRef>
              <c:f>Sheet1!$I$14:$I$19</c:f>
              <c:strCache>
                <c:ptCount val="6"/>
                <c:pt idx="0">
                  <c:v>26-30</c:v>
                </c:pt>
                <c:pt idx="1">
                  <c:v>31-35</c:v>
                </c:pt>
                <c:pt idx="2">
                  <c:v>36-40</c:v>
                </c:pt>
                <c:pt idx="3">
                  <c:v>41-45</c:v>
                </c:pt>
                <c:pt idx="4">
                  <c:v>46-50</c:v>
                </c:pt>
                <c:pt idx="5">
                  <c:v>51-60</c:v>
                </c:pt>
              </c:strCache>
            </c:strRef>
          </c:cat>
          <c:val>
            <c:numRef>
              <c:f>Sheet1!$N$14:$N$19</c:f>
              <c:numCache>
                <c:formatCode>General</c:formatCode>
                <c:ptCount val="6"/>
                <c:pt idx="0">
                  <c:v>48</c:v>
                </c:pt>
                <c:pt idx="1">
                  <c:v>13</c:v>
                </c:pt>
                <c:pt idx="2">
                  <c:v>0</c:v>
                </c:pt>
                <c:pt idx="3">
                  <c:v>21</c:v>
                </c:pt>
                <c:pt idx="4">
                  <c:v>44</c:v>
                </c:pt>
                <c:pt idx="5">
                  <c:v>48</c:v>
                </c:pt>
              </c:numCache>
            </c:numRef>
          </c:val>
          <c:extLst>
            <c:ext xmlns:c16="http://schemas.microsoft.com/office/drawing/2014/chart" uri="{C3380CC4-5D6E-409C-BE32-E72D297353CC}">
              <c16:uniqueId val="{00000004-64D8-4D34-BC25-32191384F7AE}"/>
            </c:ext>
          </c:extLst>
        </c:ser>
        <c:dLbls>
          <c:showLegendKey val="0"/>
          <c:showVal val="0"/>
          <c:showCatName val="0"/>
          <c:showSerName val="0"/>
          <c:showPercent val="0"/>
          <c:showBubbleSize val="0"/>
        </c:dLbls>
        <c:gapWidth val="150"/>
        <c:overlap val="100"/>
        <c:axId val="373442047"/>
        <c:axId val="2022613599"/>
      </c:barChart>
      <c:catAx>
        <c:axId val="37344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22613599"/>
        <c:crosses val="autoZero"/>
        <c:auto val="1"/>
        <c:lblAlgn val="ctr"/>
        <c:lblOffset val="100"/>
        <c:noMultiLvlLbl val="0"/>
      </c:catAx>
      <c:valAx>
        <c:axId val="20226135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37344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Sheet1!$Q$4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Sheet1!$P$5:$P$11</c:f>
              <c:strCache>
                <c:ptCount val="6"/>
                <c:pt idx="0">
                  <c:v>Accounting</c:v>
                </c:pt>
                <c:pt idx="1">
                  <c:v>Engineering</c:v>
                </c:pt>
                <c:pt idx="2">
                  <c:v>Finance</c:v>
                </c:pt>
                <c:pt idx="3">
                  <c:v>IT</c:v>
                </c:pt>
                <c:pt idx="4">
                  <c:v>Marketing</c:v>
                </c:pt>
                <c:pt idx="5">
                  <c:v>Sales</c:v>
                </c:pt>
              </c:strCache>
            </c:strRef>
          </c:cat>
          <c:val>
            <c:numRef>
              <c:f>Sheet1!$Q$5:$Q$11</c:f>
              <c:numCache>
                <c:formatCode>General</c:formatCode>
                <c:ptCount val="6"/>
                <c:pt idx="0">
                  <c:v>45</c:v>
                </c:pt>
                <c:pt idx="1">
                  <c:v>389</c:v>
                </c:pt>
                <c:pt idx="2">
                  <c:v>45</c:v>
                </c:pt>
                <c:pt idx="3">
                  <c:v>106</c:v>
                </c:pt>
                <c:pt idx="4">
                  <c:v>61</c:v>
                </c:pt>
                <c:pt idx="5">
                  <c:v>45</c:v>
                </c:pt>
              </c:numCache>
            </c:numRef>
          </c:val>
          <c:extLst>
            <c:ext xmlns:c16="http://schemas.microsoft.com/office/drawing/2014/chart" uri="{C3380CC4-5D6E-409C-BE32-E72D297353CC}">
              <c16:uniqueId val="{00000000-8211-4217-8ADD-BE7FE67181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Sheet1!$T$4:$T$5</c:f>
              <c:strCache>
                <c:ptCount val="1"/>
                <c:pt idx="0">
                  <c:v>Female</c:v>
                </c:pt>
              </c:strCache>
            </c:strRef>
          </c:tx>
          <c:spPr>
            <a:solidFill>
              <a:schemeClr val="accent1"/>
            </a:solidFill>
            <a:ln>
              <a:noFill/>
            </a:ln>
            <a:effectLst/>
          </c:spPr>
          <c:invertIfNegative val="0"/>
          <c:cat>
            <c:strRef>
              <c:f>Sheet1!$S$6:$S$15</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Sheet1!$T$6:$T$15</c:f>
              <c:numCache>
                <c:formatCode>0.0</c:formatCode>
                <c:ptCount val="10"/>
                <c:pt idx="0">
                  <c:v>2.4473684210526314</c:v>
                </c:pt>
                <c:pt idx="1">
                  <c:v>3.2063492063492065</c:v>
                </c:pt>
                <c:pt idx="2">
                  <c:v>2.4102564102564101</c:v>
                </c:pt>
                <c:pt idx="3">
                  <c:v>1.3666666666666667</c:v>
                </c:pt>
                <c:pt idx="4">
                  <c:v>1.6666666666666667</c:v>
                </c:pt>
                <c:pt idx="5">
                  <c:v>2.7777777777777777</c:v>
                </c:pt>
                <c:pt idx="6">
                  <c:v>2.6382978723404253</c:v>
                </c:pt>
                <c:pt idx="7">
                  <c:v>2.3823529411764706</c:v>
                </c:pt>
                <c:pt idx="8">
                  <c:v>1.2666666666666666</c:v>
                </c:pt>
                <c:pt idx="9">
                  <c:v>1.9649122807017543</c:v>
                </c:pt>
              </c:numCache>
            </c:numRef>
          </c:val>
          <c:extLst>
            <c:ext xmlns:c16="http://schemas.microsoft.com/office/drawing/2014/chart" uri="{C3380CC4-5D6E-409C-BE32-E72D297353CC}">
              <c16:uniqueId val="{00000000-F921-41D3-BC78-B71160FCDA7C}"/>
            </c:ext>
          </c:extLst>
        </c:ser>
        <c:ser>
          <c:idx val="1"/>
          <c:order val="1"/>
          <c:tx>
            <c:strRef>
              <c:f>Sheet1!$U$4:$U$5</c:f>
              <c:strCache>
                <c:ptCount val="1"/>
                <c:pt idx="0">
                  <c:v>Male</c:v>
                </c:pt>
              </c:strCache>
            </c:strRef>
          </c:tx>
          <c:spPr>
            <a:solidFill>
              <a:schemeClr val="accent2"/>
            </a:solidFill>
            <a:ln>
              <a:noFill/>
            </a:ln>
            <a:effectLst/>
          </c:spPr>
          <c:invertIfNegative val="0"/>
          <c:cat>
            <c:strRef>
              <c:f>Sheet1!$S$6:$S$15</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Sheet1!$U$6:$U$15</c:f>
              <c:numCache>
                <c:formatCode>0.0</c:formatCode>
                <c:ptCount val="10"/>
                <c:pt idx="0">
                  <c:v>1.8333333333333333</c:v>
                </c:pt>
                <c:pt idx="1">
                  <c:v>3.3513513513513513</c:v>
                </c:pt>
                <c:pt idx="2">
                  <c:v>2.3823529411764706</c:v>
                </c:pt>
                <c:pt idx="3">
                  <c:v>1.4666666666666666</c:v>
                </c:pt>
                <c:pt idx="4">
                  <c:v>1.3333333333333333</c:v>
                </c:pt>
                <c:pt idx="5">
                  <c:v>2.171875</c:v>
                </c:pt>
                <c:pt idx="6">
                  <c:v>2.8846153846153846</c:v>
                </c:pt>
                <c:pt idx="7">
                  <c:v>2.3125</c:v>
                </c:pt>
                <c:pt idx="8">
                  <c:v>1.3488372093023255</c:v>
                </c:pt>
                <c:pt idx="9">
                  <c:v>1.6279069767441861</c:v>
                </c:pt>
              </c:numCache>
            </c:numRef>
          </c:val>
          <c:extLst>
            <c:ext xmlns:c16="http://schemas.microsoft.com/office/drawing/2014/chart" uri="{C3380CC4-5D6E-409C-BE32-E72D297353CC}">
              <c16:uniqueId val="{00000001-F921-41D3-BC78-B71160FCDA7C}"/>
            </c:ext>
          </c:extLst>
        </c:ser>
        <c:dLbls>
          <c:showLegendKey val="0"/>
          <c:showVal val="0"/>
          <c:showCatName val="0"/>
          <c:showSerName val="0"/>
          <c:showPercent val="0"/>
          <c:showBubbleSize val="0"/>
        </c:dLbls>
        <c:gapWidth val="150"/>
        <c:overlap val="100"/>
        <c:axId val="2038523135"/>
        <c:axId val="2044406383"/>
      </c:barChart>
      <c:catAx>
        <c:axId val="203852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44406383"/>
        <c:crosses val="autoZero"/>
        <c:auto val="1"/>
        <c:lblAlgn val="ctr"/>
        <c:lblOffset val="100"/>
        <c:noMultiLvlLbl val="0"/>
      </c:catAx>
      <c:valAx>
        <c:axId val="204440638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3852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Sheet1!$X$4:$X$5</c:f>
              <c:strCache>
                <c:ptCount val="1"/>
                <c:pt idx="0">
                  <c:v>Female</c:v>
                </c:pt>
              </c:strCache>
            </c:strRef>
          </c:tx>
          <c:spPr>
            <a:solidFill>
              <a:schemeClr val="accent1"/>
            </a:solidFill>
            <a:ln>
              <a:noFill/>
            </a:ln>
            <a:effectLst/>
          </c:spPr>
          <c:invertIfNegative val="0"/>
          <c:cat>
            <c:strRef>
              <c:f>Sheet1!$W$6:$W$11</c:f>
              <c:strCache>
                <c:ptCount val="6"/>
                <c:pt idx="0">
                  <c:v>26-30</c:v>
                </c:pt>
                <c:pt idx="1">
                  <c:v>31-35</c:v>
                </c:pt>
                <c:pt idx="2">
                  <c:v>36-40</c:v>
                </c:pt>
                <c:pt idx="3">
                  <c:v>41-45</c:v>
                </c:pt>
                <c:pt idx="4">
                  <c:v>46-50</c:v>
                </c:pt>
                <c:pt idx="5">
                  <c:v>51-60</c:v>
                </c:pt>
              </c:strCache>
            </c:strRef>
          </c:cat>
          <c:val>
            <c:numRef>
              <c:f>Sheet1!$X$6:$X$11</c:f>
              <c:numCache>
                <c:formatCode>General</c:formatCode>
                <c:ptCount val="6"/>
                <c:pt idx="0">
                  <c:v>15</c:v>
                </c:pt>
                <c:pt idx="1">
                  <c:v>5</c:v>
                </c:pt>
                <c:pt idx="2">
                  <c:v>10</c:v>
                </c:pt>
                <c:pt idx="3">
                  <c:v>6</c:v>
                </c:pt>
                <c:pt idx="4">
                  <c:v>5</c:v>
                </c:pt>
                <c:pt idx="5">
                  <c:v>5</c:v>
                </c:pt>
              </c:numCache>
            </c:numRef>
          </c:val>
          <c:extLst>
            <c:ext xmlns:c16="http://schemas.microsoft.com/office/drawing/2014/chart" uri="{C3380CC4-5D6E-409C-BE32-E72D297353CC}">
              <c16:uniqueId val="{00000000-4953-4E78-B4DB-A3105B299D15}"/>
            </c:ext>
          </c:extLst>
        </c:ser>
        <c:ser>
          <c:idx val="1"/>
          <c:order val="1"/>
          <c:tx>
            <c:strRef>
              <c:f>Sheet1!$Y$4:$Y$5</c:f>
              <c:strCache>
                <c:ptCount val="1"/>
                <c:pt idx="0">
                  <c:v>Male</c:v>
                </c:pt>
              </c:strCache>
            </c:strRef>
          </c:tx>
          <c:spPr>
            <a:solidFill>
              <a:schemeClr val="accent2"/>
            </a:solidFill>
            <a:ln>
              <a:noFill/>
            </a:ln>
            <a:effectLst/>
          </c:spPr>
          <c:invertIfNegative val="0"/>
          <c:cat>
            <c:strRef>
              <c:f>Sheet1!$W$6:$W$11</c:f>
              <c:strCache>
                <c:ptCount val="6"/>
                <c:pt idx="0">
                  <c:v>26-30</c:v>
                </c:pt>
                <c:pt idx="1">
                  <c:v>31-35</c:v>
                </c:pt>
                <c:pt idx="2">
                  <c:v>36-40</c:v>
                </c:pt>
                <c:pt idx="3">
                  <c:v>41-45</c:v>
                </c:pt>
                <c:pt idx="4">
                  <c:v>46-50</c:v>
                </c:pt>
                <c:pt idx="5">
                  <c:v>51-60</c:v>
                </c:pt>
              </c:strCache>
            </c:strRef>
          </c:cat>
          <c:val>
            <c:numRef>
              <c:f>Sheet1!$Y$6:$Y$11</c:f>
              <c:numCache>
                <c:formatCode>General</c:formatCode>
                <c:ptCount val="6"/>
                <c:pt idx="0">
                  <c:v>15</c:v>
                </c:pt>
                <c:pt idx="1">
                  <c:v>4</c:v>
                </c:pt>
                <c:pt idx="2">
                  <c:v>14</c:v>
                </c:pt>
                <c:pt idx="3">
                  <c:v>9</c:v>
                </c:pt>
                <c:pt idx="4">
                  <c:v>5</c:v>
                </c:pt>
                <c:pt idx="5">
                  <c:v>8</c:v>
                </c:pt>
              </c:numCache>
            </c:numRef>
          </c:val>
          <c:extLst>
            <c:ext xmlns:c16="http://schemas.microsoft.com/office/drawing/2014/chart" uri="{C3380CC4-5D6E-409C-BE32-E72D297353CC}">
              <c16:uniqueId val="{00000001-4953-4E78-B4DB-A3105B299D15}"/>
            </c:ext>
          </c:extLst>
        </c:ser>
        <c:dLbls>
          <c:showLegendKey val="0"/>
          <c:showVal val="0"/>
          <c:showCatName val="0"/>
          <c:showSerName val="0"/>
          <c:showPercent val="0"/>
          <c:showBubbleSize val="0"/>
        </c:dLbls>
        <c:gapWidth val="219"/>
        <c:overlap val="-27"/>
        <c:axId val="373408847"/>
        <c:axId val="2044395983"/>
      </c:barChart>
      <c:catAx>
        <c:axId val="37340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44395983"/>
        <c:crosses val="autoZero"/>
        <c:auto val="1"/>
        <c:lblAlgn val="ctr"/>
        <c:lblOffset val="100"/>
        <c:noMultiLvlLbl val="0"/>
      </c:catAx>
      <c:valAx>
        <c:axId val="20443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37340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(1).xlsx]Sheet1!PivotTable9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T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Sheet1!$AC$4:$AC$5</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Sheet1!$AB$6:$AB$11</c:f>
              <c:strCache>
                <c:ptCount val="6"/>
                <c:pt idx="0">
                  <c:v>Accounting</c:v>
                </c:pt>
                <c:pt idx="1">
                  <c:v>Engineering</c:v>
                </c:pt>
                <c:pt idx="2">
                  <c:v>Finance</c:v>
                </c:pt>
                <c:pt idx="3">
                  <c:v>IT</c:v>
                </c:pt>
                <c:pt idx="4">
                  <c:v>Marketing</c:v>
                </c:pt>
                <c:pt idx="5">
                  <c:v>Sales</c:v>
                </c:pt>
              </c:strCache>
            </c:strRef>
          </c:cat>
          <c:val>
            <c:numRef>
              <c:f>Sheet1!$AC$6:$AC$11</c:f>
              <c:numCache>
                <c:formatCode>General</c:formatCode>
                <c:ptCount val="6"/>
                <c:pt idx="0">
                  <c:v>3</c:v>
                </c:pt>
                <c:pt idx="1">
                  <c:v>25</c:v>
                </c:pt>
                <c:pt idx="2">
                  <c:v>1</c:v>
                </c:pt>
                <c:pt idx="3">
                  <c:v>6</c:v>
                </c:pt>
                <c:pt idx="4">
                  <c:v>8</c:v>
                </c:pt>
                <c:pt idx="5">
                  <c:v>3</c:v>
                </c:pt>
              </c:numCache>
            </c:numRef>
          </c:val>
          <c:smooth val="0"/>
          <c:extLst>
            <c:ext xmlns:c16="http://schemas.microsoft.com/office/drawing/2014/chart" uri="{C3380CC4-5D6E-409C-BE32-E72D297353CC}">
              <c16:uniqueId val="{00000000-261D-463B-A3F8-E13CEF7BEAD9}"/>
            </c:ext>
          </c:extLst>
        </c:ser>
        <c:ser>
          <c:idx val="1"/>
          <c:order val="1"/>
          <c:tx>
            <c:strRef>
              <c:f>Sheet1!$AD$4:$AD$5</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Sheet1!$AB$6:$AB$11</c:f>
              <c:strCache>
                <c:ptCount val="6"/>
                <c:pt idx="0">
                  <c:v>Accounting</c:v>
                </c:pt>
                <c:pt idx="1">
                  <c:v>Engineering</c:v>
                </c:pt>
                <c:pt idx="2">
                  <c:v>Finance</c:v>
                </c:pt>
                <c:pt idx="3">
                  <c:v>IT</c:v>
                </c:pt>
                <c:pt idx="4">
                  <c:v>Marketing</c:v>
                </c:pt>
                <c:pt idx="5">
                  <c:v>Sales</c:v>
                </c:pt>
              </c:strCache>
            </c:strRef>
          </c:cat>
          <c:val>
            <c:numRef>
              <c:f>Sheet1!$AD$6:$AD$11</c:f>
              <c:numCache>
                <c:formatCode>General</c:formatCode>
                <c:ptCount val="6"/>
                <c:pt idx="0">
                  <c:v>2</c:v>
                </c:pt>
                <c:pt idx="1">
                  <c:v>31</c:v>
                </c:pt>
                <c:pt idx="2">
                  <c:v>3</c:v>
                </c:pt>
                <c:pt idx="3">
                  <c:v>11</c:v>
                </c:pt>
                <c:pt idx="4">
                  <c:v>6</c:v>
                </c:pt>
                <c:pt idx="5">
                  <c:v>2</c:v>
                </c:pt>
              </c:numCache>
            </c:numRef>
          </c:val>
          <c:smooth val="0"/>
          <c:extLst>
            <c:ext xmlns:c16="http://schemas.microsoft.com/office/drawing/2014/chart" uri="{C3380CC4-5D6E-409C-BE32-E72D297353CC}">
              <c16:uniqueId val="{00000001-261D-463B-A3F8-E13CEF7BEAD9}"/>
            </c:ext>
          </c:extLst>
        </c:ser>
        <c:dLbls>
          <c:showLegendKey val="0"/>
          <c:showVal val="0"/>
          <c:showCatName val="0"/>
          <c:showSerName val="0"/>
          <c:showPercent val="0"/>
          <c:showBubbleSize val="0"/>
        </c:dLbls>
        <c:marker val="1"/>
        <c:smooth val="0"/>
        <c:axId val="2034546671"/>
        <c:axId val="2044390159"/>
      </c:lineChart>
      <c:catAx>
        <c:axId val="203454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44390159"/>
        <c:crosses val="autoZero"/>
        <c:auto val="1"/>
        <c:lblAlgn val="ctr"/>
        <c:lblOffset val="100"/>
        <c:noMultiLvlLbl val="0"/>
      </c:catAx>
      <c:valAx>
        <c:axId val="20443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203454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11.xml"/><Relationship Id="rId21" Type="http://schemas.openxmlformats.org/officeDocument/2006/relationships/image" Target="../media/image21.png"/><Relationship Id="rId34" Type="http://schemas.openxmlformats.org/officeDocument/2006/relationships/image" Target="../media/image28.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10.xml"/><Relationship Id="rId33" Type="http://schemas.openxmlformats.org/officeDocument/2006/relationships/image" Target="../media/image27.png"/><Relationship Id="rId38" Type="http://schemas.openxmlformats.org/officeDocument/2006/relationships/chart" Target="../charts/chart19.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26.svg"/><Relationship Id="rId37" Type="http://schemas.openxmlformats.org/officeDocument/2006/relationships/chart" Target="../charts/chart18.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13.xml"/><Relationship Id="rId36" Type="http://schemas.openxmlformats.org/officeDocument/2006/relationships/chart" Target="../charts/chart17.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25.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2.xml"/><Relationship Id="rId30" Type="http://schemas.openxmlformats.org/officeDocument/2006/relationships/chart" Target="../charts/chart15.xml"/><Relationship Id="rId35" Type="http://schemas.openxmlformats.org/officeDocument/2006/relationships/chart" Target="../charts/chart16.xml"/><Relationship Id="rId8" Type="http://schemas.openxmlformats.org/officeDocument/2006/relationships/image" Target="../media/image8.sv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19</xdr:col>
      <xdr:colOff>525832</xdr:colOff>
      <xdr:row>17</xdr:row>
      <xdr:rowOff>141961</xdr:rowOff>
    </xdr:from>
    <xdr:to>
      <xdr:col>27</xdr:col>
      <xdr:colOff>296188</xdr:colOff>
      <xdr:row>32</xdr:row>
      <xdr:rowOff>145093</xdr:rowOff>
    </xdr:to>
    <xdr:graphicFrame macro="">
      <xdr:nvGraphicFramePr>
        <xdr:cNvPr id="2" name="Chart 1">
          <a:extLst>
            <a:ext uri="{FF2B5EF4-FFF2-40B4-BE49-F238E27FC236}">
              <a16:creationId xmlns:a16="http://schemas.microsoft.com/office/drawing/2014/main" id="{EC403940-54B7-488F-8053-D188E4F80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64978</xdr:colOff>
      <xdr:row>14</xdr:row>
      <xdr:rowOff>98642</xdr:rowOff>
    </xdr:from>
    <xdr:to>
      <xdr:col>32</xdr:col>
      <xdr:colOff>435539</xdr:colOff>
      <xdr:row>29</xdr:row>
      <xdr:rowOff>101774</xdr:rowOff>
    </xdr:to>
    <xdr:graphicFrame macro="">
      <xdr:nvGraphicFramePr>
        <xdr:cNvPr id="3" name="Chart 2">
          <a:extLst>
            <a:ext uri="{FF2B5EF4-FFF2-40B4-BE49-F238E27FC236}">
              <a16:creationId xmlns:a16="http://schemas.microsoft.com/office/drawing/2014/main" id="{776D1E30-FB1C-459A-A4B0-DE855F19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173537</xdr:colOff>
      <xdr:row>15</xdr:row>
      <xdr:rowOff>115866</xdr:rowOff>
    </xdr:from>
    <xdr:to>
      <xdr:col>29</xdr:col>
      <xdr:colOff>87421</xdr:colOff>
      <xdr:row>30</xdr:row>
      <xdr:rowOff>118997</xdr:rowOff>
    </xdr:to>
    <xdr:graphicFrame macro="">
      <xdr:nvGraphicFramePr>
        <xdr:cNvPr id="4" name="Chart 3">
          <a:extLst>
            <a:ext uri="{FF2B5EF4-FFF2-40B4-BE49-F238E27FC236}">
              <a16:creationId xmlns:a16="http://schemas.microsoft.com/office/drawing/2014/main" id="{CE371CD8-FE4B-4DDD-B931-734E5B78E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578023</xdr:colOff>
      <xdr:row>17</xdr:row>
      <xdr:rowOff>24529</xdr:rowOff>
    </xdr:from>
    <xdr:to>
      <xdr:col>28</xdr:col>
      <xdr:colOff>700674</xdr:colOff>
      <xdr:row>32</xdr:row>
      <xdr:rowOff>27661</xdr:rowOff>
    </xdr:to>
    <xdr:graphicFrame macro="">
      <xdr:nvGraphicFramePr>
        <xdr:cNvPr id="5" name="Chart 4">
          <a:extLst>
            <a:ext uri="{FF2B5EF4-FFF2-40B4-BE49-F238E27FC236}">
              <a16:creationId xmlns:a16="http://schemas.microsoft.com/office/drawing/2014/main" id="{6E198D1A-B37A-4FEB-884A-F67D4C627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473640</xdr:colOff>
      <xdr:row>15</xdr:row>
      <xdr:rowOff>63674</xdr:rowOff>
    </xdr:from>
    <xdr:to>
      <xdr:col>28</xdr:col>
      <xdr:colOff>596291</xdr:colOff>
      <xdr:row>30</xdr:row>
      <xdr:rowOff>66805</xdr:rowOff>
    </xdr:to>
    <xdr:graphicFrame macro="">
      <xdr:nvGraphicFramePr>
        <xdr:cNvPr id="6" name="Chart 5">
          <a:extLst>
            <a:ext uri="{FF2B5EF4-FFF2-40B4-BE49-F238E27FC236}">
              <a16:creationId xmlns:a16="http://schemas.microsoft.com/office/drawing/2014/main" id="{0697431B-3ECF-490D-A028-1BEC5D7E8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56105</xdr:colOff>
      <xdr:row>14</xdr:row>
      <xdr:rowOff>155009</xdr:rowOff>
    </xdr:from>
    <xdr:to>
      <xdr:col>28</xdr:col>
      <xdr:colOff>178756</xdr:colOff>
      <xdr:row>29</xdr:row>
      <xdr:rowOff>158141</xdr:rowOff>
    </xdr:to>
    <xdr:graphicFrame macro="">
      <xdr:nvGraphicFramePr>
        <xdr:cNvPr id="7" name="Chart 6">
          <a:extLst>
            <a:ext uri="{FF2B5EF4-FFF2-40B4-BE49-F238E27FC236}">
              <a16:creationId xmlns:a16="http://schemas.microsoft.com/office/drawing/2014/main" id="{C7C32880-A1FC-46DE-96A1-45CCF467D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16961</xdr:colOff>
      <xdr:row>22</xdr:row>
      <xdr:rowOff>181105</xdr:rowOff>
    </xdr:from>
    <xdr:to>
      <xdr:col>28</xdr:col>
      <xdr:colOff>139612</xdr:colOff>
      <xdr:row>38</xdr:row>
      <xdr:rowOff>1566</xdr:rowOff>
    </xdr:to>
    <xdr:graphicFrame macro="">
      <xdr:nvGraphicFramePr>
        <xdr:cNvPr id="8" name="Chart 7">
          <a:extLst>
            <a:ext uri="{FF2B5EF4-FFF2-40B4-BE49-F238E27FC236}">
              <a16:creationId xmlns:a16="http://schemas.microsoft.com/office/drawing/2014/main" id="{37C3126B-DD71-4E94-9B94-D6153DEBA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199633</xdr:colOff>
      <xdr:row>8</xdr:row>
      <xdr:rowOff>63674</xdr:rowOff>
    </xdr:from>
    <xdr:to>
      <xdr:col>19</xdr:col>
      <xdr:colOff>700674</xdr:colOff>
      <xdr:row>23</xdr:row>
      <xdr:rowOff>66805</xdr:rowOff>
    </xdr:to>
    <xdr:graphicFrame macro="">
      <xdr:nvGraphicFramePr>
        <xdr:cNvPr id="9" name="Chart 8">
          <a:extLst>
            <a:ext uri="{FF2B5EF4-FFF2-40B4-BE49-F238E27FC236}">
              <a16:creationId xmlns:a16="http://schemas.microsoft.com/office/drawing/2014/main" id="{2D533360-FE40-48CC-90A1-F9A5554DC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199633</xdr:colOff>
      <xdr:row>8</xdr:row>
      <xdr:rowOff>63674</xdr:rowOff>
    </xdr:from>
    <xdr:to>
      <xdr:col>19</xdr:col>
      <xdr:colOff>700674</xdr:colOff>
      <xdr:row>23</xdr:row>
      <xdr:rowOff>66805</xdr:rowOff>
    </xdr:to>
    <xdr:graphicFrame macro="">
      <xdr:nvGraphicFramePr>
        <xdr:cNvPr id="10" name="Chart 9">
          <a:extLst>
            <a:ext uri="{FF2B5EF4-FFF2-40B4-BE49-F238E27FC236}">
              <a16:creationId xmlns:a16="http://schemas.microsoft.com/office/drawing/2014/main" id="{DE8017DF-05ED-43C8-932F-733593F5E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228600</xdr:colOff>
      <xdr:row>9</xdr:row>
      <xdr:rowOff>32750</xdr:rowOff>
    </xdr:from>
    <xdr:to>
      <xdr:col>18</xdr:col>
      <xdr:colOff>439455</xdr:colOff>
      <xdr:row>22</xdr:row>
      <xdr:rowOff>182149</xdr:rowOff>
    </xdr:to>
    <mc:AlternateContent xmlns:mc="http://schemas.openxmlformats.org/markup-compatibility/2006">
      <mc:Choice xmlns:a14="http://schemas.microsoft.com/office/drawing/2010/main" Requires="a14">
        <xdr:graphicFrame macro="">
          <xdr:nvGraphicFramePr>
            <xdr:cNvPr id="11" name="Business">
              <a:extLst>
                <a:ext uri="{FF2B5EF4-FFF2-40B4-BE49-F238E27FC236}">
                  <a16:creationId xmlns:a16="http://schemas.microsoft.com/office/drawing/2014/main" id="{833E6F78-F670-4062-845E-DCAC67703294}"/>
                </a:ext>
              </a:extLst>
            </xdr:cNvPr>
            <xdr:cNvGraphicFramePr/>
          </xdr:nvGraphicFramePr>
          <xdr:xfrm>
            <a:off x="0" y="0"/>
            <a:ext cx="0" cy="0"/>
          </xdr:xfrm>
          <a:graphic>
            <a:graphicData uri="http://schemas.microsoft.com/office/drawing/2010/slicer">
              <sle:slicer xmlns:sle="http://schemas.microsoft.com/office/drawing/2010/slicer" name="Business"/>
            </a:graphicData>
          </a:graphic>
        </xdr:graphicFrame>
      </mc:Choice>
      <mc:Fallback>
        <xdr:sp macro="" textlink="">
          <xdr:nvSpPr>
            <xdr:cNvPr id="0" name=""/>
            <xdr:cNvSpPr>
              <a:spLocks noTextEdit="1"/>
            </xdr:cNvSpPr>
          </xdr:nvSpPr>
          <xdr:spPr>
            <a:xfrm>
              <a:off x="7848600" y="1781175"/>
              <a:ext cx="1828800" cy="2524125"/>
            </a:xfrm>
            <a:prstGeom prst="rect">
              <a:avLst/>
            </a:prstGeom>
            <a:solidFill>
              <a:prstClr val="white"/>
            </a:solidFill>
            <a:ln w="1">
              <a:solidFill>
                <a:prstClr val="green"/>
              </a:solidFill>
            </a:ln>
          </xdr:spPr>
          <xdr:txBody>
            <a:bodyPr vertOverflow="clip" horzOverflow="clip"/>
            <a:lstStyle/>
            <a:p>
              <a:r>
                <a:rPr lang="fr-T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23232</xdr:colOff>
      <xdr:row>0</xdr:row>
      <xdr:rowOff>0</xdr:rowOff>
    </xdr:from>
    <xdr:to>
      <xdr:col>20</xdr:col>
      <xdr:colOff>302013</xdr:colOff>
      <xdr:row>33</xdr:row>
      <xdr:rowOff>34846</xdr:rowOff>
    </xdr:to>
    <xdr:sp macro="" textlink="">
      <xdr:nvSpPr>
        <xdr:cNvPr id="2" name="Rectangle: Rounded Corners 1">
          <a:extLst>
            <a:ext uri="{FF2B5EF4-FFF2-40B4-BE49-F238E27FC236}">
              <a16:creationId xmlns:a16="http://schemas.microsoft.com/office/drawing/2014/main" id="{B0574454-001E-4255-88C0-BBC7A9D85C2D}"/>
            </a:ext>
          </a:extLst>
        </xdr:cNvPr>
        <xdr:cNvSpPr/>
      </xdr:nvSpPr>
      <xdr:spPr>
        <a:xfrm>
          <a:off x="23232" y="0"/>
          <a:ext cx="13985488" cy="6168017"/>
        </a:xfrm>
        <a:prstGeom prst="roundRect">
          <a:avLst>
            <a:gd name="adj" fmla="val 1009"/>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0</xdr:col>
      <xdr:colOff>23230</xdr:colOff>
      <xdr:row>0</xdr:row>
      <xdr:rowOff>0</xdr:rowOff>
    </xdr:from>
    <xdr:to>
      <xdr:col>20</xdr:col>
      <xdr:colOff>290396</xdr:colOff>
      <xdr:row>6</xdr:row>
      <xdr:rowOff>46463</xdr:rowOff>
    </xdr:to>
    <xdr:sp macro="" textlink="">
      <xdr:nvSpPr>
        <xdr:cNvPr id="3" name="Rectangle: Rounded Corners 2">
          <a:extLst>
            <a:ext uri="{FF2B5EF4-FFF2-40B4-BE49-F238E27FC236}">
              <a16:creationId xmlns:a16="http://schemas.microsoft.com/office/drawing/2014/main" id="{E7CB975A-D3DE-48CC-A316-BDEBEDC2E2DF}"/>
            </a:ext>
          </a:extLst>
        </xdr:cNvPr>
        <xdr:cNvSpPr/>
      </xdr:nvSpPr>
      <xdr:spPr>
        <a:xfrm>
          <a:off x="23230" y="0"/>
          <a:ext cx="13973873" cy="1161585"/>
        </a:xfrm>
        <a:prstGeom prst="roundRect">
          <a:avLst>
            <a:gd name="adj" fmla="val 8667"/>
          </a:avLst>
        </a:prstGeom>
        <a:solidFill>
          <a:schemeClr val="accent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0</xdr:col>
      <xdr:colOff>92927</xdr:colOff>
      <xdr:row>4</xdr:row>
      <xdr:rowOff>139389</xdr:rowOff>
    </xdr:from>
    <xdr:to>
      <xdr:col>3</xdr:col>
      <xdr:colOff>531721</xdr:colOff>
      <xdr:row>9</xdr:row>
      <xdr:rowOff>156921</xdr:rowOff>
    </xdr:to>
    <xdr:sp macro="" textlink="">
      <xdr:nvSpPr>
        <xdr:cNvPr id="4" name="Rectangle: Rounded Corners 3">
          <a:extLst>
            <a:ext uri="{FF2B5EF4-FFF2-40B4-BE49-F238E27FC236}">
              <a16:creationId xmlns:a16="http://schemas.microsoft.com/office/drawing/2014/main" id="{B841A647-A190-469B-8057-AE4895843489}"/>
            </a:ext>
          </a:extLst>
        </xdr:cNvPr>
        <xdr:cNvSpPr/>
      </xdr:nvSpPr>
      <xdr:spPr>
        <a:xfrm>
          <a:off x="92927" y="882804"/>
          <a:ext cx="2494800" cy="9468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3</xdr:col>
      <xdr:colOff>675111</xdr:colOff>
      <xdr:row>5</xdr:row>
      <xdr:rowOff>1394</xdr:rowOff>
    </xdr:from>
    <xdr:to>
      <xdr:col>7</xdr:col>
      <xdr:colOff>428569</xdr:colOff>
      <xdr:row>10</xdr:row>
      <xdr:rowOff>18925</xdr:rowOff>
    </xdr:to>
    <xdr:sp macro="" textlink="">
      <xdr:nvSpPr>
        <xdr:cNvPr id="5" name="Rectangle: Rounded Corners 4">
          <a:extLst>
            <a:ext uri="{FF2B5EF4-FFF2-40B4-BE49-F238E27FC236}">
              <a16:creationId xmlns:a16="http://schemas.microsoft.com/office/drawing/2014/main" id="{4371FA02-2A9F-4C70-A916-09B2316EC25C}"/>
            </a:ext>
          </a:extLst>
        </xdr:cNvPr>
        <xdr:cNvSpPr/>
      </xdr:nvSpPr>
      <xdr:spPr>
        <a:xfrm>
          <a:off x="2731117" y="930662"/>
          <a:ext cx="2494800" cy="946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t>II</a:t>
          </a:r>
          <a:endParaRPr lang="fr-TG" sz="1100"/>
        </a:p>
      </xdr:txBody>
    </xdr:sp>
    <xdr:clientData/>
  </xdr:twoCellAnchor>
  <xdr:twoCellAnchor>
    <xdr:from>
      <xdr:col>7</xdr:col>
      <xdr:colOff>571961</xdr:colOff>
      <xdr:row>5</xdr:row>
      <xdr:rowOff>2787</xdr:rowOff>
    </xdr:from>
    <xdr:to>
      <xdr:col>11</xdr:col>
      <xdr:colOff>325420</xdr:colOff>
      <xdr:row>10</xdr:row>
      <xdr:rowOff>20318</xdr:rowOff>
    </xdr:to>
    <xdr:sp macro="" textlink="">
      <xdr:nvSpPr>
        <xdr:cNvPr id="6" name="Rectangle: Rounded Corners 5">
          <a:extLst>
            <a:ext uri="{FF2B5EF4-FFF2-40B4-BE49-F238E27FC236}">
              <a16:creationId xmlns:a16="http://schemas.microsoft.com/office/drawing/2014/main" id="{D277DD87-CACC-44C9-88DC-5A6F44032301}"/>
            </a:ext>
          </a:extLst>
        </xdr:cNvPr>
        <xdr:cNvSpPr/>
      </xdr:nvSpPr>
      <xdr:spPr>
        <a:xfrm>
          <a:off x="5369309" y="932055"/>
          <a:ext cx="2494800" cy="9468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11</xdr:col>
      <xdr:colOff>468811</xdr:colOff>
      <xdr:row>5</xdr:row>
      <xdr:rowOff>4180</xdr:rowOff>
    </xdr:from>
    <xdr:to>
      <xdr:col>20</xdr:col>
      <xdr:colOff>116158</xdr:colOff>
      <xdr:row>10</xdr:row>
      <xdr:rowOff>21711</xdr:rowOff>
    </xdr:to>
    <xdr:sp macro="" textlink="">
      <xdr:nvSpPr>
        <xdr:cNvPr id="7" name="Rectangle: Rounded Corners 6">
          <a:extLst>
            <a:ext uri="{FF2B5EF4-FFF2-40B4-BE49-F238E27FC236}">
              <a16:creationId xmlns:a16="http://schemas.microsoft.com/office/drawing/2014/main" id="{5C10A34C-43BB-4CC0-B66C-B8D901108E73}"/>
            </a:ext>
          </a:extLst>
        </xdr:cNvPr>
        <xdr:cNvSpPr/>
      </xdr:nvSpPr>
      <xdr:spPr>
        <a:xfrm>
          <a:off x="8007500" y="933448"/>
          <a:ext cx="5815365" cy="9468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0</xdr:col>
      <xdr:colOff>94319</xdr:colOff>
      <xdr:row>10</xdr:row>
      <xdr:rowOff>1394</xdr:rowOff>
    </xdr:from>
    <xdr:to>
      <xdr:col>3</xdr:col>
      <xdr:colOff>533113</xdr:colOff>
      <xdr:row>32</xdr:row>
      <xdr:rowOff>127774</xdr:rowOff>
    </xdr:to>
    <xdr:sp macro="" textlink="">
      <xdr:nvSpPr>
        <xdr:cNvPr id="8" name="Rectangle: Rounded Corners 7">
          <a:extLst>
            <a:ext uri="{FF2B5EF4-FFF2-40B4-BE49-F238E27FC236}">
              <a16:creationId xmlns:a16="http://schemas.microsoft.com/office/drawing/2014/main" id="{8A81E109-330E-4B5F-BA33-E8524F05C213}"/>
            </a:ext>
          </a:extLst>
        </xdr:cNvPr>
        <xdr:cNvSpPr/>
      </xdr:nvSpPr>
      <xdr:spPr>
        <a:xfrm>
          <a:off x="94319" y="1859931"/>
          <a:ext cx="2494800" cy="4215160"/>
        </a:xfrm>
        <a:prstGeom prst="roundRect">
          <a:avLst>
            <a:gd name="adj" fmla="val 223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3</xdr:col>
      <xdr:colOff>606811</xdr:colOff>
      <xdr:row>10</xdr:row>
      <xdr:rowOff>49252</xdr:rowOff>
    </xdr:from>
    <xdr:to>
      <xdr:col>8</xdr:col>
      <xdr:colOff>592934</xdr:colOff>
      <xdr:row>21</xdr:row>
      <xdr:rowOff>164862</xdr:rowOff>
    </xdr:to>
    <xdr:sp macro="" textlink="">
      <xdr:nvSpPr>
        <xdr:cNvPr id="9" name="Rectangle: Rounded Corners 8">
          <a:extLst>
            <a:ext uri="{FF2B5EF4-FFF2-40B4-BE49-F238E27FC236}">
              <a16:creationId xmlns:a16="http://schemas.microsoft.com/office/drawing/2014/main" id="{3F2A14D0-BDEC-4632-AC1D-B3BC9B66CD04}"/>
            </a:ext>
          </a:extLst>
        </xdr:cNvPr>
        <xdr:cNvSpPr/>
      </xdr:nvSpPr>
      <xdr:spPr>
        <a:xfrm>
          <a:off x="2662817" y="1907789"/>
          <a:ext cx="3412800" cy="2160000"/>
        </a:xfrm>
        <a:prstGeom prst="roundRect">
          <a:avLst>
            <a:gd name="adj" fmla="val 223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8</xdr:col>
      <xdr:colOff>643052</xdr:colOff>
      <xdr:row>10</xdr:row>
      <xdr:rowOff>62261</xdr:rowOff>
    </xdr:from>
    <xdr:to>
      <xdr:col>12</xdr:col>
      <xdr:colOff>583711</xdr:colOff>
      <xdr:row>21</xdr:row>
      <xdr:rowOff>177871</xdr:rowOff>
    </xdr:to>
    <xdr:sp macro="" textlink="">
      <xdr:nvSpPr>
        <xdr:cNvPr id="10" name="Rectangle: Rounded Corners 9">
          <a:extLst>
            <a:ext uri="{FF2B5EF4-FFF2-40B4-BE49-F238E27FC236}">
              <a16:creationId xmlns:a16="http://schemas.microsoft.com/office/drawing/2014/main" id="{0ECEBC5A-4031-4795-BCB6-4B22101829A1}"/>
            </a:ext>
          </a:extLst>
        </xdr:cNvPr>
        <xdr:cNvSpPr/>
      </xdr:nvSpPr>
      <xdr:spPr>
        <a:xfrm>
          <a:off x="6125735" y="1920798"/>
          <a:ext cx="2682000" cy="2160000"/>
        </a:xfrm>
        <a:prstGeom prst="roundRect">
          <a:avLst>
            <a:gd name="adj" fmla="val 223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12</xdr:col>
      <xdr:colOff>662104</xdr:colOff>
      <xdr:row>10</xdr:row>
      <xdr:rowOff>75270</xdr:rowOff>
    </xdr:from>
    <xdr:to>
      <xdr:col>20</xdr:col>
      <xdr:colOff>92927</xdr:colOff>
      <xdr:row>21</xdr:row>
      <xdr:rowOff>174238</xdr:rowOff>
    </xdr:to>
    <xdr:sp macro="" textlink="">
      <xdr:nvSpPr>
        <xdr:cNvPr id="11" name="Rectangle: Rounded Corners 10">
          <a:extLst>
            <a:ext uri="{FF2B5EF4-FFF2-40B4-BE49-F238E27FC236}">
              <a16:creationId xmlns:a16="http://schemas.microsoft.com/office/drawing/2014/main" id="{8FB27D94-7E06-4FFD-B1BB-BAC22D6A487A}"/>
            </a:ext>
          </a:extLst>
        </xdr:cNvPr>
        <xdr:cNvSpPr/>
      </xdr:nvSpPr>
      <xdr:spPr>
        <a:xfrm>
          <a:off x="8886128" y="1933807"/>
          <a:ext cx="4913506" cy="2143358"/>
        </a:xfrm>
        <a:prstGeom prst="roundRect">
          <a:avLst>
            <a:gd name="adj" fmla="val 223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3</xdr:col>
      <xdr:colOff>608205</xdr:colOff>
      <xdr:row>21</xdr:row>
      <xdr:rowOff>176327</xdr:rowOff>
    </xdr:from>
    <xdr:to>
      <xdr:col>10</xdr:col>
      <xdr:colOff>511097</xdr:colOff>
      <xdr:row>32</xdr:row>
      <xdr:rowOff>151006</xdr:rowOff>
    </xdr:to>
    <xdr:sp macro="" textlink="">
      <xdr:nvSpPr>
        <xdr:cNvPr id="12" name="Rectangle: Rounded Corners 11">
          <a:extLst>
            <a:ext uri="{FF2B5EF4-FFF2-40B4-BE49-F238E27FC236}">
              <a16:creationId xmlns:a16="http://schemas.microsoft.com/office/drawing/2014/main" id="{25F75CBF-660C-492C-ADFD-0DD2C25E0A50}"/>
            </a:ext>
          </a:extLst>
        </xdr:cNvPr>
        <xdr:cNvSpPr/>
      </xdr:nvSpPr>
      <xdr:spPr>
        <a:xfrm>
          <a:off x="2664211" y="4079254"/>
          <a:ext cx="4700240" cy="2019069"/>
        </a:xfrm>
        <a:prstGeom prst="roundRect">
          <a:avLst>
            <a:gd name="adj" fmla="val 223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100"/>
            <a:t>vv</a:t>
          </a:r>
          <a:endParaRPr lang="fr-TG" sz="1100"/>
        </a:p>
      </xdr:txBody>
    </xdr:sp>
    <xdr:clientData/>
  </xdr:twoCellAnchor>
  <xdr:twoCellAnchor>
    <xdr:from>
      <xdr:col>10</xdr:col>
      <xdr:colOff>586366</xdr:colOff>
      <xdr:row>22</xdr:row>
      <xdr:rowOff>11616</xdr:rowOff>
    </xdr:from>
    <xdr:to>
      <xdr:col>20</xdr:col>
      <xdr:colOff>104542</xdr:colOff>
      <xdr:row>32</xdr:row>
      <xdr:rowOff>152399</xdr:rowOff>
    </xdr:to>
    <xdr:sp macro="" textlink="">
      <xdr:nvSpPr>
        <xdr:cNvPr id="13" name="Rectangle: Rounded Corners 12">
          <a:extLst>
            <a:ext uri="{FF2B5EF4-FFF2-40B4-BE49-F238E27FC236}">
              <a16:creationId xmlns:a16="http://schemas.microsoft.com/office/drawing/2014/main" id="{E2E8FFD0-EEF9-4F5E-80F7-EDBD0A135A61}"/>
            </a:ext>
          </a:extLst>
        </xdr:cNvPr>
        <xdr:cNvSpPr/>
      </xdr:nvSpPr>
      <xdr:spPr>
        <a:xfrm>
          <a:off x="7439720" y="4100396"/>
          <a:ext cx="6371529" cy="1999320"/>
        </a:xfrm>
        <a:prstGeom prst="roundRect">
          <a:avLst>
            <a:gd name="adj" fmla="val 223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editAs="oneCell">
    <xdr:from>
      <xdr:col>4</xdr:col>
      <xdr:colOff>278781</xdr:colOff>
      <xdr:row>5</xdr:row>
      <xdr:rowOff>162623</xdr:rowOff>
    </xdr:from>
    <xdr:to>
      <xdr:col>5</xdr:col>
      <xdr:colOff>197469</xdr:colOff>
      <xdr:row>9</xdr:row>
      <xdr:rowOff>46464</xdr:rowOff>
    </xdr:to>
    <xdr:pic>
      <xdr:nvPicPr>
        <xdr:cNvPr id="15" name="Graphic 14" descr="Social network">
          <a:extLst>
            <a:ext uri="{FF2B5EF4-FFF2-40B4-BE49-F238E27FC236}">
              <a16:creationId xmlns:a16="http://schemas.microsoft.com/office/drawing/2014/main" id="{C1B8FDA6-8014-42AB-9285-9825376195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020122" y="1091891"/>
          <a:ext cx="604024" cy="627256"/>
        </a:xfrm>
        <a:prstGeom prst="rect">
          <a:avLst/>
        </a:prstGeom>
      </xdr:spPr>
    </xdr:pic>
    <xdr:clientData/>
  </xdr:twoCellAnchor>
  <xdr:twoCellAnchor editAs="oneCell">
    <xdr:from>
      <xdr:col>1</xdr:col>
      <xdr:colOff>383323</xdr:colOff>
      <xdr:row>0</xdr:row>
      <xdr:rowOff>0</xdr:rowOff>
    </xdr:from>
    <xdr:to>
      <xdr:col>2</xdr:col>
      <xdr:colOff>612387</xdr:colOff>
      <xdr:row>4</xdr:row>
      <xdr:rowOff>170985</xdr:rowOff>
    </xdr:to>
    <xdr:pic>
      <xdr:nvPicPr>
        <xdr:cNvPr id="17" name="Graphic 16" descr="Group brainstorm">
          <a:extLst>
            <a:ext uri="{FF2B5EF4-FFF2-40B4-BE49-F238E27FC236}">
              <a16:creationId xmlns:a16="http://schemas.microsoft.com/office/drawing/2014/main" id="{089DC429-F36B-46A2-9633-4F2A2C0AEE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68658" y="0"/>
          <a:ext cx="914400" cy="914400"/>
        </a:xfrm>
        <a:prstGeom prst="rect">
          <a:avLst/>
        </a:prstGeom>
      </xdr:spPr>
    </xdr:pic>
    <xdr:clientData/>
  </xdr:twoCellAnchor>
  <xdr:twoCellAnchor editAs="oneCell">
    <xdr:from>
      <xdr:col>8</xdr:col>
      <xdr:colOff>46464</xdr:colOff>
      <xdr:row>6</xdr:row>
      <xdr:rowOff>1</xdr:rowOff>
    </xdr:from>
    <xdr:to>
      <xdr:col>9</xdr:col>
      <xdr:colOff>69697</xdr:colOff>
      <xdr:row>9</xdr:row>
      <xdr:rowOff>34848</xdr:rowOff>
    </xdr:to>
    <xdr:pic>
      <xdr:nvPicPr>
        <xdr:cNvPr id="19" name="Graphic 18" descr="User network">
          <a:extLst>
            <a:ext uri="{FF2B5EF4-FFF2-40B4-BE49-F238E27FC236}">
              <a16:creationId xmlns:a16="http://schemas.microsoft.com/office/drawing/2014/main" id="{75ABA06C-D44B-43DB-AD82-6083F9DBFB8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529147" y="1115123"/>
          <a:ext cx="708568" cy="592408"/>
        </a:xfrm>
        <a:prstGeom prst="rect">
          <a:avLst/>
        </a:prstGeom>
      </xdr:spPr>
    </xdr:pic>
    <xdr:clientData/>
  </xdr:twoCellAnchor>
  <xdr:twoCellAnchor editAs="oneCell">
    <xdr:from>
      <xdr:col>0</xdr:col>
      <xdr:colOff>0</xdr:colOff>
      <xdr:row>0</xdr:row>
      <xdr:rowOff>0</xdr:rowOff>
    </xdr:from>
    <xdr:to>
      <xdr:col>1</xdr:col>
      <xdr:colOff>229065</xdr:colOff>
      <xdr:row>4</xdr:row>
      <xdr:rowOff>170985</xdr:rowOff>
    </xdr:to>
    <xdr:pic>
      <xdr:nvPicPr>
        <xdr:cNvPr id="21" name="Graphic 20" descr="Snowflake">
          <a:extLst>
            <a:ext uri="{FF2B5EF4-FFF2-40B4-BE49-F238E27FC236}">
              <a16:creationId xmlns:a16="http://schemas.microsoft.com/office/drawing/2014/main" id="{19ED53CC-B06F-4128-B73D-50564EFC8C6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0" y="0"/>
          <a:ext cx="914400" cy="914400"/>
        </a:xfrm>
        <a:prstGeom prst="rect">
          <a:avLst/>
        </a:prstGeom>
      </xdr:spPr>
    </xdr:pic>
    <xdr:clientData/>
  </xdr:twoCellAnchor>
  <xdr:twoCellAnchor editAs="oneCell">
    <xdr:from>
      <xdr:col>20</xdr:col>
      <xdr:colOff>615640</xdr:colOff>
      <xdr:row>0</xdr:row>
      <xdr:rowOff>81311</xdr:rowOff>
    </xdr:from>
    <xdr:to>
      <xdr:col>22</xdr:col>
      <xdr:colOff>159369</xdr:colOff>
      <xdr:row>5</xdr:row>
      <xdr:rowOff>66443</xdr:rowOff>
    </xdr:to>
    <xdr:pic>
      <xdr:nvPicPr>
        <xdr:cNvPr id="23" name="Graphic 22" descr="Man and woman">
          <a:extLst>
            <a:ext uri="{FF2B5EF4-FFF2-40B4-BE49-F238E27FC236}">
              <a16:creationId xmlns:a16="http://schemas.microsoft.com/office/drawing/2014/main" id="{E6084528-EAA3-4420-9ED4-7620EC260F9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322347" y="81311"/>
          <a:ext cx="914400" cy="914400"/>
        </a:xfrm>
        <a:prstGeom prst="rect">
          <a:avLst/>
        </a:prstGeom>
      </xdr:spPr>
    </xdr:pic>
    <xdr:clientData/>
  </xdr:twoCellAnchor>
  <xdr:twoCellAnchor editAs="oneCell">
    <xdr:from>
      <xdr:col>0</xdr:col>
      <xdr:colOff>441402</xdr:colOff>
      <xdr:row>5</xdr:row>
      <xdr:rowOff>162622</xdr:rowOff>
    </xdr:from>
    <xdr:to>
      <xdr:col>1</xdr:col>
      <xdr:colOff>185854</xdr:colOff>
      <xdr:row>8</xdr:row>
      <xdr:rowOff>69695</xdr:rowOff>
    </xdr:to>
    <xdr:pic>
      <xdr:nvPicPr>
        <xdr:cNvPr id="25" name="Graphic 24" descr="Users">
          <a:extLst>
            <a:ext uri="{FF2B5EF4-FFF2-40B4-BE49-F238E27FC236}">
              <a16:creationId xmlns:a16="http://schemas.microsoft.com/office/drawing/2014/main" id="{2200E453-3683-4C76-971B-875006F973C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41402" y="1091890"/>
          <a:ext cx="429787" cy="464634"/>
        </a:xfrm>
        <a:prstGeom prst="rect">
          <a:avLst/>
        </a:prstGeom>
      </xdr:spPr>
    </xdr:pic>
    <xdr:clientData/>
  </xdr:twoCellAnchor>
  <xdr:twoCellAnchor editAs="oneCell">
    <xdr:from>
      <xdr:col>17</xdr:col>
      <xdr:colOff>243933</xdr:colOff>
      <xdr:row>0</xdr:row>
      <xdr:rowOff>0</xdr:rowOff>
    </xdr:from>
    <xdr:to>
      <xdr:col>18</xdr:col>
      <xdr:colOff>472997</xdr:colOff>
      <xdr:row>4</xdr:row>
      <xdr:rowOff>170985</xdr:rowOff>
    </xdr:to>
    <xdr:pic>
      <xdr:nvPicPr>
        <xdr:cNvPr id="27" name="Graphic 26" descr="Group of people">
          <a:extLst>
            <a:ext uri="{FF2B5EF4-FFF2-40B4-BE49-F238E27FC236}">
              <a16:creationId xmlns:a16="http://schemas.microsoft.com/office/drawing/2014/main" id="{43A6CFB0-91DA-49DC-A470-2C110063257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894634" y="0"/>
          <a:ext cx="914400" cy="914400"/>
        </a:xfrm>
        <a:prstGeom prst="rect">
          <a:avLst/>
        </a:prstGeom>
      </xdr:spPr>
    </xdr:pic>
    <xdr:clientData/>
  </xdr:twoCellAnchor>
  <xdr:twoCellAnchor editAs="oneCell">
    <xdr:from>
      <xdr:col>3</xdr:col>
      <xdr:colOff>604025</xdr:colOff>
      <xdr:row>9</xdr:row>
      <xdr:rowOff>174238</xdr:rowOff>
    </xdr:from>
    <xdr:to>
      <xdr:col>4</xdr:col>
      <xdr:colOff>577539</xdr:colOff>
      <xdr:row>12</xdr:row>
      <xdr:rowOff>104542</xdr:rowOff>
    </xdr:to>
    <xdr:pic>
      <xdr:nvPicPr>
        <xdr:cNvPr id="29" name="Graphic 28" descr="Business Growth">
          <a:extLst>
            <a:ext uri="{FF2B5EF4-FFF2-40B4-BE49-F238E27FC236}">
              <a16:creationId xmlns:a16="http://schemas.microsoft.com/office/drawing/2014/main" id="{FFF1D3B2-A6E2-4676-9743-B98FF240C20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660031" y="1846921"/>
          <a:ext cx="658849" cy="487865"/>
        </a:xfrm>
        <a:prstGeom prst="rect">
          <a:avLst/>
        </a:prstGeom>
      </xdr:spPr>
    </xdr:pic>
    <xdr:clientData/>
  </xdr:twoCellAnchor>
  <xdr:twoCellAnchor editAs="oneCell">
    <xdr:from>
      <xdr:col>18</xdr:col>
      <xdr:colOff>557560</xdr:colOff>
      <xdr:row>0</xdr:row>
      <xdr:rowOff>11615</xdr:rowOff>
    </xdr:from>
    <xdr:to>
      <xdr:col>20</xdr:col>
      <xdr:colOff>101290</xdr:colOff>
      <xdr:row>4</xdr:row>
      <xdr:rowOff>182600</xdr:rowOff>
    </xdr:to>
    <xdr:pic>
      <xdr:nvPicPr>
        <xdr:cNvPr id="31" name="Graphic 30" descr="Monitor">
          <a:extLst>
            <a:ext uri="{FF2B5EF4-FFF2-40B4-BE49-F238E27FC236}">
              <a16:creationId xmlns:a16="http://schemas.microsoft.com/office/drawing/2014/main" id="{5F473154-4B7C-46F0-8F4E-38667544DEE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893597" y="11615"/>
          <a:ext cx="914400" cy="914400"/>
        </a:xfrm>
        <a:prstGeom prst="rect">
          <a:avLst/>
        </a:prstGeom>
      </xdr:spPr>
    </xdr:pic>
    <xdr:clientData/>
  </xdr:twoCellAnchor>
  <xdr:twoCellAnchor editAs="oneCell">
    <xdr:from>
      <xdr:col>11</xdr:col>
      <xdr:colOff>278781</xdr:colOff>
      <xdr:row>21</xdr:row>
      <xdr:rowOff>162619</xdr:rowOff>
    </xdr:from>
    <xdr:to>
      <xdr:col>12</xdr:col>
      <xdr:colOff>205832</xdr:colOff>
      <xdr:row>24</xdr:row>
      <xdr:rowOff>139387</xdr:rowOff>
    </xdr:to>
    <xdr:pic>
      <xdr:nvPicPr>
        <xdr:cNvPr id="33" name="Graphic 32" descr="Professor">
          <a:extLst>
            <a:ext uri="{FF2B5EF4-FFF2-40B4-BE49-F238E27FC236}">
              <a16:creationId xmlns:a16="http://schemas.microsoft.com/office/drawing/2014/main" id="{DB4DEEE3-29E6-4FD1-B23C-B9BD8E53356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7817470" y="4065546"/>
          <a:ext cx="612386" cy="534329"/>
        </a:xfrm>
        <a:prstGeom prst="rect">
          <a:avLst/>
        </a:prstGeom>
      </xdr:spPr>
    </xdr:pic>
    <xdr:clientData/>
  </xdr:twoCellAnchor>
  <xdr:twoCellAnchor editAs="oneCell">
    <xdr:from>
      <xdr:col>8</xdr:col>
      <xdr:colOff>638872</xdr:colOff>
      <xdr:row>9</xdr:row>
      <xdr:rowOff>174237</xdr:rowOff>
    </xdr:from>
    <xdr:to>
      <xdr:col>9</xdr:col>
      <xdr:colOff>325245</xdr:colOff>
      <xdr:row>11</xdr:row>
      <xdr:rowOff>176328</xdr:rowOff>
    </xdr:to>
    <xdr:pic>
      <xdr:nvPicPr>
        <xdr:cNvPr id="35" name="Graphic 34" descr="Balloon animal">
          <a:extLst>
            <a:ext uri="{FF2B5EF4-FFF2-40B4-BE49-F238E27FC236}">
              <a16:creationId xmlns:a16="http://schemas.microsoft.com/office/drawing/2014/main" id="{DBD32DB1-5F7F-4C41-9D1D-F268F0E0CE8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6121555" y="1846920"/>
          <a:ext cx="371708" cy="373798"/>
        </a:xfrm>
        <a:prstGeom prst="rect">
          <a:avLst/>
        </a:prstGeom>
      </xdr:spPr>
    </xdr:pic>
    <xdr:clientData/>
  </xdr:twoCellAnchor>
  <xdr:twoCellAnchor editAs="oneCell">
    <xdr:from>
      <xdr:col>0</xdr:col>
      <xdr:colOff>151006</xdr:colOff>
      <xdr:row>10</xdr:row>
      <xdr:rowOff>11615</xdr:rowOff>
    </xdr:from>
    <xdr:to>
      <xdr:col>0</xdr:col>
      <xdr:colOff>487865</xdr:colOff>
      <xdr:row>11</xdr:row>
      <xdr:rowOff>58080</xdr:rowOff>
    </xdr:to>
    <xdr:pic>
      <xdr:nvPicPr>
        <xdr:cNvPr id="37" name="Graphic 36" descr="Party hat">
          <a:extLst>
            <a:ext uri="{FF2B5EF4-FFF2-40B4-BE49-F238E27FC236}">
              <a16:creationId xmlns:a16="http://schemas.microsoft.com/office/drawing/2014/main" id="{F3E7DFBE-43CD-406E-BF08-13CC49A12FA9}"/>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51006" y="1870152"/>
          <a:ext cx="336859" cy="232318"/>
        </a:xfrm>
        <a:prstGeom prst="rect">
          <a:avLst/>
        </a:prstGeom>
      </xdr:spPr>
    </xdr:pic>
    <xdr:clientData/>
  </xdr:twoCellAnchor>
  <xdr:twoCellAnchor editAs="oneCell">
    <xdr:from>
      <xdr:col>27</xdr:col>
      <xdr:colOff>187246</xdr:colOff>
      <xdr:row>2</xdr:row>
      <xdr:rowOff>129169</xdr:rowOff>
    </xdr:from>
    <xdr:to>
      <xdr:col>28</xdr:col>
      <xdr:colOff>416311</xdr:colOff>
      <xdr:row>7</xdr:row>
      <xdr:rowOff>114300</xdr:rowOff>
    </xdr:to>
    <xdr:pic>
      <xdr:nvPicPr>
        <xdr:cNvPr id="38" name="Graphic 37" descr="Professor">
          <a:extLst>
            <a:ext uri="{FF2B5EF4-FFF2-40B4-BE49-F238E27FC236}">
              <a16:creationId xmlns:a16="http://schemas.microsoft.com/office/drawing/2014/main" id="{BB52F3D7-8DB3-4801-8F42-6962369BDA0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8691301" y="500876"/>
          <a:ext cx="914400" cy="914400"/>
        </a:xfrm>
        <a:prstGeom prst="rect">
          <a:avLst/>
        </a:prstGeom>
      </xdr:spPr>
    </xdr:pic>
    <xdr:clientData/>
  </xdr:twoCellAnchor>
  <xdr:twoCellAnchor editAs="oneCell">
    <xdr:from>
      <xdr:col>27</xdr:col>
      <xdr:colOff>337246</xdr:colOff>
      <xdr:row>3</xdr:row>
      <xdr:rowOff>93315</xdr:rowOff>
    </xdr:from>
    <xdr:to>
      <xdr:col>28</xdr:col>
      <xdr:colOff>566311</xdr:colOff>
      <xdr:row>8</xdr:row>
      <xdr:rowOff>78447</xdr:rowOff>
    </xdr:to>
    <xdr:pic>
      <xdr:nvPicPr>
        <xdr:cNvPr id="39" name="Graphic 38" descr="Balloon animal">
          <a:extLst>
            <a:ext uri="{FF2B5EF4-FFF2-40B4-BE49-F238E27FC236}">
              <a16:creationId xmlns:a16="http://schemas.microsoft.com/office/drawing/2014/main" id="{B09E97FC-076A-41EC-84C2-CF11509A9EB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8841301" y="650876"/>
          <a:ext cx="914400" cy="914400"/>
        </a:xfrm>
        <a:prstGeom prst="rect">
          <a:avLst/>
        </a:prstGeom>
      </xdr:spPr>
    </xdr:pic>
    <xdr:clientData/>
  </xdr:twoCellAnchor>
  <xdr:twoCellAnchor editAs="oneCell">
    <xdr:from>
      <xdr:col>27</xdr:col>
      <xdr:colOff>487246</xdr:colOff>
      <xdr:row>4</xdr:row>
      <xdr:rowOff>57461</xdr:rowOff>
    </xdr:from>
    <xdr:to>
      <xdr:col>29</xdr:col>
      <xdr:colOff>30975</xdr:colOff>
      <xdr:row>9</xdr:row>
      <xdr:rowOff>42593</xdr:rowOff>
    </xdr:to>
    <xdr:pic>
      <xdr:nvPicPr>
        <xdr:cNvPr id="40" name="Graphic 39" descr="Party hat">
          <a:extLst>
            <a:ext uri="{FF2B5EF4-FFF2-40B4-BE49-F238E27FC236}">
              <a16:creationId xmlns:a16="http://schemas.microsoft.com/office/drawing/2014/main" id="{7803E283-36DC-4660-8CCB-6DEACE404E9A}"/>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8991301" y="800876"/>
          <a:ext cx="914400" cy="914400"/>
        </a:xfrm>
        <a:prstGeom prst="rect">
          <a:avLst/>
        </a:prstGeom>
      </xdr:spPr>
    </xdr:pic>
    <xdr:clientData/>
  </xdr:twoCellAnchor>
  <xdr:twoCellAnchor>
    <xdr:from>
      <xdr:col>3</xdr:col>
      <xdr:colOff>185855</xdr:colOff>
      <xdr:row>0</xdr:row>
      <xdr:rowOff>116160</xdr:rowOff>
    </xdr:from>
    <xdr:to>
      <xdr:col>17</xdr:col>
      <xdr:colOff>127776</xdr:colOff>
      <xdr:row>4</xdr:row>
      <xdr:rowOff>23231</xdr:rowOff>
    </xdr:to>
    <xdr:sp macro="" textlink="">
      <xdr:nvSpPr>
        <xdr:cNvPr id="41" name="TextBox 40">
          <a:extLst>
            <a:ext uri="{FF2B5EF4-FFF2-40B4-BE49-F238E27FC236}">
              <a16:creationId xmlns:a16="http://schemas.microsoft.com/office/drawing/2014/main" id="{34553389-EC4D-44BD-A309-1307C856B825}"/>
            </a:ext>
          </a:extLst>
        </xdr:cNvPr>
        <xdr:cNvSpPr txBox="1"/>
      </xdr:nvSpPr>
      <xdr:spPr>
        <a:xfrm>
          <a:off x="2241861" y="116160"/>
          <a:ext cx="9536616" cy="650486"/>
        </a:xfrm>
        <a:prstGeom prst="rect">
          <a:avLst/>
        </a:prstGeom>
        <a:solidFill>
          <a:schemeClr val="bg2">
            <a:lumMod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fr-FR" sz="3600">
              <a:solidFill>
                <a:schemeClr val="bg1"/>
              </a:solidFill>
              <a:latin typeface="Calibri" panose="020F0502020204030204" pitchFamily="34" charset="0"/>
              <a:cs typeface="Calibri" panose="020F0502020204030204" pitchFamily="34" charset="0"/>
            </a:rPr>
            <a:t>EMPLOYEE</a:t>
          </a:r>
          <a:r>
            <a:rPr lang="fr-FR" sz="3600" baseline="0">
              <a:solidFill>
                <a:schemeClr val="bg1"/>
              </a:solidFill>
              <a:latin typeface="Calibri" panose="020F0502020204030204" pitchFamily="34" charset="0"/>
              <a:cs typeface="Calibri" panose="020F0502020204030204" pitchFamily="34" charset="0"/>
            </a:rPr>
            <a:t> WORKFORCE DASHBOARD</a:t>
          </a:r>
          <a:endParaRPr lang="fr-TG" sz="3600">
            <a:solidFill>
              <a:schemeClr val="bg1"/>
            </a:solidFill>
            <a:latin typeface="Calibri" panose="020F0502020204030204" pitchFamily="34" charset="0"/>
            <a:cs typeface="Calibri" panose="020F0502020204030204" pitchFamily="34" charset="0"/>
          </a:endParaRPr>
        </a:p>
      </xdr:txBody>
    </xdr:sp>
    <xdr:clientData/>
  </xdr:twoCellAnchor>
  <xdr:twoCellAnchor>
    <xdr:from>
      <xdr:col>1</xdr:col>
      <xdr:colOff>383324</xdr:colOff>
      <xdr:row>5</xdr:row>
      <xdr:rowOff>1</xdr:rowOff>
    </xdr:from>
    <xdr:to>
      <xdr:col>3</xdr:col>
      <xdr:colOff>476251</xdr:colOff>
      <xdr:row>6</xdr:row>
      <xdr:rowOff>116159</xdr:rowOff>
    </xdr:to>
    <xdr:sp macro="" textlink="">
      <xdr:nvSpPr>
        <xdr:cNvPr id="42" name="TextBox 41">
          <a:extLst>
            <a:ext uri="{FF2B5EF4-FFF2-40B4-BE49-F238E27FC236}">
              <a16:creationId xmlns:a16="http://schemas.microsoft.com/office/drawing/2014/main" id="{8992DE35-017C-4F40-ABBC-A8027BC43A82}"/>
            </a:ext>
          </a:extLst>
        </xdr:cNvPr>
        <xdr:cNvSpPr txBox="1"/>
      </xdr:nvSpPr>
      <xdr:spPr>
        <a:xfrm>
          <a:off x="1068659" y="929269"/>
          <a:ext cx="1463598" cy="302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alibri" panose="020F0502020204030204" pitchFamily="34" charset="0"/>
              <a:cs typeface="Calibri" panose="020F0502020204030204" pitchFamily="34" charset="0"/>
            </a:rPr>
            <a:t>TOTAL EMPLOYEES</a:t>
          </a:r>
          <a:endParaRPr lang="fr-TG" sz="1200" b="1">
            <a:latin typeface="Calibri" panose="020F0502020204030204" pitchFamily="34" charset="0"/>
            <a:cs typeface="Calibri" panose="020F0502020204030204" pitchFamily="34" charset="0"/>
          </a:endParaRPr>
        </a:p>
      </xdr:txBody>
    </xdr:sp>
    <xdr:clientData/>
  </xdr:twoCellAnchor>
  <xdr:twoCellAnchor>
    <xdr:from>
      <xdr:col>31</xdr:col>
      <xdr:colOff>444188</xdr:colOff>
      <xdr:row>10</xdr:row>
      <xdr:rowOff>72482</xdr:rowOff>
    </xdr:from>
    <xdr:to>
      <xdr:col>35</xdr:col>
      <xdr:colOff>197646</xdr:colOff>
      <xdr:row>15</xdr:row>
      <xdr:rowOff>90014</xdr:rowOff>
    </xdr:to>
    <xdr:sp macro="" textlink="">
      <xdr:nvSpPr>
        <xdr:cNvPr id="43" name="Rectangle: Rounded Corners 42">
          <a:extLst>
            <a:ext uri="{FF2B5EF4-FFF2-40B4-BE49-F238E27FC236}">
              <a16:creationId xmlns:a16="http://schemas.microsoft.com/office/drawing/2014/main" id="{3F6A6F8C-227E-45D1-B479-2EFDCD9BC4BF}"/>
            </a:ext>
          </a:extLst>
        </xdr:cNvPr>
        <xdr:cNvSpPr/>
      </xdr:nvSpPr>
      <xdr:spPr>
        <a:xfrm>
          <a:off x="21689584" y="1931019"/>
          <a:ext cx="2494800" cy="9468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TG" sz="1100"/>
        </a:p>
      </xdr:txBody>
    </xdr:sp>
    <xdr:clientData/>
  </xdr:twoCellAnchor>
  <xdr:twoCellAnchor>
    <xdr:from>
      <xdr:col>5</xdr:col>
      <xdr:colOff>23232</xdr:colOff>
      <xdr:row>5</xdr:row>
      <xdr:rowOff>11617</xdr:rowOff>
    </xdr:from>
    <xdr:to>
      <xdr:col>8</xdr:col>
      <xdr:colOff>81311</xdr:colOff>
      <xdr:row>7</xdr:row>
      <xdr:rowOff>23232</xdr:rowOff>
    </xdr:to>
    <xdr:sp macro="" textlink="">
      <xdr:nvSpPr>
        <xdr:cNvPr id="44" name="TextBox 43">
          <a:extLst>
            <a:ext uri="{FF2B5EF4-FFF2-40B4-BE49-F238E27FC236}">
              <a16:creationId xmlns:a16="http://schemas.microsoft.com/office/drawing/2014/main" id="{CC3D5239-5310-4678-8A35-B8F83787F918}"/>
            </a:ext>
          </a:extLst>
        </xdr:cNvPr>
        <xdr:cNvSpPr txBox="1"/>
      </xdr:nvSpPr>
      <xdr:spPr>
        <a:xfrm>
          <a:off x="3449909" y="940885"/>
          <a:ext cx="2114085" cy="383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latin typeface="Calibri" panose="020F0502020204030204" pitchFamily="34" charset="0"/>
              <a:cs typeface="Calibri" panose="020F0502020204030204" pitchFamily="34" charset="0"/>
            </a:rPr>
            <a:t>ACTIVE EMPLOYEES</a:t>
          </a:r>
          <a:endParaRPr lang="fr-TG" sz="1200" b="1">
            <a:latin typeface="Calibri" panose="020F0502020204030204" pitchFamily="34" charset="0"/>
            <a:cs typeface="Calibri" panose="020F0502020204030204" pitchFamily="34" charset="0"/>
          </a:endParaRPr>
        </a:p>
      </xdr:txBody>
    </xdr:sp>
    <xdr:clientData/>
  </xdr:twoCellAnchor>
  <xdr:twoCellAnchor>
    <xdr:from>
      <xdr:col>8</xdr:col>
      <xdr:colOff>522713</xdr:colOff>
      <xdr:row>5</xdr:row>
      <xdr:rowOff>23232</xdr:rowOff>
    </xdr:from>
    <xdr:to>
      <xdr:col>11</xdr:col>
      <xdr:colOff>615640</xdr:colOff>
      <xdr:row>7</xdr:row>
      <xdr:rowOff>58079</xdr:rowOff>
    </xdr:to>
    <xdr:sp macro="" textlink="">
      <xdr:nvSpPr>
        <xdr:cNvPr id="45" name="TextBox 44">
          <a:extLst>
            <a:ext uri="{FF2B5EF4-FFF2-40B4-BE49-F238E27FC236}">
              <a16:creationId xmlns:a16="http://schemas.microsoft.com/office/drawing/2014/main" id="{73A08266-FA4B-41E1-A857-80D1F2B1BD20}"/>
            </a:ext>
          </a:extLst>
        </xdr:cNvPr>
        <xdr:cNvSpPr txBox="1"/>
      </xdr:nvSpPr>
      <xdr:spPr>
        <a:xfrm>
          <a:off x="6005396" y="952500"/>
          <a:ext cx="2148933" cy="406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latin typeface="Calibri" panose="020F0502020204030204" pitchFamily="34" charset="0"/>
              <a:cs typeface="Calibri" panose="020F0502020204030204" pitchFamily="34" charset="0"/>
            </a:rPr>
            <a:t>INACTIVE</a:t>
          </a:r>
          <a:r>
            <a:rPr lang="fr-FR" sz="1200" b="1" baseline="0">
              <a:latin typeface="Calibri" panose="020F0502020204030204" pitchFamily="34" charset="0"/>
              <a:cs typeface="Calibri" panose="020F0502020204030204" pitchFamily="34" charset="0"/>
            </a:rPr>
            <a:t> EMPLOYEES</a:t>
          </a:r>
          <a:endParaRPr lang="fr-TG" sz="1200" b="1">
            <a:latin typeface="Calibri" panose="020F0502020204030204" pitchFamily="34" charset="0"/>
            <a:cs typeface="Calibri" panose="020F0502020204030204" pitchFamily="34" charset="0"/>
          </a:endParaRPr>
        </a:p>
      </xdr:txBody>
    </xdr:sp>
    <xdr:clientData/>
  </xdr:twoCellAnchor>
  <xdr:twoCellAnchor>
    <xdr:from>
      <xdr:col>23</xdr:col>
      <xdr:colOff>185854</xdr:colOff>
      <xdr:row>20</xdr:row>
      <xdr:rowOff>11616</xdr:rowOff>
    </xdr:from>
    <xdr:to>
      <xdr:col>26</xdr:col>
      <xdr:colOff>162621</xdr:colOff>
      <xdr:row>29</xdr:row>
      <xdr:rowOff>92926</xdr:rowOff>
    </xdr:to>
    <xdr:graphicFrame macro="">
      <xdr:nvGraphicFramePr>
        <xdr:cNvPr id="46" name="Chart 45">
          <a:extLst>
            <a:ext uri="{FF2B5EF4-FFF2-40B4-BE49-F238E27FC236}">
              <a16:creationId xmlns:a16="http://schemas.microsoft.com/office/drawing/2014/main" id="{CBC2880E-0F3E-4CE3-841B-8ABD2B3F7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69695</xdr:colOff>
      <xdr:row>4</xdr:row>
      <xdr:rowOff>69695</xdr:rowOff>
    </xdr:from>
    <xdr:to>
      <xdr:col>1</xdr:col>
      <xdr:colOff>615641</xdr:colOff>
      <xdr:row>10</xdr:row>
      <xdr:rowOff>34847</xdr:rowOff>
    </xdr:to>
    <xdr:graphicFrame macro="">
      <xdr:nvGraphicFramePr>
        <xdr:cNvPr id="47" name="Chart 46">
          <a:extLst>
            <a:ext uri="{FF2B5EF4-FFF2-40B4-BE49-F238E27FC236}">
              <a16:creationId xmlns:a16="http://schemas.microsoft.com/office/drawing/2014/main" id="{6D5685FC-B3EB-4A1C-833A-E0D785B69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268559</xdr:colOff>
      <xdr:row>5</xdr:row>
      <xdr:rowOff>151007</xdr:rowOff>
    </xdr:from>
    <xdr:to>
      <xdr:col>3</xdr:col>
      <xdr:colOff>361486</xdr:colOff>
      <xdr:row>8</xdr:row>
      <xdr:rowOff>116158</xdr:rowOff>
    </xdr:to>
    <xdr:sp macro="" textlink="Sheet1!$B$12">
      <xdr:nvSpPr>
        <xdr:cNvPr id="48" name="TextBox 47">
          <a:extLst>
            <a:ext uri="{FF2B5EF4-FFF2-40B4-BE49-F238E27FC236}">
              <a16:creationId xmlns:a16="http://schemas.microsoft.com/office/drawing/2014/main" id="{4BA8481C-0B35-4F17-ABE3-232853824FE3}"/>
            </a:ext>
          </a:extLst>
        </xdr:cNvPr>
        <xdr:cNvSpPr txBox="1"/>
      </xdr:nvSpPr>
      <xdr:spPr>
        <a:xfrm>
          <a:off x="953894" y="1080275"/>
          <a:ext cx="1463598" cy="522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B37478-2647-4B3B-849A-961D4F4E64A7}" type="TxLink">
            <a:rPr lang="en-US" sz="2400" b="1" i="0" u="none" strike="noStrike">
              <a:solidFill>
                <a:srgbClr val="000000"/>
              </a:solidFill>
              <a:latin typeface="Aptos Narrow"/>
              <a:cs typeface="Calibri" panose="020F0502020204030204" pitchFamily="34" charset="0"/>
            </a:rPr>
            <a:pPr algn="ctr"/>
            <a:t>792</a:t>
          </a:fld>
          <a:endParaRPr lang="fr-TG" sz="2400" b="1">
            <a:latin typeface="Calibri" panose="020F0502020204030204" pitchFamily="34" charset="0"/>
            <a:cs typeface="Calibri" panose="020F0502020204030204" pitchFamily="34" charset="0"/>
          </a:endParaRPr>
        </a:p>
      </xdr:txBody>
    </xdr:sp>
    <xdr:clientData/>
  </xdr:twoCellAnchor>
  <xdr:twoCellAnchor>
    <xdr:from>
      <xdr:col>3</xdr:col>
      <xdr:colOff>627256</xdr:colOff>
      <xdr:row>4</xdr:row>
      <xdr:rowOff>104542</xdr:rowOff>
    </xdr:from>
    <xdr:to>
      <xdr:col>5</xdr:col>
      <xdr:colOff>522713</xdr:colOff>
      <xdr:row>10</xdr:row>
      <xdr:rowOff>116158</xdr:rowOff>
    </xdr:to>
    <xdr:graphicFrame macro="">
      <xdr:nvGraphicFramePr>
        <xdr:cNvPr id="49" name="Chart 48">
          <a:extLst>
            <a:ext uri="{FF2B5EF4-FFF2-40B4-BE49-F238E27FC236}">
              <a16:creationId xmlns:a16="http://schemas.microsoft.com/office/drawing/2014/main" id="{A6464B36-1CB8-45BC-8EAF-21DFC5573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500875</xdr:colOff>
      <xdr:row>6</xdr:row>
      <xdr:rowOff>24626</xdr:rowOff>
    </xdr:from>
    <xdr:to>
      <xdr:col>7</xdr:col>
      <xdr:colOff>558953</xdr:colOff>
      <xdr:row>8</xdr:row>
      <xdr:rowOff>36242</xdr:rowOff>
    </xdr:to>
    <xdr:sp macro="" textlink="Sheet1!$B$10">
      <xdr:nvSpPr>
        <xdr:cNvPr id="50" name="TextBox 49">
          <a:extLst>
            <a:ext uri="{FF2B5EF4-FFF2-40B4-BE49-F238E27FC236}">
              <a16:creationId xmlns:a16="http://schemas.microsoft.com/office/drawing/2014/main" id="{DCA38CE8-8970-4D34-B215-C6A4F960E419}"/>
            </a:ext>
          </a:extLst>
        </xdr:cNvPr>
        <xdr:cNvSpPr txBox="1"/>
      </xdr:nvSpPr>
      <xdr:spPr>
        <a:xfrm>
          <a:off x="3242216" y="1139748"/>
          <a:ext cx="2114085" cy="383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C348D1-0DD9-4A99-B1F2-91569F1D2A6C}" type="TxLink">
            <a:rPr lang="en-US" sz="2400" b="1" i="1" u="none" strike="noStrike">
              <a:solidFill>
                <a:srgbClr val="000000"/>
              </a:solidFill>
              <a:latin typeface="Calibri" panose="020F0502020204030204" pitchFamily="34" charset="0"/>
              <a:cs typeface="Calibri" panose="020F0502020204030204" pitchFamily="34" charset="0"/>
            </a:rPr>
            <a:pPr algn="ctr"/>
            <a:t>691</a:t>
          </a:fld>
          <a:endParaRPr lang="fr-TG" sz="2400" b="1" i="1">
            <a:latin typeface="Calibri" panose="020F0502020204030204" pitchFamily="34" charset="0"/>
            <a:cs typeface="Calibri" panose="020F0502020204030204" pitchFamily="34" charset="0"/>
          </a:endParaRPr>
        </a:p>
      </xdr:txBody>
    </xdr:sp>
    <xdr:clientData/>
  </xdr:twoCellAnchor>
  <xdr:twoCellAnchor>
    <xdr:from>
      <xdr:col>7</xdr:col>
      <xdr:colOff>489259</xdr:colOff>
      <xdr:row>4</xdr:row>
      <xdr:rowOff>47857</xdr:rowOff>
    </xdr:from>
    <xdr:to>
      <xdr:col>9</xdr:col>
      <xdr:colOff>384717</xdr:colOff>
      <xdr:row>10</xdr:row>
      <xdr:rowOff>59473</xdr:rowOff>
    </xdr:to>
    <xdr:graphicFrame macro="">
      <xdr:nvGraphicFramePr>
        <xdr:cNvPr id="56" name="Chart 55">
          <a:extLst>
            <a:ext uri="{FF2B5EF4-FFF2-40B4-BE49-F238E27FC236}">
              <a16:creationId xmlns:a16="http://schemas.microsoft.com/office/drawing/2014/main" id="{896ACB47-CBF9-4FB0-919F-5A6DDDDAE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361486</xdr:colOff>
      <xdr:row>6</xdr:row>
      <xdr:rowOff>24625</xdr:rowOff>
    </xdr:from>
    <xdr:to>
      <xdr:col>11</xdr:col>
      <xdr:colOff>454413</xdr:colOff>
      <xdr:row>8</xdr:row>
      <xdr:rowOff>59473</xdr:rowOff>
    </xdr:to>
    <xdr:sp macro="" textlink="Sheet1!$B$11">
      <xdr:nvSpPr>
        <xdr:cNvPr id="57" name="TextBox 56">
          <a:extLst>
            <a:ext uri="{FF2B5EF4-FFF2-40B4-BE49-F238E27FC236}">
              <a16:creationId xmlns:a16="http://schemas.microsoft.com/office/drawing/2014/main" id="{5E65D8DC-CFA0-42A9-8792-B49B49ECC041}"/>
            </a:ext>
          </a:extLst>
        </xdr:cNvPr>
        <xdr:cNvSpPr txBox="1"/>
      </xdr:nvSpPr>
      <xdr:spPr>
        <a:xfrm>
          <a:off x="5844169" y="1139747"/>
          <a:ext cx="2148933" cy="406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606B00-95ED-4E35-B3AC-BB5C3D78A744}" type="TxLink">
            <a:rPr lang="en-US" sz="2400" b="1" i="0" u="none" strike="noStrike">
              <a:solidFill>
                <a:srgbClr val="000000"/>
              </a:solidFill>
              <a:latin typeface="Aptos Narrow"/>
              <a:cs typeface="Calibri" panose="020F0502020204030204" pitchFamily="34" charset="0"/>
            </a:rPr>
            <a:t>101</a:t>
          </a:fld>
          <a:endParaRPr lang="fr-TG" sz="2400" b="1">
            <a:latin typeface="Calibri" panose="020F0502020204030204" pitchFamily="34" charset="0"/>
            <a:cs typeface="Calibri" panose="020F0502020204030204" pitchFamily="34" charset="0"/>
          </a:endParaRPr>
        </a:p>
      </xdr:txBody>
    </xdr:sp>
    <xdr:clientData/>
  </xdr:twoCellAnchor>
  <xdr:twoCellAnchor>
    <xdr:from>
      <xdr:col>4</xdr:col>
      <xdr:colOff>502269</xdr:colOff>
      <xdr:row>7</xdr:row>
      <xdr:rowOff>165410</xdr:rowOff>
    </xdr:from>
    <xdr:to>
      <xdr:col>7</xdr:col>
      <xdr:colOff>560347</xdr:colOff>
      <xdr:row>9</xdr:row>
      <xdr:rowOff>177026</xdr:rowOff>
    </xdr:to>
    <xdr:sp macro="" textlink="Sheet1!$C$10">
      <xdr:nvSpPr>
        <xdr:cNvPr id="58" name="TextBox 57">
          <a:extLst>
            <a:ext uri="{FF2B5EF4-FFF2-40B4-BE49-F238E27FC236}">
              <a16:creationId xmlns:a16="http://schemas.microsoft.com/office/drawing/2014/main" id="{3519EE9D-823A-4D28-8E93-B5E91885BD4F}"/>
            </a:ext>
          </a:extLst>
        </xdr:cNvPr>
        <xdr:cNvSpPr txBox="1"/>
      </xdr:nvSpPr>
      <xdr:spPr>
        <a:xfrm>
          <a:off x="3243610" y="1466386"/>
          <a:ext cx="2114085" cy="383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B5420C-383B-4336-99EB-89C3885E9BD4}" type="TxLink">
            <a:rPr lang="en-US" sz="1100" b="1" i="0" u="none" strike="noStrike">
              <a:solidFill>
                <a:schemeClr val="tx1">
                  <a:lumMod val="85000"/>
                  <a:lumOff val="15000"/>
                </a:schemeClr>
              </a:solidFill>
              <a:latin typeface="Calibri" panose="020F0502020204030204" pitchFamily="34" charset="0"/>
              <a:cs typeface="Calibri" panose="020F0502020204030204" pitchFamily="34" charset="0"/>
            </a:rPr>
            <a:t>87%</a:t>
          </a:fld>
          <a:endParaRPr lang="fr-TG" sz="2400" b="1" i="1">
            <a:solidFill>
              <a:schemeClr val="tx1">
                <a:lumMod val="85000"/>
                <a:lumOff val="15000"/>
              </a:schemeClr>
            </a:solidFill>
            <a:latin typeface="Calibri" panose="020F0502020204030204" pitchFamily="34" charset="0"/>
            <a:cs typeface="Calibri" panose="020F0502020204030204" pitchFamily="34" charset="0"/>
          </a:endParaRPr>
        </a:p>
      </xdr:txBody>
    </xdr:sp>
    <xdr:clientData/>
  </xdr:twoCellAnchor>
  <xdr:twoCellAnchor>
    <xdr:from>
      <xdr:col>8</xdr:col>
      <xdr:colOff>386112</xdr:colOff>
      <xdr:row>7</xdr:row>
      <xdr:rowOff>118946</xdr:rowOff>
    </xdr:from>
    <xdr:to>
      <xdr:col>11</xdr:col>
      <xdr:colOff>479039</xdr:colOff>
      <xdr:row>9</xdr:row>
      <xdr:rowOff>153794</xdr:rowOff>
    </xdr:to>
    <xdr:sp macro="" textlink="Sheet1!$C$11">
      <xdr:nvSpPr>
        <xdr:cNvPr id="59" name="TextBox 58">
          <a:extLst>
            <a:ext uri="{FF2B5EF4-FFF2-40B4-BE49-F238E27FC236}">
              <a16:creationId xmlns:a16="http://schemas.microsoft.com/office/drawing/2014/main" id="{9794FAA7-9676-4C61-8537-B731ADA54C41}"/>
            </a:ext>
          </a:extLst>
        </xdr:cNvPr>
        <xdr:cNvSpPr txBox="1"/>
      </xdr:nvSpPr>
      <xdr:spPr>
        <a:xfrm>
          <a:off x="5868795" y="1419922"/>
          <a:ext cx="2148933" cy="406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DF3A87-8E25-47B8-962F-E9B3C3C77B23}" type="TxLink">
            <a:rPr lang="en-US" sz="1400" b="1" i="0" u="none" strike="noStrike">
              <a:solidFill>
                <a:srgbClr val="FF0000"/>
              </a:solidFill>
              <a:latin typeface="Aptos Narrow"/>
              <a:cs typeface="Calibri" panose="020F0502020204030204" pitchFamily="34" charset="0"/>
            </a:rPr>
            <a:t>13%</a:t>
          </a:fld>
          <a:endParaRPr lang="fr-TG" sz="1400" b="1">
            <a:solidFill>
              <a:srgbClr val="FF0000"/>
            </a:solidFill>
            <a:latin typeface="Calibri" panose="020F0502020204030204" pitchFamily="34" charset="0"/>
            <a:cs typeface="Calibri" panose="020F0502020204030204" pitchFamily="34" charset="0"/>
          </a:endParaRPr>
        </a:p>
      </xdr:txBody>
    </xdr:sp>
    <xdr:clientData/>
  </xdr:twoCellAnchor>
  <xdr:twoCellAnchor>
    <xdr:from>
      <xdr:col>0</xdr:col>
      <xdr:colOff>23232</xdr:colOff>
      <xdr:row>10</xdr:row>
      <xdr:rowOff>23231</xdr:rowOff>
    </xdr:from>
    <xdr:to>
      <xdr:col>3</xdr:col>
      <xdr:colOff>545945</xdr:colOff>
      <xdr:row>32</xdr:row>
      <xdr:rowOff>139391</xdr:rowOff>
    </xdr:to>
    <xdr:graphicFrame macro="">
      <xdr:nvGraphicFramePr>
        <xdr:cNvPr id="61" name="Chart 60">
          <a:extLst>
            <a:ext uri="{FF2B5EF4-FFF2-40B4-BE49-F238E27FC236}">
              <a16:creationId xmlns:a16="http://schemas.microsoft.com/office/drawing/2014/main" id="{005E842E-4902-4AE5-95AF-42D51AB77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383323</xdr:colOff>
      <xdr:row>10</xdr:row>
      <xdr:rowOff>1395</xdr:rowOff>
    </xdr:from>
    <xdr:to>
      <xdr:col>3</xdr:col>
      <xdr:colOff>127773</xdr:colOff>
      <xdr:row>11</xdr:row>
      <xdr:rowOff>69696</xdr:rowOff>
    </xdr:to>
    <xdr:sp macro="" textlink="">
      <xdr:nvSpPr>
        <xdr:cNvPr id="62" name="TextBox 61">
          <a:extLst>
            <a:ext uri="{FF2B5EF4-FFF2-40B4-BE49-F238E27FC236}">
              <a16:creationId xmlns:a16="http://schemas.microsoft.com/office/drawing/2014/main" id="{D039B62F-E7D0-440F-A71C-75381F3B0228}"/>
            </a:ext>
          </a:extLst>
        </xdr:cNvPr>
        <xdr:cNvSpPr txBox="1"/>
      </xdr:nvSpPr>
      <xdr:spPr>
        <a:xfrm>
          <a:off x="383323" y="1859932"/>
          <a:ext cx="1800456" cy="254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800" b="1">
              <a:latin typeface="Arial" panose="020B0604020202020204" pitchFamily="34" charset="0"/>
              <a:cs typeface="Arial" panose="020B0604020202020204" pitchFamily="34" charset="0"/>
            </a:rPr>
            <a:t>TOP</a:t>
          </a:r>
          <a:r>
            <a:rPr lang="fr-FR" sz="800" b="1" baseline="0">
              <a:latin typeface="Arial" panose="020B0604020202020204" pitchFamily="34" charset="0"/>
              <a:cs typeface="Arial" panose="020B0604020202020204" pitchFamily="34" charset="0"/>
            </a:rPr>
            <a:t> 10 hightest paid  employees</a:t>
          </a:r>
          <a:endParaRPr lang="fr-TG" sz="800" b="1">
            <a:latin typeface="Arial" panose="020B0604020202020204" pitchFamily="34" charset="0"/>
            <a:cs typeface="Arial" panose="020B0604020202020204" pitchFamily="34" charset="0"/>
          </a:endParaRPr>
        </a:p>
      </xdr:txBody>
    </xdr:sp>
    <xdr:clientData/>
  </xdr:twoCellAnchor>
  <xdr:twoCellAnchor>
    <xdr:from>
      <xdr:col>4</xdr:col>
      <xdr:colOff>232319</xdr:colOff>
      <xdr:row>10</xdr:row>
      <xdr:rowOff>49252</xdr:rowOff>
    </xdr:from>
    <xdr:to>
      <xdr:col>8</xdr:col>
      <xdr:colOff>302013</xdr:colOff>
      <xdr:row>21</xdr:row>
      <xdr:rowOff>127774</xdr:rowOff>
    </xdr:to>
    <xdr:graphicFrame macro="">
      <xdr:nvGraphicFramePr>
        <xdr:cNvPr id="63" name="Chart 62">
          <a:extLst>
            <a:ext uri="{FF2B5EF4-FFF2-40B4-BE49-F238E27FC236}">
              <a16:creationId xmlns:a16="http://schemas.microsoft.com/office/drawing/2014/main" id="{E1FE6D26-AD89-46B6-BC5E-C6345B62A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28</xdr:col>
      <xdr:colOff>0</xdr:colOff>
      <xdr:row>16</xdr:row>
      <xdr:rowOff>185851</xdr:rowOff>
    </xdr:from>
    <xdr:to>
      <xdr:col>29</xdr:col>
      <xdr:colOff>229064</xdr:colOff>
      <xdr:row>21</xdr:row>
      <xdr:rowOff>170983</xdr:rowOff>
    </xdr:to>
    <xdr:pic>
      <xdr:nvPicPr>
        <xdr:cNvPr id="65" name="Graphic 64" descr="Man">
          <a:extLst>
            <a:ext uri="{FF2B5EF4-FFF2-40B4-BE49-F238E27FC236}">
              <a16:creationId xmlns:a16="http://schemas.microsoft.com/office/drawing/2014/main" id="{FFE34366-5054-4446-8205-C9BD69DBFFB3}"/>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9189390" y="3159510"/>
          <a:ext cx="914400" cy="914400"/>
        </a:xfrm>
        <a:prstGeom prst="rect">
          <a:avLst/>
        </a:prstGeom>
      </xdr:spPr>
    </xdr:pic>
    <xdr:clientData/>
  </xdr:twoCellAnchor>
  <xdr:twoCellAnchor editAs="oneCell">
    <xdr:from>
      <xdr:col>28</xdr:col>
      <xdr:colOff>150000</xdr:colOff>
      <xdr:row>17</xdr:row>
      <xdr:rowOff>149998</xdr:rowOff>
    </xdr:from>
    <xdr:to>
      <xdr:col>29</xdr:col>
      <xdr:colOff>379064</xdr:colOff>
      <xdr:row>22</xdr:row>
      <xdr:rowOff>135130</xdr:rowOff>
    </xdr:to>
    <xdr:pic>
      <xdr:nvPicPr>
        <xdr:cNvPr id="67" name="Graphic 66" descr="Woman">
          <a:extLst>
            <a:ext uri="{FF2B5EF4-FFF2-40B4-BE49-F238E27FC236}">
              <a16:creationId xmlns:a16="http://schemas.microsoft.com/office/drawing/2014/main" id="{3C494673-1F3C-40AC-9288-3F4DF63569AF}"/>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9339390" y="3309510"/>
          <a:ext cx="914400" cy="914400"/>
        </a:xfrm>
        <a:prstGeom prst="rect">
          <a:avLst/>
        </a:prstGeom>
      </xdr:spPr>
    </xdr:pic>
    <xdr:clientData/>
  </xdr:twoCellAnchor>
  <xdr:twoCellAnchor editAs="oneCell">
    <xdr:from>
      <xdr:col>3</xdr:col>
      <xdr:colOff>418171</xdr:colOff>
      <xdr:row>13</xdr:row>
      <xdr:rowOff>81310</xdr:rowOff>
    </xdr:from>
    <xdr:to>
      <xdr:col>4</xdr:col>
      <xdr:colOff>647236</xdr:colOff>
      <xdr:row>17</xdr:row>
      <xdr:rowOff>127774</xdr:rowOff>
    </xdr:to>
    <xdr:pic>
      <xdr:nvPicPr>
        <xdr:cNvPr id="69" name="Graphic 68" descr="Man">
          <a:extLst>
            <a:ext uri="{FF2B5EF4-FFF2-40B4-BE49-F238E27FC236}">
              <a16:creationId xmlns:a16="http://schemas.microsoft.com/office/drawing/2014/main" id="{1B7DCC42-B6E0-4F23-B749-697EE414E01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2474177" y="2497408"/>
          <a:ext cx="914400" cy="789878"/>
        </a:xfrm>
        <a:prstGeom prst="rect">
          <a:avLst/>
        </a:prstGeom>
      </xdr:spPr>
    </xdr:pic>
    <xdr:clientData/>
  </xdr:twoCellAnchor>
  <xdr:twoCellAnchor editAs="oneCell">
    <xdr:from>
      <xdr:col>7</xdr:col>
      <xdr:colOff>569177</xdr:colOff>
      <xdr:row>13</xdr:row>
      <xdr:rowOff>139389</xdr:rowOff>
    </xdr:from>
    <xdr:to>
      <xdr:col>9</xdr:col>
      <xdr:colOff>112907</xdr:colOff>
      <xdr:row>17</xdr:row>
      <xdr:rowOff>139390</xdr:rowOff>
    </xdr:to>
    <xdr:pic>
      <xdr:nvPicPr>
        <xdr:cNvPr id="71" name="Graphic 70" descr="Woman">
          <a:extLst>
            <a:ext uri="{FF2B5EF4-FFF2-40B4-BE49-F238E27FC236}">
              <a16:creationId xmlns:a16="http://schemas.microsoft.com/office/drawing/2014/main" id="{79E93944-079A-44BB-9DAA-C8688274F57E}"/>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366525" y="2555487"/>
          <a:ext cx="914400" cy="743415"/>
        </a:xfrm>
        <a:prstGeom prst="rect">
          <a:avLst/>
        </a:prstGeom>
      </xdr:spPr>
    </xdr:pic>
    <xdr:clientData/>
  </xdr:twoCellAnchor>
  <xdr:twoCellAnchor>
    <xdr:from>
      <xdr:col>4</xdr:col>
      <xdr:colOff>0</xdr:colOff>
      <xdr:row>11</xdr:row>
      <xdr:rowOff>162623</xdr:rowOff>
    </xdr:from>
    <xdr:to>
      <xdr:col>5</xdr:col>
      <xdr:colOff>243934</xdr:colOff>
      <xdr:row>13</xdr:row>
      <xdr:rowOff>34847</xdr:rowOff>
    </xdr:to>
    <xdr:sp macro="" textlink="">
      <xdr:nvSpPr>
        <xdr:cNvPr id="72" name="TextBox 71">
          <a:extLst>
            <a:ext uri="{FF2B5EF4-FFF2-40B4-BE49-F238E27FC236}">
              <a16:creationId xmlns:a16="http://schemas.microsoft.com/office/drawing/2014/main" id="{2C930F85-1764-4CD4-9DA2-69FBBB3BED71}"/>
            </a:ext>
          </a:extLst>
        </xdr:cNvPr>
        <xdr:cNvSpPr txBox="1"/>
      </xdr:nvSpPr>
      <xdr:spPr>
        <a:xfrm>
          <a:off x="2741341" y="2207013"/>
          <a:ext cx="929270" cy="24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latin typeface="Calibri" panose="020F0502020204030204" pitchFamily="34" charset="0"/>
              <a:cs typeface="Calibri" panose="020F0502020204030204" pitchFamily="34" charset="0"/>
            </a:rPr>
            <a:t>MALE</a:t>
          </a:r>
          <a:endParaRPr lang="fr-TG" sz="1200" b="1">
            <a:latin typeface="Calibri" panose="020F0502020204030204" pitchFamily="34" charset="0"/>
            <a:cs typeface="Calibri" panose="020F0502020204030204" pitchFamily="34" charset="0"/>
          </a:endParaRPr>
        </a:p>
      </xdr:txBody>
    </xdr:sp>
    <xdr:clientData/>
  </xdr:twoCellAnchor>
  <xdr:twoCellAnchor>
    <xdr:from>
      <xdr:col>7</xdr:col>
      <xdr:colOff>557560</xdr:colOff>
      <xdr:row>11</xdr:row>
      <xdr:rowOff>72487</xdr:rowOff>
    </xdr:from>
    <xdr:to>
      <xdr:col>9</xdr:col>
      <xdr:colOff>81312</xdr:colOff>
      <xdr:row>13</xdr:row>
      <xdr:rowOff>11617</xdr:rowOff>
    </xdr:to>
    <xdr:sp macro="" textlink="">
      <xdr:nvSpPr>
        <xdr:cNvPr id="73" name="TextBox 72">
          <a:extLst>
            <a:ext uri="{FF2B5EF4-FFF2-40B4-BE49-F238E27FC236}">
              <a16:creationId xmlns:a16="http://schemas.microsoft.com/office/drawing/2014/main" id="{F1965E63-229D-48E7-B528-AD23AB45FA75}"/>
            </a:ext>
          </a:extLst>
        </xdr:cNvPr>
        <xdr:cNvSpPr txBox="1"/>
      </xdr:nvSpPr>
      <xdr:spPr>
        <a:xfrm>
          <a:off x="5354908" y="2116877"/>
          <a:ext cx="894422" cy="310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latin typeface="Calibri" panose="020F0502020204030204" pitchFamily="34" charset="0"/>
              <a:cs typeface="Calibri" panose="020F0502020204030204" pitchFamily="34" charset="0"/>
            </a:rPr>
            <a:t>FEMALE</a:t>
          </a:r>
          <a:endParaRPr lang="fr-TG" sz="1200" b="1">
            <a:latin typeface="Calibri" panose="020F0502020204030204" pitchFamily="34" charset="0"/>
            <a:cs typeface="Calibri" panose="020F0502020204030204" pitchFamily="34" charset="0"/>
          </a:endParaRPr>
        </a:p>
      </xdr:txBody>
    </xdr:sp>
    <xdr:clientData/>
  </xdr:twoCellAnchor>
  <xdr:twoCellAnchor>
    <xdr:from>
      <xdr:col>4</xdr:col>
      <xdr:colOff>36242</xdr:colOff>
      <xdr:row>13</xdr:row>
      <xdr:rowOff>1395</xdr:rowOff>
    </xdr:from>
    <xdr:to>
      <xdr:col>5</xdr:col>
      <xdr:colOff>280176</xdr:colOff>
      <xdr:row>14</xdr:row>
      <xdr:rowOff>59474</xdr:rowOff>
    </xdr:to>
    <xdr:sp macro="" textlink="Sheet1!K20">
      <xdr:nvSpPr>
        <xdr:cNvPr id="74" name="TextBox 73">
          <a:extLst>
            <a:ext uri="{FF2B5EF4-FFF2-40B4-BE49-F238E27FC236}">
              <a16:creationId xmlns:a16="http://schemas.microsoft.com/office/drawing/2014/main" id="{DA8354E0-BB71-4387-9390-9270F10722F7}"/>
            </a:ext>
          </a:extLst>
        </xdr:cNvPr>
        <xdr:cNvSpPr txBox="1"/>
      </xdr:nvSpPr>
      <xdr:spPr>
        <a:xfrm>
          <a:off x="2777583" y="2417493"/>
          <a:ext cx="929270" cy="24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D06117E-E646-40AC-9948-00A967A19549}" type="TxLink">
            <a:rPr lang="en-US" sz="1200" b="1" i="0" u="none" strike="noStrike">
              <a:solidFill>
                <a:srgbClr val="000000"/>
              </a:solidFill>
              <a:latin typeface="Aptos Narrow"/>
              <a:cs typeface="Calibri" panose="020F0502020204030204" pitchFamily="34" charset="0"/>
            </a:rPr>
            <a:t>343</a:t>
          </a:fld>
          <a:endParaRPr lang="fr-TG" sz="1200" b="1">
            <a:latin typeface="Calibri" panose="020F0502020204030204" pitchFamily="34" charset="0"/>
            <a:cs typeface="Calibri" panose="020F0502020204030204" pitchFamily="34" charset="0"/>
          </a:endParaRPr>
        </a:p>
      </xdr:txBody>
    </xdr:sp>
    <xdr:clientData/>
  </xdr:twoCellAnchor>
  <xdr:twoCellAnchor>
    <xdr:from>
      <xdr:col>8</xdr:col>
      <xdr:colOff>1393</xdr:colOff>
      <xdr:row>12</xdr:row>
      <xdr:rowOff>73881</xdr:rowOff>
    </xdr:from>
    <xdr:to>
      <xdr:col>9</xdr:col>
      <xdr:colOff>210480</xdr:colOff>
      <xdr:row>14</xdr:row>
      <xdr:rowOff>13012</xdr:rowOff>
    </xdr:to>
    <xdr:sp macro="" textlink="Sheet1!M20">
      <xdr:nvSpPr>
        <xdr:cNvPr id="75" name="TextBox 74">
          <a:extLst>
            <a:ext uri="{FF2B5EF4-FFF2-40B4-BE49-F238E27FC236}">
              <a16:creationId xmlns:a16="http://schemas.microsoft.com/office/drawing/2014/main" id="{E3D25259-BB8D-4EFB-B0E0-08AF82B13AF4}"/>
            </a:ext>
          </a:extLst>
        </xdr:cNvPr>
        <xdr:cNvSpPr txBox="1"/>
      </xdr:nvSpPr>
      <xdr:spPr>
        <a:xfrm>
          <a:off x="5484076" y="2304125"/>
          <a:ext cx="894422" cy="310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37CC27D-1CAF-4738-A25C-A0A322D46BC1}" type="TxLink">
            <a:rPr lang="en-US" sz="1100" b="1" i="0" u="none" strike="noStrike">
              <a:solidFill>
                <a:srgbClr val="000000"/>
              </a:solidFill>
              <a:latin typeface="Aptos Narrow"/>
              <a:cs typeface="Calibri" panose="020F0502020204030204" pitchFamily="34" charset="0"/>
            </a:rPr>
            <a:t>348</a:t>
          </a:fld>
          <a:endParaRPr lang="fr-TG" sz="1200" b="1">
            <a:latin typeface="Calibri" panose="020F0502020204030204" pitchFamily="34" charset="0"/>
            <a:cs typeface="Calibri" panose="020F0502020204030204" pitchFamily="34" charset="0"/>
          </a:endParaRPr>
        </a:p>
      </xdr:txBody>
    </xdr:sp>
    <xdr:clientData/>
  </xdr:twoCellAnchor>
  <xdr:twoCellAnchor>
    <xdr:from>
      <xdr:col>4</xdr:col>
      <xdr:colOff>524108</xdr:colOff>
      <xdr:row>9</xdr:row>
      <xdr:rowOff>175632</xdr:rowOff>
    </xdr:from>
    <xdr:to>
      <xdr:col>8</xdr:col>
      <xdr:colOff>232317</xdr:colOff>
      <xdr:row>12</xdr:row>
      <xdr:rowOff>1394</xdr:rowOff>
    </xdr:to>
    <xdr:sp macro="" textlink="">
      <xdr:nvSpPr>
        <xdr:cNvPr id="76" name="TextBox 75">
          <a:extLst>
            <a:ext uri="{FF2B5EF4-FFF2-40B4-BE49-F238E27FC236}">
              <a16:creationId xmlns:a16="http://schemas.microsoft.com/office/drawing/2014/main" id="{90017421-9BEB-40C7-803D-C9E5E1E946FD}"/>
            </a:ext>
          </a:extLst>
        </xdr:cNvPr>
        <xdr:cNvSpPr txBox="1"/>
      </xdr:nvSpPr>
      <xdr:spPr>
        <a:xfrm>
          <a:off x="3265449" y="1848315"/>
          <a:ext cx="2449551" cy="383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latin typeface="Calibri" panose="020F0502020204030204" pitchFamily="34" charset="0"/>
              <a:cs typeface="Calibri" panose="020F0502020204030204" pitchFamily="34" charset="0"/>
            </a:rPr>
            <a:t>Employees</a:t>
          </a:r>
          <a:r>
            <a:rPr lang="fr-FR" sz="1200" b="1" baseline="0">
              <a:latin typeface="Calibri" panose="020F0502020204030204" pitchFamily="34" charset="0"/>
              <a:cs typeface="Calibri" panose="020F0502020204030204" pitchFamily="34" charset="0"/>
            </a:rPr>
            <a:t> age group distribution</a:t>
          </a:r>
          <a:endParaRPr lang="fr-TG" sz="1200" b="1">
            <a:latin typeface="Calibri" panose="020F0502020204030204" pitchFamily="34" charset="0"/>
            <a:cs typeface="Calibri" panose="020F0502020204030204" pitchFamily="34" charset="0"/>
          </a:endParaRPr>
        </a:p>
      </xdr:txBody>
    </xdr:sp>
    <xdr:clientData/>
  </xdr:twoCellAnchor>
  <xdr:twoCellAnchor>
    <xdr:from>
      <xdr:col>8</xdr:col>
      <xdr:colOff>643052</xdr:colOff>
      <xdr:row>11</xdr:row>
      <xdr:rowOff>162621</xdr:rowOff>
    </xdr:from>
    <xdr:to>
      <xdr:col>12</xdr:col>
      <xdr:colOff>592409</xdr:colOff>
      <xdr:row>21</xdr:row>
      <xdr:rowOff>151005</xdr:rowOff>
    </xdr:to>
    <xdr:graphicFrame macro="">
      <xdr:nvGraphicFramePr>
        <xdr:cNvPr id="77" name="Chart 76">
          <a:extLst>
            <a:ext uri="{FF2B5EF4-FFF2-40B4-BE49-F238E27FC236}">
              <a16:creationId xmlns:a16="http://schemas.microsoft.com/office/drawing/2014/main" id="{F72DC00E-188A-408F-8800-9A0AE1280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9</xdr:col>
      <xdr:colOff>223489</xdr:colOff>
      <xdr:row>10</xdr:row>
      <xdr:rowOff>2787</xdr:rowOff>
    </xdr:from>
    <xdr:to>
      <xdr:col>12</xdr:col>
      <xdr:colOff>617034</xdr:colOff>
      <xdr:row>12</xdr:row>
      <xdr:rowOff>14403</xdr:rowOff>
    </xdr:to>
    <xdr:sp macro="" textlink="">
      <xdr:nvSpPr>
        <xdr:cNvPr id="78" name="TextBox 77">
          <a:extLst>
            <a:ext uri="{FF2B5EF4-FFF2-40B4-BE49-F238E27FC236}">
              <a16:creationId xmlns:a16="http://schemas.microsoft.com/office/drawing/2014/main" id="{C433A4AA-1C63-4770-99F3-C4AD37DCE9DA}"/>
            </a:ext>
          </a:extLst>
        </xdr:cNvPr>
        <xdr:cNvSpPr txBox="1"/>
      </xdr:nvSpPr>
      <xdr:spPr>
        <a:xfrm>
          <a:off x="6391507" y="1861324"/>
          <a:ext cx="2449551" cy="383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latin typeface="Calibri" panose="020F0502020204030204" pitchFamily="34" charset="0"/>
              <a:cs typeface="Calibri" panose="020F0502020204030204" pitchFamily="34" charset="0"/>
            </a:rPr>
            <a:t>Employees</a:t>
          </a:r>
          <a:r>
            <a:rPr lang="fr-FR" sz="1200" b="1" baseline="0">
              <a:latin typeface="Calibri" panose="020F0502020204030204" pitchFamily="34" charset="0"/>
              <a:cs typeface="Calibri" panose="020F0502020204030204" pitchFamily="34" charset="0"/>
            </a:rPr>
            <a:t> count by departement</a:t>
          </a:r>
        </a:p>
        <a:p>
          <a:pPr algn="ctr"/>
          <a:endParaRPr lang="fr-TG" sz="1200" b="1">
            <a:latin typeface="Calibri" panose="020F0502020204030204" pitchFamily="34" charset="0"/>
            <a:cs typeface="Calibri" panose="020F0502020204030204" pitchFamily="34" charset="0"/>
          </a:endParaRPr>
        </a:p>
      </xdr:txBody>
    </xdr:sp>
    <xdr:clientData/>
  </xdr:twoCellAnchor>
  <xdr:twoCellAnchor>
    <xdr:from>
      <xdr:col>12</xdr:col>
      <xdr:colOff>662104</xdr:colOff>
      <xdr:row>10</xdr:row>
      <xdr:rowOff>75270</xdr:rowOff>
    </xdr:from>
    <xdr:to>
      <xdr:col>20</xdr:col>
      <xdr:colOff>81311</xdr:colOff>
      <xdr:row>21</xdr:row>
      <xdr:rowOff>139390</xdr:rowOff>
    </xdr:to>
    <xdr:graphicFrame macro="">
      <xdr:nvGraphicFramePr>
        <xdr:cNvPr id="79" name="Chart 78">
          <a:extLst>
            <a:ext uri="{FF2B5EF4-FFF2-40B4-BE49-F238E27FC236}">
              <a16:creationId xmlns:a16="http://schemas.microsoft.com/office/drawing/2014/main" id="{C6CB4426-4C79-45EA-AD15-B1FB6082F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375889</xdr:colOff>
      <xdr:row>10</xdr:row>
      <xdr:rowOff>27413</xdr:rowOff>
    </xdr:from>
    <xdr:to>
      <xdr:col>17</xdr:col>
      <xdr:colOff>84099</xdr:colOff>
      <xdr:row>12</xdr:row>
      <xdr:rowOff>39029</xdr:rowOff>
    </xdr:to>
    <xdr:sp macro="" textlink="">
      <xdr:nvSpPr>
        <xdr:cNvPr id="80" name="TextBox 79">
          <a:extLst>
            <a:ext uri="{FF2B5EF4-FFF2-40B4-BE49-F238E27FC236}">
              <a16:creationId xmlns:a16="http://schemas.microsoft.com/office/drawing/2014/main" id="{C9BF2CE0-2660-4F7A-B7DF-546FF56405EB}"/>
            </a:ext>
          </a:extLst>
        </xdr:cNvPr>
        <xdr:cNvSpPr txBox="1"/>
      </xdr:nvSpPr>
      <xdr:spPr>
        <a:xfrm>
          <a:off x="9285249" y="1885950"/>
          <a:ext cx="2449551" cy="383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baseline="0">
              <a:latin typeface="Calibri" panose="020F0502020204030204" pitchFamily="34" charset="0"/>
              <a:cs typeface="Calibri" panose="020F0502020204030204" pitchFamily="34" charset="0"/>
            </a:rPr>
            <a:t>Avg years of service by gender</a:t>
          </a:r>
        </a:p>
        <a:p>
          <a:pPr algn="ctr"/>
          <a:endParaRPr lang="fr-FR" sz="1200" b="1" baseline="0">
            <a:latin typeface="Calibri" panose="020F0502020204030204" pitchFamily="34" charset="0"/>
            <a:cs typeface="Calibri" panose="020F0502020204030204" pitchFamily="34" charset="0"/>
          </a:endParaRPr>
        </a:p>
        <a:p>
          <a:pPr algn="ctr"/>
          <a:endParaRPr lang="fr-TG" sz="1200" b="1">
            <a:latin typeface="Calibri" panose="020F0502020204030204" pitchFamily="34" charset="0"/>
            <a:cs typeface="Calibri" panose="020F0502020204030204" pitchFamily="34" charset="0"/>
          </a:endParaRPr>
        </a:p>
      </xdr:txBody>
    </xdr:sp>
    <xdr:clientData/>
  </xdr:twoCellAnchor>
  <xdr:twoCellAnchor>
    <xdr:from>
      <xdr:col>3</xdr:col>
      <xdr:colOff>608205</xdr:colOff>
      <xdr:row>23</xdr:row>
      <xdr:rowOff>127774</xdr:rowOff>
    </xdr:from>
    <xdr:to>
      <xdr:col>10</xdr:col>
      <xdr:colOff>499481</xdr:colOff>
      <xdr:row>32</xdr:row>
      <xdr:rowOff>162620</xdr:rowOff>
    </xdr:to>
    <xdr:graphicFrame macro="">
      <xdr:nvGraphicFramePr>
        <xdr:cNvPr id="81" name="Chart 80">
          <a:extLst>
            <a:ext uri="{FF2B5EF4-FFF2-40B4-BE49-F238E27FC236}">
              <a16:creationId xmlns:a16="http://schemas.microsoft.com/office/drawing/2014/main" id="{AA158482-3EDA-412D-B3E7-A9E7FBD4C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281569</xdr:colOff>
      <xdr:row>22</xdr:row>
      <xdr:rowOff>14405</xdr:rowOff>
    </xdr:from>
    <xdr:to>
      <xdr:col>8</xdr:col>
      <xdr:colOff>675114</xdr:colOff>
      <xdr:row>24</xdr:row>
      <xdr:rowOff>26020</xdr:rowOff>
    </xdr:to>
    <xdr:sp macro="" textlink="">
      <xdr:nvSpPr>
        <xdr:cNvPr id="82" name="TextBox 81">
          <a:extLst>
            <a:ext uri="{FF2B5EF4-FFF2-40B4-BE49-F238E27FC236}">
              <a16:creationId xmlns:a16="http://schemas.microsoft.com/office/drawing/2014/main" id="{4815D0E1-C40D-4312-9CE8-6B0E863B5CE7}"/>
            </a:ext>
          </a:extLst>
        </xdr:cNvPr>
        <xdr:cNvSpPr txBox="1"/>
      </xdr:nvSpPr>
      <xdr:spPr>
        <a:xfrm>
          <a:off x="3708246" y="4103185"/>
          <a:ext cx="2449551" cy="383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latin typeface="Calibri" panose="020F0502020204030204" pitchFamily="34" charset="0"/>
              <a:cs typeface="Calibri" panose="020F0502020204030204" pitchFamily="34" charset="0"/>
            </a:rPr>
            <a:t>Exit</a:t>
          </a:r>
          <a:r>
            <a:rPr lang="fr-FR" sz="1200" b="1" baseline="0">
              <a:latin typeface="Calibri" panose="020F0502020204030204" pitchFamily="34" charset="0"/>
              <a:cs typeface="Calibri" panose="020F0502020204030204" pitchFamily="34" charset="0"/>
            </a:rPr>
            <a:t> count by age group and gender</a:t>
          </a:r>
        </a:p>
        <a:p>
          <a:pPr algn="ctr"/>
          <a:endParaRPr lang="fr-TG" sz="1600" b="0">
            <a:latin typeface="Calibri" panose="020F0502020204030204" pitchFamily="34" charset="0"/>
            <a:cs typeface="Calibri" panose="020F0502020204030204" pitchFamily="34" charset="0"/>
          </a:endParaRPr>
        </a:p>
      </xdr:txBody>
    </xdr:sp>
    <xdr:clientData/>
  </xdr:twoCellAnchor>
  <xdr:twoCellAnchor>
    <xdr:from>
      <xdr:col>10</xdr:col>
      <xdr:colOff>586366</xdr:colOff>
      <xdr:row>22</xdr:row>
      <xdr:rowOff>11616</xdr:rowOff>
    </xdr:from>
    <xdr:to>
      <xdr:col>20</xdr:col>
      <xdr:colOff>69695</xdr:colOff>
      <xdr:row>32</xdr:row>
      <xdr:rowOff>127774</xdr:rowOff>
    </xdr:to>
    <xdr:graphicFrame macro="">
      <xdr:nvGraphicFramePr>
        <xdr:cNvPr id="83" name="Chart 82">
          <a:extLst>
            <a:ext uri="{FF2B5EF4-FFF2-40B4-BE49-F238E27FC236}">
              <a16:creationId xmlns:a16="http://schemas.microsoft.com/office/drawing/2014/main" id="{5872AAB0-8E18-4823-8B86-745CD0105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236500</xdr:colOff>
      <xdr:row>22</xdr:row>
      <xdr:rowOff>4183</xdr:rowOff>
    </xdr:from>
    <xdr:to>
      <xdr:col>16</xdr:col>
      <xdr:colOff>522713</xdr:colOff>
      <xdr:row>24</xdr:row>
      <xdr:rowOff>15798</xdr:rowOff>
    </xdr:to>
    <xdr:sp macro="" textlink="">
      <xdr:nvSpPr>
        <xdr:cNvPr id="84" name="TextBox 83">
          <a:extLst>
            <a:ext uri="{FF2B5EF4-FFF2-40B4-BE49-F238E27FC236}">
              <a16:creationId xmlns:a16="http://schemas.microsoft.com/office/drawing/2014/main" id="{A18F181D-6C56-4F3B-8BEA-1091E328896D}"/>
            </a:ext>
          </a:extLst>
        </xdr:cNvPr>
        <xdr:cNvSpPr txBox="1"/>
      </xdr:nvSpPr>
      <xdr:spPr>
        <a:xfrm>
          <a:off x="8460524" y="4092963"/>
          <a:ext cx="3027555" cy="383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latin typeface="Calibri" panose="020F0502020204030204" pitchFamily="34" charset="0"/>
              <a:cs typeface="Calibri" panose="020F0502020204030204" pitchFamily="34" charset="0"/>
            </a:rPr>
            <a:t>Exit</a:t>
          </a:r>
          <a:r>
            <a:rPr lang="fr-FR" sz="1200" b="1" baseline="0">
              <a:latin typeface="Calibri" panose="020F0502020204030204" pitchFamily="34" charset="0"/>
              <a:cs typeface="Calibri" panose="020F0502020204030204" pitchFamily="34" charset="0"/>
            </a:rPr>
            <a:t> count by gender et departement</a:t>
          </a:r>
        </a:p>
        <a:p>
          <a:pPr algn="ctr"/>
          <a:endParaRPr lang="fr-TG" sz="1600" b="0">
            <a:latin typeface="Calibri" panose="020F0502020204030204" pitchFamily="34" charset="0"/>
            <a:cs typeface="Calibri" panose="020F0502020204030204" pitchFamily="34" charset="0"/>
          </a:endParaRPr>
        </a:p>
      </xdr:txBody>
    </xdr:sp>
    <xdr:clientData/>
  </xdr:twoCellAnchor>
  <xdr:twoCellAnchor editAs="oneCell">
    <xdr:from>
      <xdr:col>11</xdr:col>
      <xdr:colOff>468811</xdr:colOff>
      <xdr:row>5</xdr:row>
      <xdr:rowOff>4181</xdr:rowOff>
    </xdr:from>
    <xdr:to>
      <xdr:col>20</xdr:col>
      <xdr:colOff>81311</xdr:colOff>
      <xdr:row>9</xdr:row>
      <xdr:rowOff>174238</xdr:rowOff>
    </xdr:to>
    <mc:AlternateContent xmlns:mc="http://schemas.openxmlformats.org/markup-compatibility/2006">
      <mc:Choice xmlns:a14="http://schemas.microsoft.com/office/drawing/2010/main" Requires="a14">
        <xdr:graphicFrame macro="">
          <xdr:nvGraphicFramePr>
            <xdr:cNvPr id="85" name="Business 1">
              <a:extLst>
                <a:ext uri="{FF2B5EF4-FFF2-40B4-BE49-F238E27FC236}">
                  <a16:creationId xmlns:a16="http://schemas.microsoft.com/office/drawing/2014/main" id="{669D954A-3170-4D15-99E6-EF512D03C8DD}"/>
                </a:ext>
              </a:extLst>
            </xdr:cNvPr>
            <xdr:cNvGraphicFramePr/>
          </xdr:nvGraphicFramePr>
          <xdr:xfrm>
            <a:off x="0" y="0"/>
            <a:ext cx="0" cy="0"/>
          </xdr:xfrm>
          <a:graphic>
            <a:graphicData uri="http://schemas.microsoft.com/office/drawing/2010/slicer">
              <sle:slicer xmlns:sle="http://schemas.microsoft.com/office/drawing/2010/slicer" name="Business 1"/>
            </a:graphicData>
          </a:graphic>
        </xdr:graphicFrame>
      </mc:Choice>
      <mc:Fallback>
        <xdr:sp macro="" textlink="">
          <xdr:nvSpPr>
            <xdr:cNvPr id="0" name=""/>
            <xdr:cNvSpPr>
              <a:spLocks noTextEdit="1"/>
            </xdr:cNvSpPr>
          </xdr:nvSpPr>
          <xdr:spPr>
            <a:xfrm>
              <a:off x="8007500" y="933449"/>
              <a:ext cx="5780518" cy="913472"/>
            </a:xfrm>
            <a:prstGeom prst="rect">
              <a:avLst/>
            </a:prstGeom>
            <a:solidFill>
              <a:prstClr val="white"/>
            </a:solidFill>
            <a:ln w="1">
              <a:solidFill>
                <a:prstClr val="green"/>
              </a:solidFill>
            </a:ln>
          </xdr:spPr>
          <xdr:txBody>
            <a:bodyPr vertOverflow="clip" horzOverflow="clip"/>
            <a:lstStyle/>
            <a:p>
              <a:r>
                <a:rPr lang="fr-T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yram" refreshedDate="45848.710177777779" createdVersion="6" refreshedVersion="6" minRefreshableVersion="3" recordCount="792" xr:uid="{0199ADCE-7858-494F-A726-3BD70F4D4A59}">
  <cacheSource type="worksheet">
    <worksheetSource name="Table1"/>
  </cacheSource>
  <cacheFields count="14">
    <cacheField name="EEID" numFmtId="0">
      <sharedItems count="717">
        <s v="E01839"/>
        <s v="E04959"/>
        <s v="E03047"/>
        <s v="E04458"/>
        <s v="E02848"/>
        <s v="E04332"/>
        <s v="E03438"/>
        <s v="E02769"/>
        <s v="E03277"/>
        <s v="E02534"/>
        <s v="E03849"/>
        <s v="E03807"/>
        <s v="E03223"/>
        <s v="E02473"/>
        <s v="E03065"/>
        <s v="E03563"/>
        <s v="E03227"/>
        <s v="E04969"/>
        <s v="E01706"/>
        <s v="E04109"/>
        <s v="E03994"/>
        <s v="E00608"/>
        <s v="E02259"/>
        <s v="E04369"/>
        <s v="E04751"/>
        <s v="E01684"/>
        <s v="E00508"/>
        <s v="E02274"/>
        <s v="E02453"/>
        <s v="E00956"/>
        <s v="E00126"/>
        <s v="E04032"/>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3816"/>
        <s v="E01261"/>
        <s v="E03612"/>
        <s v="E01388"/>
        <s v="E03875"/>
        <s v="E04413"/>
        <s v="E00691"/>
        <s v="E04903"/>
        <s v="E04735"/>
        <s v="E02850"/>
        <s v="E03583"/>
        <s v="E02017"/>
        <s v="E01642"/>
        <s v="E04379"/>
        <s v="E04131"/>
        <s v="E02872"/>
        <s v="E02331"/>
        <s v="E00417"/>
        <s v="E04267"/>
        <s v="E03061"/>
        <s v="E00013"/>
        <s v="E04265"/>
        <s v="E04769"/>
        <s v="E03042"/>
        <s v="E00527"/>
        <s v="E01095"/>
        <s v="E03131"/>
        <s v="E01713"/>
        <s v="E00128"/>
        <s v="E02464"/>
        <s v="E00306"/>
        <s v="E03737"/>
        <s v="E02783"/>
        <s v="E02939"/>
        <s v="E02706"/>
        <s v="E00170"/>
        <s v="E01425"/>
        <s v="E00130"/>
        <s v="E02094"/>
        <s v="E03567"/>
        <s v="E04682"/>
        <s v="E00957"/>
        <s v="E00521"/>
        <s v="E03717"/>
        <s v="E01533"/>
        <s v="E04449"/>
        <s v="E02855"/>
        <s v="E00816"/>
        <s v="E02283"/>
        <s v="E04888"/>
        <s v="E03907"/>
        <s v="E01501"/>
        <s v="E01141"/>
        <s v="E02254"/>
        <s v="E04504"/>
        <s v="E03394"/>
        <s v="E02942"/>
        <s v="E04130"/>
        <s v="E00085"/>
        <s v="E03956"/>
        <s v="E00672"/>
        <s v="E04618"/>
        <s v="E03506"/>
        <s v="E00568"/>
        <s v="E00535"/>
        <s v="E04630"/>
        <s v="E00874"/>
        <s v="E01546"/>
        <s v="E00941"/>
        <s v="E03446"/>
        <s v="E01361"/>
        <s v="E01631"/>
        <s v="E03719"/>
        <s v="E03269"/>
        <s v="E01037"/>
        <s v="E00671"/>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3893"/>
        <s v="E00553"/>
        <s v="E03540"/>
        <s v="E04194"/>
        <s v="E01762"/>
        <s v="E02632"/>
        <s v="E04226"/>
        <s v="E04101"/>
        <s v="E01981"/>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2185"/>
        <s v="E00784"/>
        <s v="E04925"/>
        <s v="E04448"/>
        <s v="E04817"/>
        <s v="E00325"/>
        <s v="E00403"/>
        <s v="E04358"/>
        <s v="E04662"/>
        <s v="E01496"/>
        <s v="E01870"/>
        <s v="E03971"/>
        <s v="E03616"/>
        <s v="E00153"/>
        <s v="E02313"/>
        <s v="E02960"/>
        <s v="E00096"/>
        <s v="E02140"/>
        <s v="E00826"/>
        <s v="E03881"/>
        <s v="E02604"/>
        <s v="E02613"/>
        <s v="E00864"/>
        <s v="E01760"/>
        <s v="E01262"/>
        <s v="E01075"/>
        <s v="E00364"/>
        <s v="E04108"/>
        <s v="E02917"/>
        <s v="E03720"/>
        <s v="E03393"/>
        <s v="E02977"/>
        <s v="E03371"/>
        <s v="E02531"/>
        <s v="E02468"/>
        <s v="E03697"/>
        <s v="E00593"/>
        <s v="E01103"/>
        <s v="E03889"/>
        <s v="E01958"/>
        <s v="E01167"/>
        <s v="E00099"/>
        <s v="E00044"/>
        <s v="E00711"/>
        <s v="E04795"/>
        <s v="E03912"/>
        <s v="E02103"/>
        <s v="E04213"/>
        <s v="E04756"/>
        <s v="E04114"/>
        <s v="E01423"/>
        <s v="E03181"/>
        <s v="E03305"/>
        <s v="E00703"/>
        <s v="E04403"/>
        <s v="E00103"/>
        <s v="E04487"/>
        <s v="E02179"/>
        <s v="E04242"/>
        <s v="E01371"/>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0530"/>
        <s v="E02492"/>
        <s v="E01733"/>
        <s v="E04150"/>
        <s v="E02846"/>
        <s v="E04247"/>
        <s v="E03648"/>
        <s v="E02192"/>
        <s v="E03981"/>
        <s v="E03262"/>
        <s v="E02716"/>
        <s v="E04123"/>
        <s v="E03471"/>
        <s v="E00717"/>
        <s v="E01966"/>
        <s v="E03683"/>
        <s v="E03694"/>
        <s v="E04766"/>
        <s v="E01465"/>
        <s v="E00206"/>
        <s v="E04088"/>
        <s v="E02066"/>
        <s v="E03364"/>
        <s v="E00607"/>
        <s v="E02258"/>
        <s v="E03681"/>
        <s v="E02298"/>
        <s v="E02984"/>
        <s v="E02440"/>
        <s v="E04699"/>
        <s v="E03579"/>
        <s v="E01649"/>
        <s v="E00955"/>
        <s v="E00810"/>
        <s v="E02798"/>
        <s v="E04542"/>
        <s v="E02818"/>
        <s v="E02907"/>
        <s v="E00023"/>
        <s v="E02391"/>
        <s v="E01429"/>
        <s v="E00494"/>
        <s v="E00634"/>
        <s v="E04683"/>
        <s v="E04732"/>
        <s v="E03834"/>
        <s v="E02923"/>
        <s v="E02642"/>
        <s v="E00981"/>
        <s v="E04157"/>
        <s v="E03528"/>
        <s v="E04547"/>
        <s v="E04415"/>
        <s v="E04484"/>
        <s v="E02800"/>
        <s v="E04926"/>
        <s v="E01268"/>
        <s v="E04853"/>
        <s v="E01209"/>
        <s v="E02024"/>
        <s v="E02427"/>
        <s v="E00951"/>
        <s v="E03248"/>
        <s v="E04444"/>
        <s v="E02307"/>
        <s v="E02375"/>
        <s v="E02276"/>
        <s v="E02649"/>
        <s v="E00503"/>
        <s v="E00676"/>
        <s v="E02005"/>
        <s v="E01895"/>
        <s v="E01396"/>
        <s v="E00749"/>
        <s v="E01941"/>
        <s v="E01413"/>
        <s v="E03928"/>
        <s v="E00639"/>
        <s v="E04189"/>
        <s v="E02732"/>
        <s v="E00324"/>
        <s v="E00518"/>
        <s v="E04564"/>
        <s v="E02033"/>
        <s v="E00412"/>
        <s v="E01844"/>
        <s v="E00667"/>
        <s v="E00287"/>
        <s v="E02235"/>
        <s v="E00647"/>
        <s v="E02522"/>
        <s v="E00459"/>
        <s v="E03007"/>
        <s v="E00952"/>
        <s v="E03863"/>
        <s v="E02710"/>
        <s v="E01339"/>
        <s v="E02938"/>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0446"/>
        <s v="E02363"/>
        <s v="E03718"/>
        <s v="E01749"/>
        <s v="E02888"/>
        <s v="E01338"/>
        <s v="E03000"/>
        <s v="E01611"/>
        <s v="E02684"/>
        <s v="E02561"/>
        <s v="E03168"/>
        <s v="E03691"/>
        <s v="E03278"/>
        <s v="E00282"/>
        <s v="E00559"/>
        <s v="E02558"/>
        <s v="E03858"/>
        <s v="E02221"/>
        <s v="E02627"/>
        <s v="E03778"/>
        <s v="E00481"/>
        <s v="E02833"/>
        <s v="E03902"/>
        <s v="E02310"/>
        <s v="E02661"/>
        <s v="E00682"/>
        <s v="E00785"/>
        <s v="E04598"/>
        <s v="E03247"/>
        <s v="E02703"/>
        <s v="E02191"/>
        <s v="E00156"/>
        <s v="E00005"/>
        <s v="E04354"/>
        <s v="E01578"/>
        <s v="E03430"/>
        <s v="E04762"/>
        <s v="E01148"/>
        <s v="E03094"/>
        <s v="E01909"/>
        <s v="E04398"/>
        <s v="E02521"/>
      </sharedItems>
    </cacheField>
    <cacheField name="Full" numFmtId="0">
      <sharedItems count="792">
        <s v="Noah"/>
        <s v="Gabriella"/>
        <s v="Alexander"/>
        <s v="Emma"/>
        <s v="Ezra"/>
        <s v="Asher"/>
        <s v="Riley"/>
        <s v="Caroline"/>
        <s v="Victoria"/>
        <s v="Harper"/>
        <s v="Ethan"/>
        <s v="Leonardo"/>
        <s v="Ian"/>
        <s v="Eli"/>
        <s v="Abigail"/>
        <s v="Avery"/>
        <s v="Leah"/>
        <s v="Henry"/>
        <s v="Anna"/>
        <s v="Emily"/>
        <s v="Santiago"/>
        <s v="Grayson"/>
        <s v="Jaxson"/>
        <s v="Thomas"/>
        <s v="Isabella"/>
        <s v="Dylan"/>
        <s v="Eleanor"/>
        <s v="Emery"/>
        <s v="John"/>
        <s v="Ava"/>
        <s v="Natalia"/>
        <s v="Skylar"/>
        <s v="Christian"/>
        <s v="Penelope"/>
        <s v="Piper"/>
        <s v="Everly"/>
        <s v="Aurora"/>
        <s v="William"/>
        <s v="Jade"/>
        <s v="Isla"/>
        <s v="David"/>
        <s v="Miles"/>
        <s v="Mila"/>
        <s v="Benjamin"/>
        <s v="Samuel"/>
        <s v="Joseph"/>
        <s v="Jose"/>
        <s v="Parker"/>
        <s v="Everleigh"/>
        <s v="Lincoln"/>
        <s v="Willow"/>
        <s v="Jack"/>
        <s v="Genesis"/>
        <s v="Eliza"/>
        <s v="Gabriel"/>
        <s v="Amelia"/>
        <s v="Xavier"/>
        <s v="Matthew"/>
        <s v="Mia"/>
        <s v="Rylee"/>
        <s v="Zoe"/>
        <s v="Nolan"/>
        <s v="Nevaeh"/>
        <s v="Samantha"/>
        <s v="Madeline"/>
        <s v="Leilani"/>
        <s v="Connor"/>
        <s v="Ivy"/>
        <s v="Andrew"/>
        <s v="Ezekiel"/>
        <s v="Nova"/>
        <s v="Evelyn"/>
        <s v="Brooks"/>
        <s v="Scarlett"/>
        <s v="Cora"/>
        <s v="Liam"/>
        <s v="Sophia"/>
        <s v="Athena"/>
        <s v="Greyson"/>
        <s v="Vivian"/>
        <s v="Elena"/>
        <s v="Mateo"/>
        <s v="Sophie"/>
        <s v="Kennedy"/>
        <s v="Levi"/>
        <s v="Julian"/>
        <s v="Hannah"/>
        <s v="Anthony"/>
        <s v="Paisley"/>
        <s v="Silas"/>
        <s v="Colton"/>
        <s v="Elias"/>
        <s v="Lily"/>
        <s v="Jaxon"/>
        <s v="Elijah"/>
        <s v="Camila"/>
        <s v="Lucas"/>
        <s v="Hudson"/>
        <s v="Gianna"/>
        <s v="Jameson"/>
        <s v="Daniel"/>
        <s v="Mason"/>
        <s v="Nathan"/>
        <s v="Maria"/>
        <s v="Charlotte"/>
        <s v="Jeremiah"/>
        <s v="Caleb"/>
        <s v="Carter"/>
        <s v="Ayla"/>
        <s v="Aubrey"/>
        <s v="Luna"/>
        <s v="Brooklyn"/>
        <s v="Hadley"/>
        <s v="Jonathan"/>
        <s v="Sarah"/>
        <s v="Ella"/>
        <s v="Jordan"/>
        <s v="Luca"/>
        <s v="Wesley"/>
        <s v="Hunter"/>
        <s v="Sofia"/>
        <s v="Lucy"/>
        <s v="Kai"/>
        <s v="Melody"/>
        <s v="James"/>
        <s v="Owen"/>
        <s v="Kinsley"/>
        <s v="Emilia"/>
        <s v="Eva"/>
        <s v="Luke"/>
        <s v="Charles"/>
        <s v="Adam"/>
        <s v="Cooper"/>
        <s v="Layla"/>
        <s v="Aria"/>
        <s v="Autumn"/>
        <s v="Axel"/>
        <s v="Cameron"/>
        <s v="Clara"/>
        <s v="Audrey"/>
        <s v="Landon"/>
        <s v="Nora"/>
        <s v="Joshua"/>
        <s v="Logan"/>
        <s v="Christopher"/>
        <s v="Lillian"/>
        <s v="Julia"/>
        <s v="Hailey"/>
        <s v="Quinn"/>
        <s v="Dominic"/>
        <s v="Robert"/>
        <s v="Roman"/>
        <s v="Ellie"/>
        <s v="Violet"/>
        <s v="Isaac"/>
        <s v="Jayden"/>
        <s v="Aiden"/>
        <s v="Ruby"/>
        <s v="Leo"/>
        <s v="Allison"/>
        <s v="Jace"/>
        <s v="Jacob"/>
        <s v="Liliana"/>
        <s v="Raelynn"/>
        <s v="Grace"/>
        <s v="Addison"/>
        <s v="Josephine"/>
        <s v="Maverick"/>
        <s v="Austin"/>
        <s v="Angel"/>
        <s v="Nicholas"/>
        <s v="Alice"/>
        <s v="Serenity"/>
        <s v="Madison"/>
        <s v="Maya"/>
        <s v="Olivia"/>
        <s v="Eloise"/>
        <s v="Lydia"/>
        <s v="Savannah"/>
        <s v="Natalie"/>
        <s v="Adeline"/>
        <s v="Eliana"/>
        <s v="Theodore"/>
        <s v="Bella"/>
        <s v="Everett"/>
        <s v="Madelyn"/>
        <s v="Adrian"/>
        <s v="Carson"/>
        <s v="Josiah"/>
        <s v="Claire"/>
        <s v="Peyton"/>
        <s v="Naomi"/>
        <s v="Lyla"/>
        <s v="Easton"/>
        <s v="Hazel"/>
        <s v="Ryan"/>
        <s v="Chloe"/>
        <s v="Kayden"/>
        <s v="Sebastian"/>
        <s v="Valentina"/>
        <s v="Aaron"/>
        <s v="Ariana"/>
        <s v="Jackson"/>
        <s v="Sadie"/>
        <s v="Aaliyah"/>
        <s v="Oliver"/>
        <s v="Davis"/>
        <s v="Dinh"/>
        <s v="Sanders"/>
        <s v="Vo"/>
        <s v="Gupta"/>
        <s v="Barnes"/>
        <s v="Martin"/>
        <s v="Bailey"/>
        <s v="Walker"/>
        <s v="Ali"/>
        <s v="Rogers"/>
        <s v="Jones"/>
        <s v="Ng"/>
        <s v="Yang"/>
        <s v="Xi"/>
        <s v="Powell"/>
        <s v="Silva"/>
        <s v="Dang"/>
        <s v="Alvarado"/>
        <s v="Rivera"/>
        <s v="Dixon"/>
        <s v="Her"/>
        <s v="Henderson"/>
        <s v="Mejia"/>
        <s v="Chin"/>
        <s v="Lu"/>
        <s v="Choi"/>
        <s v="Kumar"/>
        <s v="Guzman"/>
        <s v="Vu"/>
        <s v="Jenkins"/>
        <s v="Brown"/>
        <s v="Huang"/>
        <s v="Perry"/>
        <s v="Padilla"/>
        <s v="Pena"/>
        <s v="Lam"/>
        <s v="Foster"/>
        <s v="Moore"/>
        <s v="Washington"/>
        <s v="Holmes"/>
        <s v="Rojas"/>
        <s v="Coleman"/>
        <s v="Clark"/>
        <s v="Butler"/>
        <s v="Contreras"/>
        <s v="Yu"/>
        <s v="Lewis"/>
        <s v="Do"/>
        <s v="Chow"/>
        <s v="Ayala"/>
        <s v="Salazar"/>
        <s v="Carrillo"/>
        <s v="Richardson"/>
        <s v="Guerrero"/>
        <s v="Mehta"/>
        <s v="Espinoza"/>
        <s v="Chu"/>
        <s v="Hong"/>
        <s v="Moua"/>
        <s v="Morales"/>
        <s v="Soto"/>
        <s v="Ross"/>
        <s v="Fernandez"/>
        <s v="Hall"/>
        <s v="Mai"/>
        <s v="Cheng"/>
        <s v="Navarro"/>
        <s v="Hernandez"/>
        <s v="Huynh"/>
        <s v="Zheng"/>
        <s v="Chau"/>
        <s v="Romero"/>
        <s v="Bui"/>
        <s v="Adams"/>
        <s v="Shin"/>
        <s v="King"/>
        <s v="Simmons"/>
        <s v="Desai"/>
        <s v="Liu"/>
        <s v="Marquez"/>
        <s v="Rodriguez"/>
        <s v="Jung"/>
        <s v="Vang"/>
        <s v="Diaz"/>
        <s v="Leung"/>
        <s v="Nelson"/>
        <s v="Lai"/>
        <s v="Reed"/>
        <s v="Williams"/>
        <s v="Rahman"/>
        <s v="Mendez"/>
        <s v="Fong"/>
        <s v="Kang"/>
        <s v="Chavez"/>
        <s v="Thao"/>
        <s v="Bryant"/>
        <s v="Zhang"/>
        <s v="Ruiz"/>
        <s v="Hsu"/>
        <s v="Watson"/>
        <s v="Park"/>
        <s v="Doan"/>
        <s v="Sandoval"/>
        <s v="Ly"/>
        <s v="Figueroa"/>
        <s v="Wong"/>
        <s v="Zhao"/>
        <s v="Garza"/>
        <s v="Griffin"/>
        <s v="Hill"/>
        <s v="Yee"/>
        <s v="Cho"/>
        <s v="Wright"/>
        <s v="Reyes"/>
        <s v="White"/>
        <s v="Truong"/>
        <s v="Duong"/>
        <s v="Herrera"/>
        <s v="Gray"/>
        <s v="Sharma"/>
        <s v="Molina"/>
        <s v="Ortiz"/>
        <s v="Aguilar"/>
        <s v="Bell"/>
        <s v="Zhu"/>
        <s v="Grant"/>
        <s v="Han"/>
        <s v="Vega"/>
        <s v="Johnson"/>
        <s v="Maldonado"/>
        <s v="Jiang"/>
        <s v="Mitchell"/>
        <s v="Torres"/>
        <s v="Edwards"/>
        <s v="Chan"/>
        <s v="Munoz"/>
        <s v="Daniels"/>
        <s v="Castro"/>
        <s v="Liang"/>
        <s v="Alvarez"/>
        <s v="Delgado"/>
        <s v="Evans"/>
        <s v="Li"/>
        <s v="Acosta"/>
        <s v="Smith"/>
        <s v="Robinson"/>
        <s v="Lopez"/>
        <s v="Owens"/>
        <s v="Cao"/>
        <s v="Garcia"/>
        <s v="Pham"/>
        <s v="He"/>
        <s v="Yi"/>
        <s v="Xiong"/>
        <s v="Baker"/>
        <s v="Martinez"/>
        <s v="Chung"/>
        <s v="Jimenez"/>
        <s v="Tran"/>
        <s v="Luu"/>
        <s v="Ahmed"/>
        <s v="Patel"/>
        <s v="Patterson"/>
        <s v="Young"/>
        <s v="Ho"/>
        <s v="Hoang"/>
        <s v="Medina"/>
        <s v="Vasquez"/>
        <s v="Wilson"/>
        <s v="Gomez"/>
        <s v="Gutierrez"/>
        <s v="Ramos"/>
        <s v="Gonzalez"/>
        <s v="Sun"/>
        <s v="Campos"/>
        <s v="Wu"/>
        <s v="Luong"/>
        <s v="Roberts"/>
        <s v="Hu"/>
        <s v="Juarez"/>
        <s v="Ngo"/>
        <s v="Vazquez"/>
        <s v="Ford"/>
        <s v="Shah"/>
        <s v="Chang"/>
        <s v="Phan"/>
        <s v="Tan"/>
        <s v="Yoon"/>
        <s v="Lim"/>
        <s v="Harris"/>
        <s v="Banks"/>
        <s v="Flores"/>
        <s v="Woods"/>
        <s v="Khan"/>
        <s v="Taylor"/>
        <s v="Hwang"/>
        <s v="Lau"/>
        <s v="Stewart"/>
        <s v="Thompson"/>
        <s v="Miller"/>
        <s v="Dominguez"/>
        <s v="Lee"/>
        <s v="Nunez"/>
        <s v="Lin"/>
        <s v="Chen"/>
        <s v="Nguyen"/>
        <s v="Sanchez"/>
        <s v="Morris"/>
        <s v="Cruz"/>
        <s v="Collins"/>
        <s v="Howard"/>
        <s v="Song"/>
        <s v="Lo"/>
        <s v="Turner"/>
        <s v="Ma"/>
        <s v="Le"/>
        <s v="Castillo"/>
        <s v="Estrada"/>
        <s v="Cortez"/>
        <s v="Ha"/>
        <s v="Scott"/>
        <s v="Kaur"/>
        <s v="Gonzales"/>
        <s v="Valdez"/>
        <s v="Singh"/>
        <s v="Ortega"/>
        <s v="Trinh"/>
        <s v="Allen"/>
        <s v="Avila"/>
        <s v="Vargas"/>
        <s v="Tang"/>
        <s v="Santos"/>
        <s v="Ramirez"/>
        <s v="Zhou"/>
        <s v="Kim"/>
        <s v="Perez"/>
        <s v="Oh"/>
        <s v="Moreno"/>
        <s v="Campbell"/>
        <s v="Phillips"/>
        <s v="Mendoza"/>
        <s v="Green"/>
        <s v="Rios"/>
        <s v="Wyatt"/>
        <s v="Zoey"/>
        <s v="Elizabeth"/>
        <s v="Florence"/>
        <s v="Denise"/>
        <s v="Zavier"/>
        <s v="Kinslee"/>
        <s v="Peter"/>
        <s v="Isabelle"/>
        <s v="Ricky"/>
        <s v="Brooke"/>
        <s v="Nikolai"/>
        <s v="Frances"/>
        <s v="Hassan"/>
        <s v="Adaline"/>
        <s v="Kingsley"/>
        <s v="Astrid"/>
        <s v="Valentino"/>
        <s v="Alberto"/>
        <s v="Trey"/>
        <s v="Kaylani"/>
        <s v="Devin"/>
        <s v="Helena"/>
        <s v="Brycen"/>
        <s v="Averie"/>
        <s v="Colter"/>
        <s v="Martha"/>
        <s v="Zyair"/>
        <s v="Angelina"/>
        <s v="Elaine"/>
        <s v="Samson"/>
        <s v="Noor"/>
        <s v="Jacoby"/>
        <s v="Selena"/>
        <s v="Harley"/>
        <s v="Casen"/>
        <s v="Miranda"/>
        <s v="Aldo"/>
        <s v="Camilla"/>
        <s v="Zahir"/>
        <s v="Zane"/>
        <s v="Melissa"/>
        <s v="Vienna"/>
        <s v="Raymond"/>
        <s v="Bruce"/>
        <s v="Angelica"/>
        <s v="Rayden"/>
        <s v="Vera"/>
        <s v="Artemis"/>
        <s v="Saul"/>
        <s v="Kori"/>
        <s v="Pearl"/>
        <s v="Wayne"/>
        <s v="Fatima"/>
        <s v="Pablo"/>
        <s v="Rosalyn"/>
        <s v="Yehuda"/>
        <s v="Malaysia"/>
        <s v="Omari"/>
        <s v="Paislee"/>
        <s v="Kieran"/>
        <s v="Khalani"/>
        <s v="Mac"/>
        <s v="Lacey"/>
        <s v="Alvaro"/>
        <s v="Rocco"/>
        <s v="Saige"/>
        <s v="Zeke"/>
        <s v="Iliana"/>
        <s v="Antonio"/>
        <s v="Saoirse"/>
        <s v="Houston"/>
        <s v="Haley"/>
        <s v="Promise"/>
        <s v="Lauren"/>
        <s v="Bellamy"/>
        <s v="Lilian"/>
        <s v="Seth"/>
        <s v="Josie"/>
        <s v="Makenzie"/>
        <s v="Romina"/>
        <s v="Arturo"/>
        <s v="Della"/>
        <s v="Mack"/>
        <s v="Bowen"/>
        <s v="Cannon"/>
        <s v="Paloma"/>
        <s v="Holland"/>
        <s v="Tristen"/>
        <s v="Sky"/>
        <s v="Annabella"/>
        <s v="Izaiah"/>
        <s v="Rowen"/>
        <s v="Elliot"/>
        <s v="Wes"/>
        <s v="Giana"/>
        <s v="Dayton"/>
        <s v="Emilio"/>
        <s v="Sarai"/>
        <s v="Paige"/>
        <s v="Dane"/>
        <s v="Zoya"/>
        <s v="Jasper"/>
        <s v="Hadassah"/>
        <s v="Rocky"/>
        <s v="Addyson"/>
        <s v="Edgar"/>
        <s v="Ariya"/>
        <s v="Daxton"/>
        <s v="Noelle"/>
        <s v="Travis"/>
        <s v="Itzel"/>
        <s v="Stefan"/>
        <s v="Pedro"/>
        <s v="Azariah"/>
        <s v="Wesson"/>
        <s v="Malani"/>
        <s v="Frank"/>
        <s v="Zoie"/>
        <s v="Romeo"/>
        <s v="Danna"/>
        <s v="Clyde"/>
        <s v="Zhuri"/>
        <s v="Ariel"/>
        <s v="Penny"/>
        <s v="Branson"/>
        <s v="Maren"/>
        <s v="Diego"/>
        <s v="Kendra"/>
        <s v="Weston"/>
        <s v="Hayden"/>
        <s v="Lane"/>
        <s v="Kamryn"/>
        <s v="Vance"/>
        <s v="Gabrielle"/>
        <s v="Santana"/>
        <s v="Royalty"/>
        <s v="Charli"/>
        <s v="Maximilian"/>
        <s v="Lillie"/>
        <s v="Juliette"/>
        <s v="Willa"/>
        <s v="Atreus"/>
        <s v="Ariah"/>
        <s v="Bear"/>
        <s v="Dahlia"/>
        <s v="Drake"/>
        <s v="Keira"/>
        <s v="Jamison"/>
        <s v="Oaklyn"/>
        <s v="Fisher"/>
        <s v="Kennedi"/>
        <s v="Dallas"/>
        <s v="Amber"/>
        <s v="Marcel"/>
        <s v="Capri"/>
        <s v="Jefferson"/>
        <s v="Odin"/>
        <s v="Matias"/>
        <s v="Madeleine"/>
        <s v="Justin"/>
        <s v="Alexandria"/>
        <s v="Killian"/>
        <s v="Laney"/>
        <s v="Yahir"/>
        <s v="Charleigh"/>
        <s v="Willie"/>
        <s v="Brecken"/>
        <s v="Evie"/>
        <s v="Legend"/>
        <s v="Harlee"/>
        <s v="Raphael"/>
        <s v="Sierra"/>
        <s v="Harvey"/>
        <s v="Presley"/>
        <s v="Chaim"/>
        <s v="Estelle"/>
        <s v="Spencer"/>
        <s v="Eric"/>
        <s v="Remy"/>
        <s v="Beatrice"/>
        <s v="Gunner"/>
        <s v="Thalia"/>
        <s v="Layton"/>
        <s v="Allyson"/>
        <s v="Kamari"/>
        <s v="Ashlynn"/>
        <s v="Landry"/>
        <s v="Wallace"/>
        <s v="Zion"/>
        <s v="Cayden"/>
        <s v="Roland"/>
        <s v="Joe"/>
        <s v="Teresa"/>
        <s v="Cohen"/>
        <s v="Amaya"/>
        <s v="Aziel"/>
        <s v="Anika"/>
        <s v="Roy"/>
        <s v="Meghan"/>
        <s v="Briar"/>
        <s v="Alisson"/>
        <s v="Lukas"/>
        <s v="Kiara"/>
        <s v="Reid"/>
        <s v="Mae"/>
        <s v="Keith"/>
        <s v="Sterling"/>
        <s v="Rayne"/>
        <s v="Blake"/>
        <s v="Zendaya"/>
        <s v="Kameron"/>
        <s v="Estella"/>
        <s v="Louie"/>
        <s v="Everlee"/>
        <s v="Aden"/>
        <s v="Laila"/>
        <s v="Johnathan"/>
        <s v="Alaiya"/>
        <s v="Averi"/>
        <s v="Victor"/>
        <s v="Marie"/>
        <s v="Magnolia"/>
        <s v="Lawson"/>
        <s v="Adelina"/>
        <s v="Hendrix"/>
        <s v="Braylon"/>
        <s v="Meadow"/>
        <s v="Franklin"/>
        <s v="Alaina"/>
        <s v="Dakari"/>
        <s v="Oaklynn"/>
        <s v="Raylan"/>
        <s v="Jakari"/>
        <s v="Rhett"/>
        <s v="Lennox"/>
        <s v="Jaxx"/>
        <s v="Kaliyah"/>
        <s v="Adelynn"/>
        <s v="Evan"/>
        <s v="Rebekah"/>
        <s v="Calvin"/>
        <s v="Eston"/>
        <s v="Alora"/>
        <s v="Yareli"/>
        <s v="Amos"/>
        <s v="lilah"/>
        <s v="Layne"/>
        <s v="Eve"/>
        <s v="Enzo"/>
        <s v="lakai"/>
        <s v="Monica"/>
        <s v="Esteban"/>
        <s v="Remi"/>
        <s v="Journee"/>
        <s v="Ameer"/>
        <s v="Ismael"/>
        <s v="Corinne"/>
        <s v="Frederick"/>
        <s v="Richard"/>
        <s v="Ayleen"/>
        <s v="Wells"/>
        <s v="Daphne"/>
        <s v="Macy"/>
        <s v="Thaddeus"/>
        <s v="Mariah"/>
        <s v="Kaison"/>
        <s v="Shawn"/>
        <s v="Harmoni"/>
        <s v="Dominick"/>
        <s v="Kylie"/>
        <s v="Finnegan"/>
        <s v="Scarlet"/>
        <s v="Jayce"/>
        <s v="Andi"/>
        <s v="Keaton"/>
        <s v="Warren"/>
        <s v="Sara"/>
        <s v="Terry"/>
        <s v="Shelby"/>
        <s v="Colt"/>
        <s v="Memphis"/>
        <s v="Vivienne"/>
        <s v="Thatcher"/>
        <s v="Annalise"/>
        <s v="Morgan"/>
        <s v="Nixon"/>
        <s v="Colette"/>
        <s v="Eduardo"/>
        <s v="Winter"/>
        <s v="Anastasia"/>
        <s v="Magnus"/>
        <s v="Cleo"/>
        <s v="Jalen"/>
        <s v="Carolina"/>
        <s v="Archer"/>
        <s v="Jovie"/>
        <s v="Kade"/>
        <s v="Cassidy"/>
        <s v="Colby"/>
        <s v="Persephone"/>
        <s v="Abraham"/>
        <s v="Noa"/>
        <s v="Crew"/>
        <s v="Zaylee"/>
        <s v="Holden"/>
        <s v="Mackenzie"/>
        <s v="Hank"/>
        <s v="Mara"/>
        <s v="Nasir"/>
        <s v="Jennifer"/>
        <s v="Dexter"/>
        <s v="Luella"/>
        <s v="Bjorn"/>
        <s v="Lena"/>
        <s v="Ryder"/>
        <s v="Lola"/>
        <s v="Salem"/>
        <s v="Mckenzie"/>
        <s v="Miriam"/>
        <s v="Ishaan"/>
        <s v="Norah"/>
        <s v="Donald"/>
        <s v="Calum"/>
        <s v="Liberty"/>
        <s v="Musa"/>
        <s v="Deandre"/>
        <s v="Jonas"/>
        <s v="Blaise"/>
        <s v="Melani"/>
        <s v="Kevin"/>
        <s v="Rebecca"/>
        <s v="Judith"/>
        <s v="Boston"/>
        <s v="Laurel"/>
        <s v="Kyree"/>
        <s v="Ivanna"/>
        <s v="Santino"/>
        <s v="Kasen"/>
        <s v="Dani"/>
        <s v="Noe"/>
        <s v="Carmen"/>
      </sharedItems>
    </cacheField>
    <cacheField name="Gender" numFmtId="0">
      <sharedItems count="2">
        <s v="Female"/>
        <s v="Male"/>
      </sharedItems>
    </cacheField>
    <cacheField name="Age" numFmtId="0">
      <sharedItems containsSemiMixedTypes="0" containsString="0" containsNumber="1" containsInteger="1" minValue="26" maxValue="56"/>
    </cacheField>
    <cacheField name="Job" numFmtId="0">
      <sharedItems count="10">
        <s v="Auto Eng"/>
        <s v=" Dev Eng"/>
        <s v="Sr. Acc Rep"/>
        <s v="Field Eng"/>
        <s v="Sr. Manger"/>
        <s v="Quality Eng"/>
        <s v="IT Coord"/>
        <s v="Ops Eng"/>
        <s v="Sr. Analyst"/>
        <s v="Net Admin"/>
      </sharedItems>
    </cacheField>
    <cacheField name="Department" numFmtId="0">
      <sharedItems count="6">
        <s v="Engineering"/>
        <s v="Sales"/>
        <s v="Finance"/>
        <s v="Marketing"/>
        <s v="Accounting"/>
        <s v="IT"/>
      </sharedItems>
    </cacheField>
    <cacheField name="Business" numFmtId="0">
      <sharedItems count="4">
        <s v="Corporate"/>
        <s v="Products"/>
        <s v="R&amp;D"/>
        <s v="Manufacturing"/>
      </sharedItems>
    </cacheField>
    <cacheField name="Hire" numFmtId="14">
      <sharedItems containsSemiMixedTypes="0" containsNonDate="0" containsDate="1" containsString="0" minDate="2020-01-03T00:00:00" maxDate="2024-08-24T00:00:00"/>
    </cacheField>
    <cacheField name="Exit" numFmtId="14">
      <sharedItems containsNonDate="0" containsDate="1" containsString="0" containsBlank="1" minDate="2021-02-24T00:00:00" maxDate="2024-10-12T00:00:00"/>
    </cacheField>
    <cacheField name="Annual" numFmtId="0">
      <sharedItems containsSemiMixedTypes="0" containsString="0" containsNumber="1" containsInteger="1" minValue="10000" maxValue="1408000"/>
    </cacheField>
    <cacheField name="Bonus" numFmtId="0">
      <sharedItems containsSemiMixedTypes="0" containsString="0" containsNumber="1" minValue="0" maxValue="0.4"/>
    </cacheField>
    <cacheField name="Status" numFmtId="0">
      <sharedItems count="2">
        <s v="Inactive"/>
        <s v="Active"/>
      </sharedItems>
    </cacheField>
    <cacheField name="year" numFmtId="0">
      <sharedItems containsSemiMixedTypes="0" containsString="0" containsNumber="1" containsInteger="1" minValue="0" maxValue="5"/>
    </cacheField>
    <cacheField name="age groupe" numFmtId="0">
      <sharedItems count="6">
        <s v="46-50"/>
        <s v="36-40"/>
        <s v="41-45"/>
        <s v="26-30"/>
        <s v="31-35"/>
        <s v="51-60"/>
      </sharedItems>
    </cacheField>
  </cacheFields>
  <extLst>
    <ext xmlns:x14="http://schemas.microsoft.com/office/spreadsheetml/2009/9/main" uri="{725AE2AE-9491-48be-B2B4-4EB974FC3084}">
      <x14:pivotCacheDefinition pivotCacheId="1742941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2">
  <r>
    <x v="0"/>
    <x v="0"/>
    <x v="0"/>
    <n v="47"/>
    <x v="0"/>
    <x v="0"/>
    <x v="0"/>
    <d v="2020-10-12T00:00:00"/>
    <d v="2022-10-23T00:00:00"/>
    <n v="10000"/>
    <n v="0"/>
    <x v="0"/>
    <n v="2"/>
    <x v="0"/>
  </r>
  <r>
    <x v="1"/>
    <x v="1"/>
    <x v="1"/>
    <n v="36"/>
    <x v="1"/>
    <x v="0"/>
    <x v="1"/>
    <d v="2022-01-27T00:00:00"/>
    <m/>
    <n v="10000"/>
    <n v="0"/>
    <x v="1"/>
    <n v="3"/>
    <x v="1"/>
  </r>
  <r>
    <x v="2"/>
    <x v="2"/>
    <x v="0"/>
    <n v="41"/>
    <x v="2"/>
    <x v="1"/>
    <x v="0"/>
    <d v="2024-02-15T00:00:00"/>
    <m/>
    <n v="12000"/>
    <n v="0"/>
    <x v="1"/>
    <n v="1"/>
    <x v="2"/>
  </r>
  <r>
    <x v="3"/>
    <x v="3"/>
    <x v="1"/>
    <n v="30"/>
    <x v="3"/>
    <x v="0"/>
    <x v="1"/>
    <d v="2024-02-10T00:00:00"/>
    <m/>
    <n v="14000"/>
    <n v="0"/>
    <x v="1"/>
    <n v="1"/>
    <x v="3"/>
  </r>
  <r>
    <x v="4"/>
    <x v="4"/>
    <x v="0"/>
    <n v="30"/>
    <x v="2"/>
    <x v="1"/>
    <x v="2"/>
    <d v="2020-12-18T00:00:00"/>
    <d v="2024-05-18T00:00:00"/>
    <n v="16000"/>
    <n v="0"/>
    <x v="0"/>
    <n v="3"/>
    <x v="3"/>
  </r>
  <r>
    <x v="5"/>
    <x v="5"/>
    <x v="1"/>
    <n v="38"/>
    <x v="0"/>
    <x v="0"/>
    <x v="1"/>
    <d v="2020-01-07T00:00:00"/>
    <d v="2024-05-18T00:00:00"/>
    <n v="18000"/>
    <n v="0.15"/>
    <x v="0"/>
    <n v="4"/>
    <x v="1"/>
  </r>
  <r>
    <x v="6"/>
    <x v="6"/>
    <x v="0"/>
    <n v="28"/>
    <x v="0"/>
    <x v="0"/>
    <x v="2"/>
    <d v="2023-10-07T00:00:00"/>
    <m/>
    <n v="20000"/>
    <n v="0"/>
    <x v="1"/>
    <n v="1"/>
    <x v="3"/>
  </r>
  <r>
    <x v="7"/>
    <x v="7"/>
    <x v="1"/>
    <n v="39"/>
    <x v="4"/>
    <x v="2"/>
    <x v="2"/>
    <d v="2021-10-18T00:00:00"/>
    <m/>
    <n v="22000"/>
    <n v="0.11"/>
    <x v="1"/>
    <n v="3"/>
    <x v="1"/>
  </r>
  <r>
    <x v="8"/>
    <x v="8"/>
    <x v="0"/>
    <n v="31"/>
    <x v="4"/>
    <x v="3"/>
    <x v="1"/>
    <d v="2022-08-18T00:00:00"/>
    <m/>
    <n v="24000"/>
    <n v="0.12"/>
    <x v="1"/>
    <n v="2"/>
    <x v="4"/>
  </r>
  <r>
    <x v="9"/>
    <x v="9"/>
    <x v="0"/>
    <n v="45"/>
    <x v="4"/>
    <x v="4"/>
    <x v="0"/>
    <d v="2024-05-28T00:00:00"/>
    <m/>
    <n v="26000"/>
    <n v="0"/>
    <x v="1"/>
    <n v="1"/>
    <x v="2"/>
  </r>
  <r>
    <x v="10"/>
    <x v="10"/>
    <x v="0"/>
    <n v="50"/>
    <x v="5"/>
    <x v="0"/>
    <x v="3"/>
    <d v="2022-09-07T00:00:00"/>
    <m/>
    <n v="28000"/>
    <n v="0.12"/>
    <x v="1"/>
    <n v="2"/>
    <x v="0"/>
  </r>
  <r>
    <x v="11"/>
    <x v="11"/>
    <x v="1"/>
    <n v="36"/>
    <x v="4"/>
    <x v="3"/>
    <x v="3"/>
    <d v="2024-01-03T00:00:00"/>
    <m/>
    <n v="30000"/>
    <n v="0.15"/>
    <x v="1"/>
    <n v="1"/>
    <x v="1"/>
  </r>
  <r>
    <x v="12"/>
    <x v="12"/>
    <x v="0"/>
    <n v="45"/>
    <x v="6"/>
    <x v="5"/>
    <x v="2"/>
    <d v="2023-05-28T00:00:00"/>
    <m/>
    <n v="32000"/>
    <n v="0"/>
    <x v="1"/>
    <n v="2"/>
    <x v="2"/>
  </r>
  <r>
    <x v="13"/>
    <x v="13"/>
    <x v="1"/>
    <n v="29"/>
    <x v="5"/>
    <x v="0"/>
    <x v="1"/>
    <d v="2023-11-15T00:00:00"/>
    <m/>
    <n v="34000"/>
    <n v="0"/>
    <x v="1"/>
    <n v="1"/>
    <x v="3"/>
  </r>
  <r>
    <x v="14"/>
    <x v="14"/>
    <x v="1"/>
    <n v="41"/>
    <x v="5"/>
    <x v="0"/>
    <x v="2"/>
    <d v="2020-01-21T00:00:00"/>
    <d v="2022-10-23T00:00:00"/>
    <n v="36000"/>
    <n v="0.15"/>
    <x v="0"/>
    <n v="2"/>
    <x v="2"/>
  </r>
  <r>
    <x v="15"/>
    <x v="15"/>
    <x v="1"/>
    <n v="47"/>
    <x v="7"/>
    <x v="0"/>
    <x v="0"/>
    <d v="2023-10-07T00:00:00"/>
    <d v="2024-09-02T00:00:00"/>
    <n v="38000"/>
    <n v="0"/>
    <x v="0"/>
    <n v="0"/>
    <x v="0"/>
  </r>
  <r>
    <x v="16"/>
    <x v="16"/>
    <x v="1"/>
    <n v="38"/>
    <x v="6"/>
    <x v="5"/>
    <x v="1"/>
    <d v="2024-04-19T00:00:00"/>
    <m/>
    <n v="40000"/>
    <n v="0"/>
    <x v="1"/>
    <n v="1"/>
    <x v="1"/>
  </r>
  <r>
    <x v="17"/>
    <x v="17"/>
    <x v="0"/>
    <n v="40"/>
    <x v="7"/>
    <x v="0"/>
    <x v="2"/>
    <d v="2020-09-09T00:00:00"/>
    <m/>
    <n v="42000"/>
    <n v="0.15"/>
    <x v="1"/>
    <n v="4"/>
    <x v="1"/>
  </r>
  <r>
    <x v="18"/>
    <x v="18"/>
    <x v="1"/>
    <n v="45"/>
    <x v="7"/>
    <x v="0"/>
    <x v="3"/>
    <d v="2023-11-03T00:00:00"/>
    <m/>
    <n v="44000"/>
    <n v="0"/>
    <x v="1"/>
    <n v="1"/>
    <x v="2"/>
  </r>
  <r>
    <x v="19"/>
    <x v="19"/>
    <x v="0"/>
    <n v="26"/>
    <x v="6"/>
    <x v="5"/>
    <x v="3"/>
    <d v="2024-04-30T00:00:00"/>
    <m/>
    <n v="46000"/>
    <n v="0"/>
    <x v="1"/>
    <n v="1"/>
    <x v="3"/>
  </r>
  <r>
    <x v="20"/>
    <x v="20"/>
    <x v="1"/>
    <n v="35"/>
    <x v="0"/>
    <x v="0"/>
    <x v="3"/>
    <d v="2020-02-26T00:00:00"/>
    <d v="2021-09-07T00:00:00"/>
    <n v="48000"/>
    <n v="0"/>
    <x v="0"/>
    <n v="1"/>
    <x v="4"/>
  </r>
  <r>
    <x v="21"/>
    <x v="21"/>
    <x v="0"/>
    <n v="29"/>
    <x v="1"/>
    <x v="0"/>
    <x v="3"/>
    <d v="2022-09-11T00:00:00"/>
    <m/>
    <n v="50000"/>
    <n v="0"/>
    <x v="1"/>
    <n v="2"/>
    <x v="3"/>
  </r>
  <r>
    <x v="22"/>
    <x v="22"/>
    <x v="0"/>
    <n v="35"/>
    <x v="8"/>
    <x v="2"/>
    <x v="3"/>
    <d v="2024-05-18T00:00:00"/>
    <m/>
    <n v="52000"/>
    <n v="0"/>
    <x v="1"/>
    <n v="1"/>
    <x v="4"/>
  </r>
  <r>
    <x v="23"/>
    <x v="23"/>
    <x v="1"/>
    <n v="27"/>
    <x v="5"/>
    <x v="0"/>
    <x v="0"/>
    <d v="2021-11-09T00:00:00"/>
    <m/>
    <n v="54000"/>
    <n v="0.12"/>
    <x v="1"/>
    <n v="3"/>
    <x v="3"/>
  </r>
  <r>
    <x v="24"/>
    <x v="24"/>
    <x v="1"/>
    <n v="26"/>
    <x v="7"/>
    <x v="0"/>
    <x v="1"/>
    <d v="2020-05-12T00:00:00"/>
    <d v="2022-10-23T00:00:00"/>
    <n v="56000"/>
    <n v="0.15"/>
    <x v="0"/>
    <n v="2"/>
    <x v="3"/>
  </r>
  <r>
    <x v="25"/>
    <x v="25"/>
    <x v="1"/>
    <n v="27"/>
    <x v="3"/>
    <x v="0"/>
    <x v="3"/>
    <d v="2022-09-11T00:00:00"/>
    <m/>
    <n v="58000"/>
    <n v="0"/>
    <x v="1"/>
    <n v="2"/>
    <x v="3"/>
  </r>
  <r>
    <x v="26"/>
    <x v="26"/>
    <x v="1"/>
    <n v="30"/>
    <x v="8"/>
    <x v="4"/>
    <x v="2"/>
    <d v="2022-10-23T00:00:00"/>
    <m/>
    <n v="60000"/>
    <n v="0"/>
    <x v="1"/>
    <n v="2"/>
    <x v="3"/>
  </r>
  <r>
    <x v="27"/>
    <x v="27"/>
    <x v="0"/>
    <n v="36"/>
    <x v="9"/>
    <x v="5"/>
    <x v="3"/>
    <d v="2020-08-23T00:00:00"/>
    <d v="2024-05-18T00:00:00"/>
    <n v="62000"/>
    <n v="0"/>
    <x v="0"/>
    <n v="3"/>
    <x v="1"/>
  </r>
  <r>
    <x v="28"/>
    <x v="28"/>
    <x v="1"/>
    <n v="45"/>
    <x v="8"/>
    <x v="3"/>
    <x v="1"/>
    <d v="2023-11-07T00:00:00"/>
    <m/>
    <n v="64000"/>
    <n v="0"/>
    <x v="1"/>
    <n v="1"/>
    <x v="2"/>
  </r>
  <r>
    <x v="29"/>
    <x v="29"/>
    <x v="0"/>
    <n v="37"/>
    <x v="1"/>
    <x v="0"/>
    <x v="2"/>
    <d v="2023-10-07T00:00:00"/>
    <m/>
    <n v="66000"/>
    <n v="0"/>
    <x v="1"/>
    <n v="1"/>
    <x v="1"/>
  </r>
  <r>
    <x v="30"/>
    <x v="30"/>
    <x v="0"/>
    <n v="32"/>
    <x v="9"/>
    <x v="5"/>
    <x v="2"/>
    <d v="2022-04-26T00:00:00"/>
    <m/>
    <n v="68000"/>
    <n v="0.12"/>
    <x v="1"/>
    <n v="3"/>
    <x v="4"/>
  </r>
  <r>
    <x v="31"/>
    <x v="31"/>
    <x v="0"/>
    <n v="45"/>
    <x v="3"/>
    <x v="0"/>
    <x v="0"/>
    <d v="2020-02-28T00:00:00"/>
    <m/>
    <n v="70000"/>
    <n v="0.15"/>
    <x v="1"/>
    <n v="5"/>
    <x v="2"/>
  </r>
  <r>
    <x v="32"/>
    <x v="32"/>
    <x v="0"/>
    <n v="51"/>
    <x v="0"/>
    <x v="0"/>
    <x v="0"/>
    <d v="2020-10-12T00:00:00"/>
    <m/>
    <n v="72000"/>
    <n v="0.15"/>
    <x v="1"/>
    <n v="4"/>
    <x v="5"/>
  </r>
  <r>
    <x v="33"/>
    <x v="33"/>
    <x v="0"/>
    <n v="56"/>
    <x v="1"/>
    <x v="0"/>
    <x v="1"/>
    <d v="2022-01-27T00:00:00"/>
    <m/>
    <n v="74000"/>
    <n v="0.1"/>
    <x v="1"/>
    <n v="3"/>
    <x v="5"/>
  </r>
  <r>
    <x v="34"/>
    <x v="34"/>
    <x v="1"/>
    <n v="53"/>
    <x v="2"/>
    <x v="1"/>
    <x v="0"/>
    <d v="2020-02-15T00:00:00"/>
    <d v="2023-08-07T00:00:00"/>
    <n v="76000"/>
    <n v="0"/>
    <x v="0"/>
    <n v="3"/>
    <x v="5"/>
  </r>
  <r>
    <x v="35"/>
    <x v="35"/>
    <x v="0"/>
    <n v="47"/>
    <x v="3"/>
    <x v="0"/>
    <x v="1"/>
    <d v="2020-02-10T00:00:00"/>
    <d v="2021-02-24T00:00:00"/>
    <n v="78000"/>
    <n v="0.13"/>
    <x v="0"/>
    <n v="1"/>
    <x v="0"/>
  </r>
  <r>
    <x v="36"/>
    <x v="36"/>
    <x v="0"/>
    <n v="36"/>
    <x v="2"/>
    <x v="1"/>
    <x v="2"/>
    <d v="2020-12-18T00:00:00"/>
    <m/>
    <n v="80000"/>
    <n v="0.37"/>
    <x v="1"/>
    <n v="4"/>
    <x v="1"/>
  </r>
  <r>
    <x v="37"/>
    <x v="37"/>
    <x v="0"/>
    <n v="41"/>
    <x v="0"/>
    <x v="0"/>
    <x v="1"/>
    <d v="2020-01-07T00:00:00"/>
    <m/>
    <n v="82000"/>
    <n v="0"/>
    <x v="1"/>
    <n v="5"/>
    <x v="2"/>
  </r>
  <r>
    <x v="38"/>
    <x v="38"/>
    <x v="1"/>
    <n v="30"/>
    <x v="0"/>
    <x v="0"/>
    <x v="2"/>
    <d v="2023-10-07T00:00:00"/>
    <m/>
    <n v="84000"/>
    <n v="0"/>
    <x v="1"/>
    <n v="1"/>
    <x v="3"/>
  </r>
  <r>
    <x v="39"/>
    <x v="39"/>
    <x v="1"/>
    <n v="30"/>
    <x v="4"/>
    <x v="2"/>
    <x v="2"/>
    <d v="2022-10-18T00:00:00"/>
    <d v="2024-02-22T00:00:00"/>
    <n v="86000"/>
    <n v="0"/>
    <x v="0"/>
    <n v="1"/>
    <x v="3"/>
  </r>
  <r>
    <x v="40"/>
    <x v="40"/>
    <x v="1"/>
    <n v="38"/>
    <x v="4"/>
    <x v="3"/>
    <x v="1"/>
    <d v="2022-08-18T00:00:00"/>
    <m/>
    <n v="88000"/>
    <n v="7.0000000000000007E-2"/>
    <x v="1"/>
    <n v="2"/>
    <x v="1"/>
  </r>
  <r>
    <x v="41"/>
    <x v="41"/>
    <x v="0"/>
    <n v="28"/>
    <x v="4"/>
    <x v="4"/>
    <x v="0"/>
    <d v="2022-05-28T00:00:00"/>
    <d v="2024-05-18T00:00:00"/>
    <n v="90000"/>
    <n v="0.35"/>
    <x v="0"/>
    <n v="1"/>
    <x v="3"/>
  </r>
  <r>
    <x v="42"/>
    <x v="42"/>
    <x v="1"/>
    <n v="46"/>
    <x v="5"/>
    <x v="0"/>
    <x v="3"/>
    <d v="2022-09-07T00:00:00"/>
    <m/>
    <n v="92000"/>
    <n v="0"/>
    <x v="1"/>
    <n v="2"/>
    <x v="0"/>
  </r>
  <r>
    <x v="43"/>
    <x v="43"/>
    <x v="0"/>
    <n v="31"/>
    <x v="4"/>
    <x v="3"/>
    <x v="3"/>
    <d v="2021-01-03T00:00:00"/>
    <d v="2021-09-26T00:00:00"/>
    <n v="94000"/>
    <n v="0"/>
    <x v="0"/>
    <n v="0"/>
    <x v="4"/>
  </r>
  <r>
    <x v="44"/>
    <x v="44"/>
    <x v="1"/>
    <n v="45"/>
    <x v="6"/>
    <x v="5"/>
    <x v="2"/>
    <d v="2023-05-28T00:00:00"/>
    <m/>
    <n v="96000"/>
    <n v="0.2"/>
    <x v="1"/>
    <n v="2"/>
    <x v="2"/>
  </r>
  <r>
    <x v="45"/>
    <x v="45"/>
    <x v="1"/>
    <n v="50"/>
    <x v="5"/>
    <x v="0"/>
    <x v="1"/>
    <d v="2023-11-15T00:00:00"/>
    <m/>
    <n v="98000"/>
    <n v="0.09"/>
    <x v="1"/>
    <n v="1"/>
    <x v="0"/>
  </r>
  <r>
    <x v="46"/>
    <x v="46"/>
    <x v="1"/>
    <n v="46"/>
    <x v="5"/>
    <x v="0"/>
    <x v="2"/>
    <d v="2020-01-21T00:00:00"/>
    <m/>
    <n v="100000"/>
    <n v="0"/>
    <x v="1"/>
    <n v="5"/>
    <x v="0"/>
  </r>
  <r>
    <x v="47"/>
    <x v="47"/>
    <x v="1"/>
    <n v="45"/>
    <x v="7"/>
    <x v="0"/>
    <x v="0"/>
    <d v="2023-10-07T00:00:00"/>
    <m/>
    <n v="102000"/>
    <n v="0.4"/>
    <x v="1"/>
    <n v="1"/>
    <x v="2"/>
  </r>
  <r>
    <x v="48"/>
    <x v="48"/>
    <x v="1"/>
    <n v="29"/>
    <x v="6"/>
    <x v="5"/>
    <x v="1"/>
    <d v="2020-04-19T00:00:00"/>
    <d v="2022-03-27T00:00:00"/>
    <n v="104000"/>
    <n v="0"/>
    <x v="0"/>
    <n v="1"/>
    <x v="3"/>
  </r>
  <r>
    <x v="49"/>
    <x v="49"/>
    <x v="1"/>
    <n v="41"/>
    <x v="7"/>
    <x v="0"/>
    <x v="2"/>
    <d v="2020-09-09T00:00:00"/>
    <d v="2024-08-10T00:00:00"/>
    <n v="106000"/>
    <n v="0"/>
    <x v="0"/>
    <n v="3"/>
    <x v="2"/>
  </r>
  <r>
    <x v="50"/>
    <x v="50"/>
    <x v="0"/>
    <n v="47"/>
    <x v="7"/>
    <x v="0"/>
    <x v="3"/>
    <d v="2023-11-03T00:00:00"/>
    <d v="2024-05-18T00:00:00"/>
    <n v="108000"/>
    <n v="0.08"/>
    <x v="0"/>
    <n v="0"/>
    <x v="0"/>
  </r>
  <r>
    <x v="51"/>
    <x v="51"/>
    <x v="1"/>
    <n v="46"/>
    <x v="6"/>
    <x v="5"/>
    <x v="3"/>
    <d v="2024-04-30T00:00:00"/>
    <m/>
    <n v="110000"/>
    <n v="0"/>
    <x v="1"/>
    <n v="1"/>
    <x v="0"/>
  </r>
  <r>
    <x v="52"/>
    <x v="52"/>
    <x v="0"/>
    <n v="40"/>
    <x v="0"/>
    <x v="0"/>
    <x v="3"/>
    <d v="2020-02-26T00:00:00"/>
    <m/>
    <n v="112000"/>
    <n v="0.15"/>
    <x v="1"/>
    <n v="5"/>
    <x v="1"/>
  </r>
  <r>
    <x v="53"/>
    <x v="53"/>
    <x v="1"/>
    <n v="45"/>
    <x v="1"/>
    <x v="0"/>
    <x v="3"/>
    <d v="2022-09-11T00:00:00"/>
    <m/>
    <n v="114000"/>
    <n v="0"/>
    <x v="1"/>
    <n v="2"/>
    <x v="2"/>
  </r>
  <r>
    <x v="54"/>
    <x v="54"/>
    <x v="1"/>
    <n v="26"/>
    <x v="8"/>
    <x v="2"/>
    <x v="3"/>
    <d v="2024-05-18T00:00:00"/>
    <m/>
    <n v="116000"/>
    <n v="0.11"/>
    <x v="1"/>
    <n v="1"/>
    <x v="3"/>
  </r>
  <r>
    <x v="55"/>
    <x v="55"/>
    <x v="0"/>
    <n v="35"/>
    <x v="5"/>
    <x v="0"/>
    <x v="0"/>
    <d v="2021-11-09T00:00:00"/>
    <m/>
    <n v="118000"/>
    <n v="0"/>
    <x v="1"/>
    <n v="3"/>
    <x v="4"/>
  </r>
  <r>
    <x v="56"/>
    <x v="56"/>
    <x v="1"/>
    <n v="29"/>
    <x v="7"/>
    <x v="0"/>
    <x v="1"/>
    <d v="2020-05-12T00:00:00"/>
    <d v="2022-12-12T00:00:00"/>
    <n v="120000"/>
    <n v="0.28000000000000003"/>
    <x v="0"/>
    <n v="2"/>
    <x v="3"/>
  </r>
  <r>
    <x v="57"/>
    <x v="57"/>
    <x v="1"/>
    <n v="35"/>
    <x v="3"/>
    <x v="0"/>
    <x v="3"/>
    <d v="2022-09-11T00:00:00"/>
    <m/>
    <n v="122000"/>
    <n v="0.27"/>
    <x v="1"/>
    <n v="2"/>
    <x v="4"/>
  </r>
  <r>
    <x v="58"/>
    <x v="58"/>
    <x v="1"/>
    <n v="27"/>
    <x v="8"/>
    <x v="4"/>
    <x v="2"/>
    <d v="2022-10-23T00:00:00"/>
    <m/>
    <n v="124000"/>
    <n v="0"/>
    <x v="1"/>
    <n v="2"/>
    <x v="3"/>
  </r>
  <r>
    <x v="59"/>
    <x v="59"/>
    <x v="1"/>
    <n v="26"/>
    <x v="9"/>
    <x v="5"/>
    <x v="3"/>
    <d v="2024-08-23T00:00:00"/>
    <m/>
    <n v="126000"/>
    <n v="0.3"/>
    <x v="1"/>
    <n v="0"/>
    <x v="3"/>
  </r>
  <r>
    <x v="60"/>
    <x v="60"/>
    <x v="0"/>
    <n v="27"/>
    <x v="8"/>
    <x v="3"/>
    <x v="1"/>
    <d v="2023-11-07T00:00:00"/>
    <m/>
    <n v="128000"/>
    <n v="0"/>
    <x v="1"/>
    <n v="1"/>
    <x v="3"/>
  </r>
  <r>
    <x v="61"/>
    <x v="61"/>
    <x v="0"/>
    <n v="30"/>
    <x v="1"/>
    <x v="0"/>
    <x v="2"/>
    <d v="2023-10-07T00:00:00"/>
    <m/>
    <n v="130000"/>
    <n v="0"/>
    <x v="1"/>
    <n v="1"/>
    <x v="3"/>
  </r>
  <r>
    <x v="62"/>
    <x v="62"/>
    <x v="0"/>
    <n v="36"/>
    <x v="9"/>
    <x v="5"/>
    <x v="2"/>
    <d v="2022-04-26T00:00:00"/>
    <m/>
    <n v="132000"/>
    <n v="0"/>
    <x v="1"/>
    <n v="3"/>
    <x v="1"/>
  </r>
  <r>
    <x v="63"/>
    <x v="63"/>
    <x v="0"/>
    <n v="45"/>
    <x v="3"/>
    <x v="0"/>
    <x v="0"/>
    <d v="2020-02-28T00:00:00"/>
    <d v="2023-12-22T00:00:00"/>
    <n v="134000"/>
    <n v="0.1"/>
    <x v="0"/>
    <n v="3"/>
    <x v="2"/>
  </r>
  <r>
    <x v="64"/>
    <x v="64"/>
    <x v="0"/>
    <n v="37"/>
    <x v="0"/>
    <x v="0"/>
    <x v="0"/>
    <d v="2020-10-12T00:00:00"/>
    <d v="2024-02-10T00:00:00"/>
    <n v="136000"/>
    <n v="0.15"/>
    <x v="0"/>
    <n v="3"/>
    <x v="1"/>
  </r>
  <r>
    <x v="65"/>
    <x v="65"/>
    <x v="0"/>
    <n v="38"/>
    <x v="1"/>
    <x v="0"/>
    <x v="1"/>
    <d v="2022-01-27T00:00:00"/>
    <d v="2024-05-18T00:00:00"/>
    <n v="138000"/>
    <n v="0"/>
    <x v="0"/>
    <n v="2"/>
    <x v="1"/>
  </r>
  <r>
    <x v="66"/>
    <x v="66"/>
    <x v="0"/>
    <n v="45"/>
    <x v="2"/>
    <x v="1"/>
    <x v="0"/>
    <d v="2024-02-15T00:00:00"/>
    <m/>
    <n v="140000"/>
    <n v="0"/>
    <x v="1"/>
    <n v="1"/>
    <x v="2"/>
  </r>
  <r>
    <x v="67"/>
    <x v="67"/>
    <x v="0"/>
    <n v="51"/>
    <x v="3"/>
    <x v="0"/>
    <x v="1"/>
    <d v="2024-02-10T00:00:00"/>
    <m/>
    <n v="142000"/>
    <n v="0"/>
    <x v="1"/>
    <n v="1"/>
    <x v="5"/>
  </r>
  <r>
    <x v="68"/>
    <x v="68"/>
    <x v="1"/>
    <n v="56"/>
    <x v="2"/>
    <x v="1"/>
    <x v="2"/>
    <d v="2020-12-18T00:00:00"/>
    <m/>
    <n v="144000"/>
    <n v="0.13"/>
    <x v="1"/>
    <n v="4"/>
    <x v="5"/>
  </r>
  <r>
    <x v="69"/>
    <x v="69"/>
    <x v="0"/>
    <n v="53"/>
    <x v="0"/>
    <x v="0"/>
    <x v="1"/>
    <d v="2020-01-07T00:00:00"/>
    <m/>
    <n v="146000"/>
    <n v="0.3"/>
    <x v="1"/>
    <n v="5"/>
    <x v="5"/>
  </r>
  <r>
    <x v="70"/>
    <x v="70"/>
    <x v="0"/>
    <n v="47"/>
    <x v="0"/>
    <x v="0"/>
    <x v="2"/>
    <d v="2023-10-07T00:00:00"/>
    <m/>
    <n v="148000"/>
    <n v="0"/>
    <x v="1"/>
    <n v="1"/>
    <x v="0"/>
  </r>
  <r>
    <x v="71"/>
    <x v="71"/>
    <x v="0"/>
    <n v="36"/>
    <x v="4"/>
    <x v="2"/>
    <x v="2"/>
    <d v="2021-10-18T00:00:00"/>
    <m/>
    <n v="150000"/>
    <n v="0.08"/>
    <x v="1"/>
    <n v="3"/>
    <x v="1"/>
  </r>
  <r>
    <x v="72"/>
    <x v="72"/>
    <x v="0"/>
    <n v="41"/>
    <x v="4"/>
    <x v="3"/>
    <x v="1"/>
    <d v="2022-08-18T00:00:00"/>
    <m/>
    <n v="152000"/>
    <n v="0.3"/>
    <x v="1"/>
    <n v="2"/>
    <x v="2"/>
  </r>
  <r>
    <x v="73"/>
    <x v="73"/>
    <x v="0"/>
    <n v="30"/>
    <x v="4"/>
    <x v="4"/>
    <x v="0"/>
    <d v="2024-05-28T00:00:00"/>
    <m/>
    <n v="154000"/>
    <n v="0"/>
    <x v="1"/>
    <n v="1"/>
    <x v="3"/>
  </r>
  <r>
    <x v="74"/>
    <x v="74"/>
    <x v="1"/>
    <n v="30"/>
    <x v="5"/>
    <x v="0"/>
    <x v="3"/>
    <d v="2022-09-07T00:00:00"/>
    <m/>
    <n v="156000"/>
    <n v="0.09"/>
    <x v="1"/>
    <n v="2"/>
    <x v="3"/>
  </r>
  <r>
    <x v="1"/>
    <x v="75"/>
    <x v="0"/>
    <n v="38"/>
    <x v="4"/>
    <x v="3"/>
    <x v="3"/>
    <d v="2024-01-03T00:00:00"/>
    <m/>
    <n v="158000"/>
    <n v="0"/>
    <x v="1"/>
    <n v="1"/>
    <x v="1"/>
  </r>
  <r>
    <x v="75"/>
    <x v="76"/>
    <x v="1"/>
    <n v="28"/>
    <x v="6"/>
    <x v="5"/>
    <x v="2"/>
    <d v="2023-05-28T00:00:00"/>
    <m/>
    <n v="160000"/>
    <n v="0.16"/>
    <x v="1"/>
    <n v="2"/>
    <x v="3"/>
  </r>
  <r>
    <x v="76"/>
    <x v="77"/>
    <x v="0"/>
    <n v="39"/>
    <x v="5"/>
    <x v="0"/>
    <x v="1"/>
    <d v="2023-11-15T00:00:00"/>
    <d v="2024-08-10T00:00:00"/>
    <n v="162000"/>
    <n v="0"/>
    <x v="0"/>
    <n v="0"/>
    <x v="1"/>
  </r>
  <r>
    <x v="77"/>
    <x v="78"/>
    <x v="1"/>
    <n v="31"/>
    <x v="5"/>
    <x v="0"/>
    <x v="2"/>
    <d v="2020-01-21T00:00:00"/>
    <d v="2024-02-10T00:00:00"/>
    <n v="164000"/>
    <n v="0.1"/>
    <x v="0"/>
    <n v="4"/>
    <x v="4"/>
  </r>
  <r>
    <x v="78"/>
    <x v="79"/>
    <x v="1"/>
    <n v="45"/>
    <x v="7"/>
    <x v="0"/>
    <x v="0"/>
    <d v="2023-10-07T00:00:00"/>
    <m/>
    <n v="166000"/>
    <n v="0"/>
    <x v="1"/>
    <n v="1"/>
    <x v="2"/>
  </r>
  <r>
    <x v="79"/>
    <x v="80"/>
    <x v="1"/>
    <n v="50"/>
    <x v="6"/>
    <x v="5"/>
    <x v="1"/>
    <d v="2024-04-19T00:00:00"/>
    <m/>
    <n v="168000"/>
    <n v="0"/>
    <x v="1"/>
    <n v="1"/>
    <x v="0"/>
  </r>
  <r>
    <x v="80"/>
    <x v="81"/>
    <x v="0"/>
    <n v="36"/>
    <x v="7"/>
    <x v="0"/>
    <x v="2"/>
    <d v="2020-09-09T00:00:00"/>
    <m/>
    <n v="170000"/>
    <n v="0"/>
    <x v="1"/>
    <n v="4"/>
    <x v="1"/>
  </r>
  <r>
    <x v="81"/>
    <x v="82"/>
    <x v="1"/>
    <n v="45"/>
    <x v="7"/>
    <x v="0"/>
    <x v="3"/>
    <d v="2023-11-03T00:00:00"/>
    <m/>
    <n v="172000"/>
    <n v="0.26"/>
    <x v="1"/>
    <n v="1"/>
    <x v="2"/>
  </r>
  <r>
    <x v="2"/>
    <x v="83"/>
    <x v="1"/>
    <n v="29"/>
    <x v="6"/>
    <x v="5"/>
    <x v="3"/>
    <d v="2024-04-30T00:00:00"/>
    <m/>
    <n v="174000"/>
    <n v="0"/>
    <x v="1"/>
    <n v="1"/>
    <x v="3"/>
  </r>
  <r>
    <x v="82"/>
    <x v="84"/>
    <x v="1"/>
    <n v="41"/>
    <x v="0"/>
    <x v="0"/>
    <x v="3"/>
    <d v="2020-02-26T00:00:00"/>
    <d v="2024-02-10T00:00:00"/>
    <n v="176000"/>
    <n v="0.15"/>
    <x v="0"/>
    <n v="3"/>
    <x v="2"/>
  </r>
  <r>
    <x v="83"/>
    <x v="85"/>
    <x v="1"/>
    <n v="47"/>
    <x v="1"/>
    <x v="0"/>
    <x v="3"/>
    <d v="2022-09-11T00:00:00"/>
    <m/>
    <n v="178000"/>
    <n v="0"/>
    <x v="1"/>
    <n v="2"/>
    <x v="0"/>
  </r>
  <r>
    <x v="84"/>
    <x v="86"/>
    <x v="0"/>
    <n v="38"/>
    <x v="8"/>
    <x v="2"/>
    <x v="3"/>
    <d v="2024-05-18T00:00:00"/>
    <m/>
    <n v="180000"/>
    <n v="0.21"/>
    <x v="1"/>
    <n v="1"/>
    <x v="1"/>
  </r>
  <r>
    <x v="85"/>
    <x v="87"/>
    <x v="0"/>
    <n v="40"/>
    <x v="5"/>
    <x v="0"/>
    <x v="0"/>
    <d v="2021-11-09T00:00:00"/>
    <m/>
    <n v="182000"/>
    <n v="0.37"/>
    <x v="1"/>
    <n v="3"/>
    <x v="1"/>
  </r>
  <r>
    <x v="86"/>
    <x v="88"/>
    <x v="1"/>
    <n v="45"/>
    <x v="7"/>
    <x v="0"/>
    <x v="1"/>
    <d v="2020-05-12T00:00:00"/>
    <d v="2024-02-10T00:00:00"/>
    <n v="184000"/>
    <n v="0.15"/>
    <x v="0"/>
    <n v="3"/>
    <x v="2"/>
  </r>
  <r>
    <x v="87"/>
    <x v="89"/>
    <x v="1"/>
    <n v="26"/>
    <x v="3"/>
    <x v="0"/>
    <x v="3"/>
    <d v="2022-09-11T00:00:00"/>
    <m/>
    <n v="186000"/>
    <n v="0.14000000000000001"/>
    <x v="1"/>
    <n v="2"/>
    <x v="3"/>
  </r>
  <r>
    <x v="88"/>
    <x v="90"/>
    <x v="1"/>
    <n v="35"/>
    <x v="8"/>
    <x v="4"/>
    <x v="2"/>
    <d v="2022-10-23T00:00:00"/>
    <m/>
    <n v="188000"/>
    <n v="0"/>
    <x v="1"/>
    <n v="2"/>
    <x v="4"/>
  </r>
  <r>
    <x v="89"/>
    <x v="91"/>
    <x v="1"/>
    <n v="29"/>
    <x v="9"/>
    <x v="5"/>
    <x v="3"/>
    <d v="2024-08-23T00:00:00"/>
    <m/>
    <n v="190000"/>
    <n v="0"/>
    <x v="1"/>
    <n v="0"/>
    <x v="3"/>
  </r>
  <r>
    <x v="90"/>
    <x v="92"/>
    <x v="0"/>
    <n v="35"/>
    <x v="8"/>
    <x v="3"/>
    <x v="1"/>
    <d v="2023-11-07T00:00:00"/>
    <m/>
    <n v="192000"/>
    <n v="7.0000000000000007E-2"/>
    <x v="1"/>
    <n v="1"/>
    <x v="4"/>
  </r>
  <r>
    <x v="91"/>
    <x v="93"/>
    <x v="1"/>
    <n v="27"/>
    <x v="1"/>
    <x v="0"/>
    <x v="2"/>
    <d v="2023-10-07T00:00:00"/>
    <m/>
    <n v="194000"/>
    <n v="0"/>
    <x v="1"/>
    <n v="1"/>
    <x v="3"/>
  </r>
  <r>
    <x v="92"/>
    <x v="94"/>
    <x v="0"/>
    <n v="26"/>
    <x v="9"/>
    <x v="5"/>
    <x v="2"/>
    <d v="2022-04-26T00:00:00"/>
    <m/>
    <n v="196000"/>
    <n v="0"/>
    <x v="1"/>
    <n v="3"/>
    <x v="3"/>
  </r>
  <r>
    <x v="93"/>
    <x v="95"/>
    <x v="0"/>
    <n v="27"/>
    <x v="3"/>
    <x v="0"/>
    <x v="0"/>
    <d v="2020-02-28T00:00:00"/>
    <d v="2024-02-10T00:00:00"/>
    <n v="198000"/>
    <n v="0"/>
    <x v="0"/>
    <n v="3"/>
    <x v="3"/>
  </r>
  <r>
    <x v="94"/>
    <x v="96"/>
    <x v="0"/>
    <n v="30"/>
    <x v="0"/>
    <x v="0"/>
    <x v="0"/>
    <d v="2020-10-12T00:00:00"/>
    <m/>
    <n v="200000"/>
    <n v="0.1"/>
    <x v="1"/>
    <n v="4"/>
    <x v="3"/>
  </r>
  <r>
    <x v="95"/>
    <x v="97"/>
    <x v="0"/>
    <n v="36"/>
    <x v="1"/>
    <x v="0"/>
    <x v="1"/>
    <d v="2022-01-27T00:00:00"/>
    <m/>
    <n v="202000"/>
    <n v="0"/>
    <x v="1"/>
    <n v="3"/>
    <x v="1"/>
  </r>
  <r>
    <x v="96"/>
    <x v="98"/>
    <x v="0"/>
    <n v="45"/>
    <x v="2"/>
    <x v="1"/>
    <x v="0"/>
    <d v="2024-02-15T00:00:00"/>
    <m/>
    <n v="204000"/>
    <n v="0"/>
    <x v="1"/>
    <n v="1"/>
    <x v="2"/>
  </r>
  <r>
    <x v="97"/>
    <x v="99"/>
    <x v="0"/>
    <n v="37"/>
    <x v="3"/>
    <x v="0"/>
    <x v="1"/>
    <d v="2024-02-10T00:00:00"/>
    <m/>
    <n v="206000"/>
    <n v="0"/>
    <x v="1"/>
    <n v="1"/>
    <x v="1"/>
  </r>
  <r>
    <x v="98"/>
    <x v="100"/>
    <x v="0"/>
    <n v="38"/>
    <x v="2"/>
    <x v="1"/>
    <x v="2"/>
    <d v="2020-12-18T00:00:00"/>
    <m/>
    <n v="208000"/>
    <n v="0"/>
    <x v="1"/>
    <n v="4"/>
    <x v="1"/>
  </r>
  <r>
    <x v="99"/>
    <x v="101"/>
    <x v="1"/>
    <n v="45"/>
    <x v="0"/>
    <x v="0"/>
    <x v="1"/>
    <d v="2020-01-07T00:00:00"/>
    <m/>
    <n v="210000"/>
    <n v="0"/>
    <x v="1"/>
    <n v="5"/>
    <x v="2"/>
  </r>
  <r>
    <x v="100"/>
    <x v="102"/>
    <x v="0"/>
    <n v="51"/>
    <x v="0"/>
    <x v="0"/>
    <x v="2"/>
    <d v="2023-10-07T00:00:00"/>
    <m/>
    <n v="212000"/>
    <n v="0.33"/>
    <x v="1"/>
    <n v="1"/>
    <x v="5"/>
  </r>
  <r>
    <x v="101"/>
    <x v="103"/>
    <x v="1"/>
    <n v="56"/>
    <x v="4"/>
    <x v="2"/>
    <x v="2"/>
    <d v="2021-10-18T00:00:00"/>
    <d v="2023-01-05T00:00:00"/>
    <n v="214000"/>
    <n v="0.12"/>
    <x v="0"/>
    <n v="1"/>
    <x v="5"/>
  </r>
  <r>
    <x v="102"/>
    <x v="104"/>
    <x v="1"/>
    <n v="53"/>
    <x v="4"/>
    <x v="3"/>
    <x v="1"/>
    <d v="2022-08-18T00:00:00"/>
    <m/>
    <n v="216000"/>
    <n v="0"/>
    <x v="1"/>
    <n v="2"/>
    <x v="5"/>
  </r>
  <r>
    <x v="103"/>
    <x v="105"/>
    <x v="1"/>
    <n v="47"/>
    <x v="4"/>
    <x v="4"/>
    <x v="0"/>
    <d v="2024-05-28T00:00:00"/>
    <m/>
    <n v="218000"/>
    <n v="0.28000000000000003"/>
    <x v="1"/>
    <n v="1"/>
    <x v="0"/>
  </r>
  <r>
    <x v="10"/>
    <x v="106"/>
    <x v="0"/>
    <n v="36"/>
    <x v="5"/>
    <x v="0"/>
    <x v="3"/>
    <d v="2022-09-07T00:00:00"/>
    <m/>
    <n v="220000"/>
    <n v="0"/>
    <x v="1"/>
    <n v="2"/>
    <x v="1"/>
  </r>
  <r>
    <x v="104"/>
    <x v="107"/>
    <x v="1"/>
    <n v="41"/>
    <x v="4"/>
    <x v="3"/>
    <x v="3"/>
    <d v="2024-01-03T00:00:00"/>
    <m/>
    <n v="222000"/>
    <n v="0.4"/>
    <x v="1"/>
    <n v="1"/>
    <x v="2"/>
  </r>
  <r>
    <x v="105"/>
    <x v="108"/>
    <x v="0"/>
    <n v="30"/>
    <x v="6"/>
    <x v="5"/>
    <x v="2"/>
    <d v="2023-05-28T00:00:00"/>
    <m/>
    <n v="224000"/>
    <n v="0"/>
    <x v="1"/>
    <n v="2"/>
    <x v="3"/>
  </r>
  <r>
    <x v="106"/>
    <x v="109"/>
    <x v="1"/>
    <n v="30"/>
    <x v="5"/>
    <x v="0"/>
    <x v="1"/>
    <d v="2023-11-15T00:00:00"/>
    <m/>
    <n v="226000"/>
    <n v="0.37"/>
    <x v="1"/>
    <n v="1"/>
    <x v="3"/>
  </r>
  <r>
    <x v="107"/>
    <x v="110"/>
    <x v="0"/>
    <n v="38"/>
    <x v="5"/>
    <x v="0"/>
    <x v="2"/>
    <d v="2020-01-21T00:00:00"/>
    <m/>
    <n v="228000"/>
    <n v="0.3"/>
    <x v="1"/>
    <n v="5"/>
    <x v="1"/>
  </r>
  <r>
    <x v="108"/>
    <x v="111"/>
    <x v="1"/>
    <n v="28"/>
    <x v="7"/>
    <x v="0"/>
    <x v="0"/>
    <d v="2023-10-07T00:00:00"/>
    <m/>
    <n v="230000"/>
    <n v="0"/>
    <x v="1"/>
    <n v="1"/>
    <x v="3"/>
  </r>
  <r>
    <x v="109"/>
    <x v="112"/>
    <x v="0"/>
    <n v="39"/>
    <x v="6"/>
    <x v="5"/>
    <x v="1"/>
    <d v="2024-04-19T00:00:00"/>
    <m/>
    <n v="232000"/>
    <n v="0"/>
    <x v="1"/>
    <n v="1"/>
    <x v="1"/>
  </r>
  <r>
    <x v="110"/>
    <x v="113"/>
    <x v="1"/>
    <n v="31"/>
    <x v="7"/>
    <x v="0"/>
    <x v="2"/>
    <d v="2020-09-09T00:00:00"/>
    <m/>
    <n v="234000"/>
    <n v="0"/>
    <x v="1"/>
    <n v="4"/>
    <x v="4"/>
  </r>
  <r>
    <x v="111"/>
    <x v="114"/>
    <x v="1"/>
    <n v="45"/>
    <x v="7"/>
    <x v="0"/>
    <x v="3"/>
    <d v="2023-11-03T00:00:00"/>
    <m/>
    <n v="236000"/>
    <n v="0.3"/>
    <x v="1"/>
    <n v="1"/>
    <x v="2"/>
  </r>
  <r>
    <x v="112"/>
    <x v="115"/>
    <x v="0"/>
    <n v="50"/>
    <x v="6"/>
    <x v="5"/>
    <x v="3"/>
    <d v="2024-04-30T00:00:00"/>
    <m/>
    <n v="238000"/>
    <n v="0.33"/>
    <x v="1"/>
    <n v="1"/>
    <x v="0"/>
  </r>
  <r>
    <x v="113"/>
    <x v="116"/>
    <x v="0"/>
    <n v="36"/>
    <x v="0"/>
    <x v="0"/>
    <x v="3"/>
    <d v="2020-02-26T00:00:00"/>
    <m/>
    <n v="240000"/>
    <n v="0"/>
    <x v="1"/>
    <n v="5"/>
    <x v="1"/>
  </r>
  <r>
    <x v="114"/>
    <x v="117"/>
    <x v="0"/>
    <n v="45"/>
    <x v="1"/>
    <x v="0"/>
    <x v="3"/>
    <d v="2022-09-11T00:00:00"/>
    <m/>
    <n v="242000"/>
    <n v="0"/>
    <x v="1"/>
    <n v="2"/>
    <x v="2"/>
  </r>
  <r>
    <x v="115"/>
    <x v="118"/>
    <x v="1"/>
    <n v="29"/>
    <x v="8"/>
    <x v="2"/>
    <x v="3"/>
    <d v="2024-05-18T00:00:00"/>
    <m/>
    <n v="244000"/>
    <n v="0.08"/>
    <x v="1"/>
    <n v="1"/>
    <x v="3"/>
  </r>
  <r>
    <x v="116"/>
    <x v="119"/>
    <x v="1"/>
    <n v="41"/>
    <x v="5"/>
    <x v="0"/>
    <x v="0"/>
    <d v="2021-11-09T00:00:00"/>
    <m/>
    <n v="246000"/>
    <n v="0.14000000000000001"/>
    <x v="1"/>
    <n v="3"/>
    <x v="2"/>
  </r>
  <r>
    <x v="3"/>
    <x v="120"/>
    <x v="0"/>
    <n v="47"/>
    <x v="7"/>
    <x v="0"/>
    <x v="1"/>
    <d v="2020-05-12T00:00:00"/>
    <m/>
    <n v="248000"/>
    <n v="0"/>
    <x v="1"/>
    <n v="5"/>
    <x v="0"/>
  </r>
  <r>
    <x v="44"/>
    <x v="121"/>
    <x v="0"/>
    <n v="38"/>
    <x v="3"/>
    <x v="0"/>
    <x v="3"/>
    <d v="2022-09-11T00:00:00"/>
    <m/>
    <n v="250000"/>
    <n v="0"/>
    <x v="1"/>
    <n v="2"/>
    <x v="1"/>
  </r>
  <r>
    <x v="117"/>
    <x v="122"/>
    <x v="0"/>
    <n v="40"/>
    <x v="8"/>
    <x v="4"/>
    <x v="2"/>
    <d v="2022-10-23T00:00:00"/>
    <m/>
    <n v="252000"/>
    <n v="0"/>
    <x v="1"/>
    <n v="2"/>
    <x v="1"/>
  </r>
  <r>
    <x v="118"/>
    <x v="123"/>
    <x v="1"/>
    <n v="45"/>
    <x v="9"/>
    <x v="5"/>
    <x v="3"/>
    <d v="2024-08-23T00:00:00"/>
    <m/>
    <n v="254000"/>
    <n v="0"/>
    <x v="1"/>
    <n v="0"/>
    <x v="2"/>
  </r>
  <r>
    <x v="119"/>
    <x v="124"/>
    <x v="1"/>
    <n v="26"/>
    <x v="8"/>
    <x v="3"/>
    <x v="1"/>
    <d v="2023-11-07T00:00:00"/>
    <m/>
    <n v="256000"/>
    <n v="0"/>
    <x v="1"/>
    <n v="1"/>
    <x v="3"/>
  </r>
  <r>
    <x v="120"/>
    <x v="125"/>
    <x v="0"/>
    <n v="35"/>
    <x v="1"/>
    <x v="0"/>
    <x v="2"/>
    <d v="2023-10-07T00:00:00"/>
    <m/>
    <n v="258000"/>
    <n v="0"/>
    <x v="1"/>
    <n v="1"/>
    <x v="4"/>
  </r>
  <r>
    <x v="121"/>
    <x v="126"/>
    <x v="1"/>
    <n v="29"/>
    <x v="9"/>
    <x v="5"/>
    <x v="2"/>
    <d v="2022-04-26T00:00:00"/>
    <m/>
    <n v="260000"/>
    <n v="0"/>
    <x v="1"/>
    <n v="3"/>
    <x v="3"/>
  </r>
  <r>
    <x v="122"/>
    <x v="127"/>
    <x v="0"/>
    <n v="35"/>
    <x v="3"/>
    <x v="0"/>
    <x v="0"/>
    <d v="2020-02-28T00:00:00"/>
    <m/>
    <n v="262000"/>
    <n v="0"/>
    <x v="1"/>
    <n v="5"/>
    <x v="4"/>
  </r>
  <r>
    <x v="123"/>
    <x v="128"/>
    <x v="0"/>
    <n v="27"/>
    <x v="0"/>
    <x v="0"/>
    <x v="0"/>
    <d v="2020-10-12T00:00:00"/>
    <m/>
    <n v="264000"/>
    <n v="0"/>
    <x v="1"/>
    <n v="4"/>
    <x v="3"/>
  </r>
  <r>
    <x v="124"/>
    <x v="129"/>
    <x v="0"/>
    <n v="26"/>
    <x v="1"/>
    <x v="0"/>
    <x v="1"/>
    <d v="2022-01-27T00:00:00"/>
    <m/>
    <n v="266000"/>
    <n v="0.1"/>
    <x v="1"/>
    <n v="3"/>
    <x v="3"/>
  </r>
  <r>
    <x v="125"/>
    <x v="130"/>
    <x v="0"/>
    <n v="27"/>
    <x v="2"/>
    <x v="1"/>
    <x v="0"/>
    <d v="2024-02-15T00:00:00"/>
    <m/>
    <n v="268000"/>
    <n v="0.33"/>
    <x v="1"/>
    <n v="1"/>
    <x v="3"/>
  </r>
  <r>
    <x v="52"/>
    <x v="131"/>
    <x v="1"/>
    <n v="30"/>
    <x v="3"/>
    <x v="0"/>
    <x v="1"/>
    <d v="2024-02-10T00:00:00"/>
    <m/>
    <n v="270000"/>
    <n v="0.05"/>
    <x v="1"/>
    <n v="1"/>
    <x v="3"/>
  </r>
  <r>
    <x v="61"/>
    <x v="132"/>
    <x v="0"/>
    <n v="36"/>
    <x v="2"/>
    <x v="1"/>
    <x v="2"/>
    <d v="2020-12-18T00:00:00"/>
    <d v="2023-12-13T00:00:00"/>
    <n v="272000"/>
    <n v="0"/>
    <x v="0"/>
    <n v="2"/>
    <x v="1"/>
  </r>
  <r>
    <x v="126"/>
    <x v="133"/>
    <x v="1"/>
    <n v="45"/>
    <x v="0"/>
    <x v="0"/>
    <x v="1"/>
    <d v="2020-01-07T00:00:00"/>
    <m/>
    <n v="274000"/>
    <n v="0.15"/>
    <x v="1"/>
    <n v="5"/>
    <x v="2"/>
  </r>
  <r>
    <x v="127"/>
    <x v="134"/>
    <x v="0"/>
    <n v="37"/>
    <x v="0"/>
    <x v="0"/>
    <x v="2"/>
    <d v="2023-10-07T00:00:00"/>
    <m/>
    <n v="276000"/>
    <n v="0"/>
    <x v="1"/>
    <n v="1"/>
    <x v="1"/>
  </r>
  <r>
    <x v="128"/>
    <x v="135"/>
    <x v="0"/>
    <n v="38"/>
    <x v="4"/>
    <x v="2"/>
    <x v="2"/>
    <d v="2021-10-18T00:00:00"/>
    <m/>
    <n v="278000"/>
    <n v="0"/>
    <x v="1"/>
    <n v="3"/>
    <x v="1"/>
  </r>
  <r>
    <x v="129"/>
    <x v="136"/>
    <x v="1"/>
    <n v="45"/>
    <x v="4"/>
    <x v="3"/>
    <x v="1"/>
    <d v="2022-08-18T00:00:00"/>
    <m/>
    <n v="280000"/>
    <n v="0"/>
    <x v="1"/>
    <n v="2"/>
    <x v="2"/>
  </r>
  <r>
    <x v="130"/>
    <x v="137"/>
    <x v="1"/>
    <n v="51"/>
    <x v="4"/>
    <x v="4"/>
    <x v="0"/>
    <d v="2024-05-28T00:00:00"/>
    <m/>
    <n v="282000"/>
    <n v="0.31"/>
    <x v="1"/>
    <n v="1"/>
    <x v="5"/>
  </r>
  <r>
    <x v="131"/>
    <x v="138"/>
    <x v="0"/>
    <n v="56"/>
    <x v="5"/>
    <x v="0"/>
    <x v="3"/>
    <d v="2022-09-07T00:00:00"/>
    <m/>
    <n v="284000"/>
    <n v="0.28999999999999998"/>
    <x v="1"/>
    <n v="2"/>
    <x v="5"/>
  </r>
  <r>
    <x v="132"/>
    <x v="139"/>
    <x v="1"/>
    <n v="53"/>
    <x v="4"/>
    <x v="3"/>
    <x v="3"/>
    <d v="2024-01-03T00:00:00"/>
    <m/>
    <n v="286000"/>
    <n v="0.15"/>
    <x v="1"/>
    <n v="1"/>
    <x v="5"/>
  </r>
  <r>
    <x v="4"/>
    <x v="140"/>
    <x v="0"/>
    <n v="47"/>
    <x v="6"/>
    <x v="5"/>
    <x v="2"/>
    <d v="2023-05-28T00:00:00"/>
    <m/>
    <n v="288000"/>
    <n v="0"/>
    <x v="1"/>
    <n v="2"/>
    <x v="0"/>
  </r>
  <r>
    <x v="133"/>
    <x v="141"/>
    <x v="0"/>
    <n v="36"/>
    <x v="5"/>
    <x v="0"/>
    <x v="1"/>
    <d v="2023-11-15T00:00:00"/>
    <m/>
    <n v="290000"/>
    <n v="0.4"/>
    <x v="1"/>
    <n v="1"/>
    <x v="1"/>
  </r>
  <r>
    <x v="134"/>
    <x v="142"/>
    <x v="1"/>
    <n v="41"/>
    <x v="5"/>
    <x v="0"/>
    <x v="2"/>
    <d v="2020-01-21T00:00:00"/>
    <m/>
    <n v="292000"/>
    <n v="0.14000000000000001"/>
    <x v="1"/>
    <n v="5"/>
    <x v="2"/>
  </r>
  <r>
    <x v="135"/>
    <x v="143"/>
    <x v="1"/>
    <n v="30"/>
    <x v="7"/>
    <x v="0"/>
    <x v="0"/>
    <d v="2023-10-07T00:00:00"/>
    <m/>
    <n v="294000"/>
    <n v="0"/>
    <x v="1"/>
    <n v="1"/>
    <x v="3"/>
  </r>
  <r>
    <x v="136"/>
    <x v="144"/>
    <x v="1"/>
    <n v="30"/>
    <x v="6"/>
    <x v="5"/>
    <x v="1"/>
    <d v="2024-04-19T00:00:00"/>
    <m/>
    <n v="296000"/>
    <n v="0"/>
    <x v="1"/>
    <n v="1"/>
    <x v="3"/>
  </r>
  <r>
    <x v="137"/>
    <x v="145"/>
    <x v="0"/>
    <n v="38"/>
    <x v="7"/>
    <x v="0"/>
    <x v="2"/>
    <d v="2020-09-09T00:00:00"/>
    <m/>
    <n v="298000"/>
    <n v="0.39"/>
    <x v="1"/>
    <n v="4"/>
    <x v="1"/>
  </r>
  <r>
    <x v="138"/>
    <x v="146"/>
    <x v="1"/>
    <n v="28"/>
    <x v="7"/>
    <x v="0"/>
    <x v="3"/>
    <d v="2023-11-03T00:00:00"/>
    <m/>
    <n v="300000"/>
    <n v="0.21"/>
    <x v="1"/>
    <n v="1"/>
    <x v="3"/>
  </r>
  <r>
    <x v="139"/>
    <x v="147"/>
    <x v="0"/>
    <n v="39"/>
    <x v="6"/>
    <x v="5"/>
    <x v="3"/>
    <d v="2024-04-30T00:00:00"/>
    <m/>
    <n v="302000"/>
    <n v="0.1"/>
    <x v="1"/>
    <n v="1"/>
    <x v="1"/>
  </r>
  <r>
    <x v="140"/>
    <x v="148"/>
    <x v="1"/>
    <n v="31"/>
    <x v="0"/>
    <x v="0"/>
    <x v="3"/>
    <d v="2020-02-26T00:00:00"/>
    <m/>
    <n v="304000"/>
    <n v="0.05"/>
    <x v="1"/>
    <n v="5"/>
    <x v="4"/>
  </r>
  <r>
    <x v="141"/>
    <x v="149"/>
    <x v="0"/>
    <n v="45"/>
    <x v="1"/>
    <x v="0"/>
    <x v="3"/>
    <d v="2022-09-11T00:00:00"/>
    <m/>
    <n v="306000"/>
    <n v="0.1"/>
    <x v="1"/>
    <n v="2"/>
    <x v="2"/>
  </r>
  <r>
    <x v="142"/>
    <x v="150"/>
    <x v="1"/>
    <n v="50"/>
    <x v="8"/>
    <x v="2"/>
    <x v="3"/>
    <d v="2024-05-18T00:00:00"/>
    <m/>
    <n v="308000"/>
    <n v="0.31"/>
    <x v="1"/>
    <n v="1"/>
    <x v="0"/>
  </r>
  <r>
    <x v="143"/>
    <x v="151"/>
    <x v="0"/>
    <n v="36"/>
    <x v="5"/>
    <x v="0"/>
    <x v="0"/>
    <d v="2021-11-09T00:00:00"/>
    <m/>
    <n v="310000"/>
    <n v="0"/>
    <x v="1"/>
    <n v="3"/>
    <x v="1"/>
  </r>
  <r>
    <x v="144"/>
    <x v="152"/>
    <x v="0"/>
    <n v="45"/>
    <x v="7"/>
    <x v="0"/>
    <x v="1"/>
    <d v="2020-05-12T00:00:00"/>
    <m/>
    <n v="312000"/>
    <n v="0.08"/>
    <x v="1"/>
    <n v="5"/>
    <x v="2"/>
  </r>
  <r>
    <x v="145"/>
    <x v="153"/>
    <x v="1"/>
    <n v="29"/>
    <x v="3"/>
    <x v="0"/>
    <x v="3"/>
    <d v="2022-09-11T00:00:00"/>
    <m/>
    <n v="314000"/>
    <n v="0"/>
    <x v="1"/>
    <n v="2"/>
    <x v="3"/>
  </r>
  <r>
    <x v="146"/>
    <x v="154"/>
    <x v="1"/>
    <n v="41"/>
    <x v="8"/>
    <x v="4"/>
    <x v="2"/>
    <d v="2022-10-23T00:00:00"/>
    <m/>
    <n v="316000"/>
    <n v="0"/>
    <x v="1"/>
    <n v="2"/>
    <x v="2"/>
  </r>
  <r>
    <x v="147"/>
    <x v="155"/>
    <x v="1"/>
    <n v="47"/>
    <x v="9"/>
    <x v="5"/>
    <x v="3"/>
    <d v="2024-08-23T00:00:00"/>
    <m/>
    <n v="318000"/>
    <n v="0"/>
    <x v="1"/>
    <n v="0"/>
    <x v="0"/>
  </r>
  <r>
    <x v="148"/>
    <x v="156"/>
    <x v="0"/>
    <n v="38"/>
    <x v="8"/>
    <x v="3"/>
    <x v="1"/>
    <d v="2023-11-07T00:00:00"/>
    <m/>
    <n v="320000"/>
    <n v="0"/>
    <x v="1"/>
    <n v="1"/>
    <x v="1"/>
  </r>
  <r>
    <x v="149"/>
    <x v="157"/>
    <x v="0"/>
    <n v="40"/>
    <x v="1"/>
    <x v="0"/>
    <x v="2"/>
    <d v="2023-10-07T00:00:00"/>
    <m/>
    <n v="322000"/>
    <n v="0"/>
    <x v="1"/>
    <n v="1"/>
    <x v="1"/>
  </r>
  <r>
    <x v="150"/>
    <x v="158"/>
    <x v="1"/>
    <n v="45"/>
    <x v="9"/>
    <x v="5"/>
    <x v="2"/>
    <d v="2022-04-26T00:00:00"/>
    <m/>
    <n v="324000"/>
    <n v="0"/>
    <x v="1"/>
    <n v="3"/>
    <x v="2"/>
  </r>
  <r>
    <x v="151"/>
    <x v="159"/>
    <x v="0"/>
    <n v="26"/>
    <x v="3"/>
    <x v="0"/>
    <x v="0"/>
    <d v="2020-02-28T00:00:00"/>
    <m/>
    <n v="326000"/>
    <n v="0"/>
    <x v="1"/>
    <n v="5"/>
    <x v="3"/>
  </r>
  <r>
    <x v="152"/>
    <x v="160"/>
    <x v="0"/>
    <n v="35"/>
    <x v="0"/>
    <x v="0"/>
    <x v="0"/>
    <d v="2020-10-12T00:00:00"/>
    <m/>
    <n v="328000"/>
    <n v="0"/>
    <x v="1"/>
    <n v="4"/>
    <x v="4"/>
  </r>
  <r>
    <x v="153"/>
    <x v="161"/>
    <x v="0"/>
    <n v="29"/>
    <x v="1"/>
    <x v="0"/>
    <x v="1"/>
    <d v="2022-01-27T00:00:00"/>
    <m/>
    <n v="330000"/>
    <n v="0.15"/>
    <x v="1"/>
    <n v="3"/>
    <x v="3"/>
  </r>
  <r>
    <x v="154"/>
    <x v="162"/>
    <x v="0"/>
    <n v="35"/>
    <x v="2"/>
    <x v="1"/>
    <x v="0"/>
    <d v="2024-02-15T00:00:00"/>
    <m/>
    <n v="332000"/>
    <n v="0"/>
    <x v="1"/>
    <n v="1"/>
    <x v="4"/>
  </r>
  <r>
    <x v="155"/>
    <x v="163"/>
    <x v="0"/>
    <n v="27"/>
    <x v="3"/>
    <x v="0"/>
    <x v="1"/>
    <d v="2024-02-10T00:00:00"/>
    <m/>
    <n v="334000"/>
    <n v="0.13"/>
    <x v="1"/>
    <n v="1"/>
    <x v="3"/>
  </r>
  <r>
    <x v="156"/>
    <x v="164"/>
    <x v="1"/>
    <n v="26"/>
    <x v="2"/>
    <x v="1"/>
    <x v="2"/>
    <d v="2020-12-18T00:00:00"/>
    <m/>
    <n v="336000"/>
    <n v="0"/>
    <x v="1"/>
    <n v="4"/>
    <x v="3"/>
  </r>
  <r>
    <x v="157"/>
    <x v="165"/>
    <x v="0"/>
    <n v="27"/>
    <x v="0"/>
    <x v="0"/>
    <x v="1"/>
    <d v="2020-01-07T00:00:00"/>
    <m/>
    <n v="338000"/>
    <n v="0.1"/>
    <x v="1"/>
    <n v="5"/>
    <x v="3"/>
  </r>
  <r>
    <x v="158"/>
    <x v="166"/>
    <x v="1"/>
    <n v="30"/>
    <x v="0"/>
    <x v="0"/>
    <x v="2"/>
    <d v="2023-10-07T00:00:00"/>
    <m/>
    <n v="340000"/>
    <n v="0.3"/>
    <x v="1"/>
    <n v="1"/>
    <x v="3"/>
  </r>
  <r>
    <x v="159"/>
    <x v="167"/>
    <x v="0"/>
    <n v="36"/>
    <x v="4"/>
    <x v="2"/>
    <x v="2"/>
    <d v="2021-10-18T00:00:00"/>
    <m/>
    <n v="342000"/>
    <n v="0"/>
    <x v="1"/>
    <n v="3"/>
    <x v="1"/>
  </r>
  <r>
    <x v="160"/>
    <x v="168"/>
    <x v="1"/>
    <n v="45"/>
    <x v="4"/>
    <x v="3"/>
    <x v="1"/>
    <d v="2022-08-18T00:00:00"/>
    <m/>
    <n v="344000"/>
    <n v="0.06"/>
    <x v="1"/>
    <n v="2"/>
    <x v="2"/>
  </r>
  <r>
    <x v="161"/>
    <x v="169"/>
    <x v="0"/>
    <n v="37"/>
    <x v="4"/>
    <x v="4"/>
    <x v="0"/>
    <d v="2024-05-28T00:00:00"/>
    <m/>
    <n v="346000"/>
    <n v="0"/>
    <x v="1"/>
    <n v="1"/>
    <x v="1"/>
  </r>
  <r>
    <x v="162"/>
    <x v="170"/>
    <x v="0"/>
    <n v="38"/>
    <x v="5"/>
    <x v="0"/>
    <x v="3"/>
    <d v="2022-09-07T00:00:00"/>
    <m/>
    <n v="348000"/>
    <n v="0.3"/>
    <x v="1"/>
    <n v="2"/>
    <x v="1"/>
  </r>
  <r>
    <x v="163"/>
    <x v="171"/>
    <x v="0"/>
    <n v="45"/>
    <x v="4"/>
    <x v="3"/>
    <x v="3"/>
    <d v="2024-01-03T00:00:00"/>
    <m/>
    <n v="350000"/>
    <n v="0"/>
    <x v="1"/>
    <n v="1"/>
    <x v="2"/>
  </r>
  <r>
    <x v="164"/>
    <x v="172"/>
    <x v="1"/>
    <n v="51"/>
    <x v="6"/>
    <x v="5"/>
    <x v="2"/>
    <d v="2023-05-28T00:00:00"/>
    <d v="2024-09-01T00:00:00"/>
    <n v="352000"/>
    <n v="0.32"/>
    <x v="0"/>
    <n v="1"/>
    <x v="5"/>
  </r>
  <r>
    <x v="165"/>
    <x v="173"/>
    <x v="0"/>
    <n v="56"/>
    <x v="5"/>
    <x v="0"/>
    <x v="1"/>
    <d v="2023-11-15T00:00:00"/>
    <m/>
    <n v="354000"/>
    <n v="0"/>
    <x v="1"/>
    <n v="1"/>
    <x v="5"/>
  </r>
  <r>
    <x v="166"/>
    <x v="174"/>
    <x v="0"/>
    <n v="53"/>
    <x v="5"/>
    <x v="0"/>
    <x v="2"/>
    <d v="2020-01-21T00:00:00"/>
    <m/>
    <n v="356000"/>
    <n v="0"/>
    <x v="1"/>
    <n v="5"/>
    <x v="5"/>
  </r>
  <r>
    <x v="167"/>
    <x v="175"/>
    <x v="1"/>
    <n v="47"/>
    <x v="7"/>
    <x v="0"/>
    <x v="0"/>
    <d v="2023-10-07T00:00:00"/>
    <m/>
    <n v="358000"/>
    <n v="0.39"/>
    <x v="1"/>
    <n v="1"/>
    <x v="0"/>
  </r>
  <r>
    <x v="168"/>
    <x v="176"/>
    <x v="0"/>
    <n v="36"/>
    <x v="6"/>
    <x v="5"/>
    <x v="1"/>
    <d v="2024-04-19T00:00:00"/>
    <m/>
    <n v="360000"/>
    <n v="0"/>
    <x v="1"/>
    <n v="1"/>
    <x v="1"/>
  </r>
  <r>
    <x v="169"/>
    <x v="177"/>
    <x v="1"/>
    <n v="41"/>
    <x v="7"/>
    <x v="0"/>
    <x v="2"/>
    <d v="2020-09-09T00:00:00"/>
    <m/>
    <n v="362000"/>
    <n v="0.22"/>
    <x v="1"/>
    <n v="4"/>
    <x v="2"/>
  </r>
  <r>
    <x v="170"/>
    <x v="178"/>
    <x v="1"/>
    <n v="30"/>
    <x v="7"/>
    <x v="0"/>
    <x v="3"/>
    <d v="2023-11-03T00:00:00"/>
    <m/>
    <n v="364000"/>
    <n v="0"/>
    <x v="1"/>
    <n v="1"/>
    <x v="3"/>
  </r>
  <r>
    <x v="171"/>
    <x v="179"/>
    <x v="1"/>
    <n v="30"/>
    <x v="6"/>
    <x v="5"/>
    <x v="3"/>
    <d v="2024-04-30T00:00:00"/>
    <m/>
    <n v="366000"/>
    <n v="0"/>
    <x v="1"/>
    <n v="1"/>
    <x v="3"/>
  </r>
  <r>
    <x v="172"/>
    <x v="180"/>
    <x v="0"/>
    <n v="38"/>
    <x v="0"/>
    <x v="0"/>
    <x v="3"/>
    <d v="2020-02-26T00:00:00"/>
    <m/>
    <n v="368000"/>
    <n v="7.0000000000000007E-2"/>
    <x v="1"/>
    <n v="5"/>
    <x v="1"/>
  </r>
  <r>
    <x v="173"/>
    <x v="181"/>
    <x v="1"/>
    <n v="28"/>
    <x v="1"/>
    <x v="0"/>
    <x v="3"/>
    <d v="2022-09-11T00:00:00"/>
    <m/>
    <n v="370000"/>
    <n v="0"/>
    <x v="1"/>
    <n v="2"/>
    <x v="3"/>
  </r>
  <r>
    <x v="174"/>
    <x v="182"/>
    <x v="0"/>
    <n v="39"/>
    <x v="8"/>
    <x v="2"/>
    <x v="3"/>
    <d v="2024-05-18T00:00:00"/>
    <m/>
    <n v="372000"/>
    <n v="0.4"/>
    <x v="1"/>
    <n v="1"/>
    <x v="1"/>
  </r>
  <r>
    <x v="175"/>
    <x v="183"/>
    <x v="1"/>
    <n v="31"/>
    <x v="5"/>
    <x v="0"/>
    <x v="0"/>
    <d v="2021-11-09T00:00:00"/>
    <m/>
    <n v="374000"/>
    <n v="0"/>
    <x v="1"/>
    <n v="3"/>
    <x v="4"/>
  </r>
  <r>
    <x v="176"/>
    <x v="184"/>
    <x v="1"/>
    <n v="45"/>
    <x v="7"/>
    <x v="0"/>
    <x v="1"/>
    <d v="2020-05-12T00:00:00"/>
    <m/>
    <n v="376000"/>
    <n v="0.15"/>
    <x v="1"/>
    <n v="5"/>
    <x v="2"/>
  </r>
  <r>
    <x v="177"/>
    <x v="185"/>
    <x v="0"/>
    <n v="50"/>
    <x v="3"/>
    <x v="0"/>
    <x v="3"/>
    <d v="2022-09-11T00:00:00"/>
    <m/>
    <n v="378000"/>
    <n v="0"/>
    <x v="1"/>
    <n v="2"/>
    <x v="0"/>
  </r>
  <r>
    <x v="178"/>
    <x v="186"/>
    <x v="0"/>
    <n v="36"/>
    <x v="8"/>
    <x v="4"/>
    <x v="2"/>
    <d v="2022-10-23T00:00:00"/>
    <m/>
    <n v="380000"/>
    <n v="0.05"/>
    <x v="1"/>
    <n v="2"/>
    <x v="1"/>
  </r>
  <r>
    <x v="179"/>
    <x v="187"/>
    <x v="1"/>
    <n v="45"/>
    <x v="9"/>
    <x v="5"/>
    <x v="3"/>
    <d v="2024-08-23T00:00:00"/>
    <m/>
    <n v="382000"/>
    <n v="0"/>
    <x v="1"/>
    <n v="0"/>
    <x v="2"/>
  </r>
  <r>
    <x v="180"/>
    <x v="188"/>
    <x v="1"/>
    <n v="29"/>
    <x v="8"/>
    <x v="3"/>
    <x v="1"/>
    <d v="2023-11-07T00:00:00"/>
    <m/>
    <n v="384000"/>
    <n v="0"/>
    <x v="1"/>
    <n v="1"/>
    <x v="3"/>
  </r>
  <r>
    <x v="181"/>
    <x v="189"/>
    <x v="1"/>
    <n v="41"/>
    <x v="1"/>
    <x v="0"/>
    <x v="2"/>
    <d v="2023-10-07T00:00:00"/>
    <m/>
    <n v="386000"/>
    <n v="0"/>
    <x v="1"/>
    <n v="1"/>
    <x v="2"/>
  </r>
  <r>
    <x v="182"/>
    <x v="190"/>
    <x v="0"/>
    <n v="47"/>
    <x v="9"/>
    <x v="5"/>
    <x v="2"/>
    <d v="2022-04-26T00:00:00"/>
    <m/>
    <n v="388000"/>
    <n v="0.37"/>
    <x v="1"/>
    <n v="3"/>
    <x v="0"/>
  </r>
  <r>
    <x v="183"/>
    <x v="191"/>
    <x v="1"/>
    <n v="46"/>
    <x v="3"/>
    <x v="0"/>
    <x v="0"/>
    <d v="2020-02-28T00:00:00"/>
    <m/>
    <n v="390000"/>
    <n v="0"/>
    <x v="1"/>
    <n v="5"/>
    <x v="0"/>
  </r>
  <r>
    <x v="184"/>
    <x v="192"/>
    <x v="1"/>
    <n v="46"/>
    <x v="0"/>
    <x v="0"/>
    <x v="0"/>
    <d v="2020-10-12T00:00:00"/>
    <m/>
    <n v="392000"/>
    <n v="0"/>
    <x v="1"/>
    <n v="4"/>
    <x v="0"/>
  </r>
  <r>
    <x v="185"/>
    <x v="193"/>
    <x v="0"/>
    <n v="45"/>
    <x v="1"/>
    <x v="0"/>
    <x v="1"/>
    <d v="2022-01-27T00:00:00"/>
    <m/>
    <n v="394000"/>
    <n v="0.36"/>
    <x v="1"/>
    <n v="3"/>
    <x v="2"/>
  </r>
  <r>
    <x v="186"/>
    <x v="194"/>
    <x v="0"/>
    <n v="26"/>
    <x v="2"/>
    <x v="1"/>
    <x v="0"/>
    <d v="2024-02-15T00:00:00"/>
    <m/>
    <n v="396000"/>
    <n v="0"/>
    <x v="1"/>
    <n v="1"/>
    <x v="3"/>
  </r>
  <r>
    <x v="187"/>
    <x v="195"/>
    <x v="0"/>
    <n v="35"/>
    <x v="3"/>
    <x v="0"/>
    <x v="1"/>
    <d v="2024-02-10T00:00:00"/>
    <m/>
    <n v="398000"/>
    <n v="0"/>
    <x v="1"/>
    <n v="1"/>
    <x v="4"/>
  </r>
  <r>
    <x v="188"/>
    <x v="196"/>
    <x v="1"/>
    <n v="29"/>
    <x v="2"/>
    <x v="1"/>
    <x v="2"/>
    <d v="2020-12-18T00:00:00"/>
    <m/>
    <n v="400000"/>
    <n v="0"/>
    <x v="1"/>
    <n v="4"/>
    <x v="3"/>
  </r>
  <r>
    <x v="189"/>
    <x v="197"/>
    <x v="0"/>
    <n v="35"/>
    <x v="0"/>
    <x v="0"/>
    <x v="1"/>
    <d v="2020-01-07T00:00:00"/>
    <m/>
    <n v="402000"/>
    <n v="0"/>
    <x v="1"/>
    <n v="5"/>
    <x v="4"/>
  </r>
  <r>
    <x v="190"/>
    <x v="198"/>
    <x v="1"/>
    <n v="27"/>
    <x v="0"/>
    <x v="0"/>
    <x v="2"/>
    <d v="2023-10-07T00:00:00"/>
    <m/>
    <n v="404000"/>
    <n v="0"/>
    <x v="1"/>
    <n v="1"/>
    <x v="3"/>
  </r>
  <r>
    <x v="191"/>
    <x v="199"/>
    <x v="0"/>
    <n v="26"/>
    <x v="4"/>
    <x v="2"/>
    <x v="2"/>
    <d v="2021-10-18T00:00:00"/>
    <m/>
    <n v="406000"/>
    <n v="0.19"/>
    <x v="1"/>
    <n v="3"/>
    <x v="3"/>
  </r>
  <r>
    <x v="192"/>
    <x v="200"/>
    <x v="1"/>
    <n v="27"/>
    <x v="4"/>
    <x v="3"/>
    <x v="1"/>
    <d v="2022-08-18T00:00:00"/>
    <d v="2024-01-15T00:00:00"/>
    <n v="408000"/>
    <n v="0.15"/>
    <x v="0"/>
    <n v="1"/>
    <x v="3"/>
  </r>
  <r>
    <x v="193"/>
    <x v="201"/>
    <x v="1"/>
    <n v="30"/>
    <x v="4"/>
    <x v="4"/>
    <x v="0"/>
    <d v="2024-05-28T00:00:00"/>
    <m/>
    <n v="410000"/>
    <n v="0"/>
    <x v="1"/>
    <n v="1"/>
    <x v="3"/>
  </r>
  <r>
    <x v="194"/>
    <x v="202"/>
    <x v="1"/>
    <n v="46"/>
    <x v="5"/>
    <x v="0"/>
    <x v="3"/>
    <d v="2022-09-07T00:00:00"/>
    <m/>
    <n v="412000"/>
    <n v="0.09"/>
    <x v="1"/>
    <n v="2"/>
    <x v="0"/>
  </r>
  <r>
    <x v="195"/>
    <x v="203"/>
    <x v="0"/>
    <n v="45"/>
    <x v="4"/>
    <x v="3"/>
    <x v="3"/>
    <d v="2024-01-03T00:00:00"/>
    <m/>
    <n v="414000"/>
    <n v="0"/>
    <x v="1"/>
    <n v="1"/>
    <x v="2"/>
  </r>
  <r>
    <x v="196"/>
    <x v="204"/>
    <x v="1"/>
    <n v="46"/>
    <x v="6"/>
    <x v="5"/>
    <x v="2"/>
    <d v="2023-05-28T00:00:00"/>
    <m/>
    <n v="416000"/>
    <n v="0"/>
    <x v="1"/>
    <n v="2"/>
    <x v="0"/>
  </r>
  <r>
    <x v="197"/>
    <x v="205"/>
    <x v="0"/>
    <n v="38"/>
    <x v="5"/>
    <x v="0"/>
    <x v="1"/>
    <d v="2023-11-15T00:00:00"/>
    <m/>
    <n v="418000"/>
    <n v="0.4"/>
    <x v="1"/>
    <n v="1"/>
    <x v="1"/>
  </r>
  <r>
    <x v="198"/>
    <x v="206"/>
    <x v="0"/>
    <n v="45"/>
    <x v="5"/>
    <x v="0"/>
    <x v="2"/>
    <d v="2020-01-21T00:00:00"/>
    <m/>
    <n v="420000"/>
    <n v="0.09"/>
    <x v="1"/>
    <n v="5"/>
    <x v="2"/>
  </r>
  <r>
    <x v="199"/>
    <x v="207"/>
    <x v="0"/>
    <n v="51"/>
    <x v="7"/>
    <x v="0"/>
    <x v="0"/>
    <d v="2023-10-07T00:00:00"/>
    <m/>
    <n v="422000"/>
    <n v="0.31"/>
    <x v="1"/>
    <n v="1"/>
    <x v="5"/>
  </r>
  <r>
    <x v="200"/>
    <x v="208"/>
    <x v="0"/>
    <n v="56"/>
    <x v="6"/>
    <x v="5"/>
    <x v="1"/>
    <d v="2024-04-19T00:00:00"/>
    <m/>
    <n v="424000"/>
    <n v="0"/>
    <x v="1"/>
    <n v="1"/>
    <x v="5"/>
  </r>
  <r>
    <x v="201"/>
    <x v="209"/>
    <x v="0"/>
    <n v="53"/>
    <x v="7"/>
    <x v="0"/>
    <x v="2"/>
    <d v="2020-09-09T00:00:00"/>
    <d v="2023-05-06T00:00:00"/>
    <n v="426000"/>
    <n v="0"/>
    <x v="0"/>
    <n v="2"/>
    <x v="5"/>
  </r>
  <r>
    <x v="202"/>
    <x v="210"/>
    <x v="1"/>
    <n v="47"/>
    <x v="7"/>
    <x v="0"/>
    <x v="3"/>
    <d v="2023-11-03T00:00:00"/>
    <m/>
    <n v="428000"/>
    <n v="0"/>
    <x v="1"/>
    <n v="1"/>
    <x v="0"/>
  </r>
  <r>
    <x v="203"/>
    <x v="211"/>
    <x v="1"/>
    <n v="36"/>
    <x v="6"/>
    <x v="5"/>
    <x v="3"/>
    <d v="2021-04-30T00:00:00"/>
    <d v="2023-07-17T00:00:00"/>
    <n v="430000"/>
    <n v="0.14000000000000001"/>
    <x v="0"/>
    <n v="2"/>
    <x v="1"/>
  </r>
  <r>
    <x v="204"/>
    <x v="212"/>
    <x v="0"/>
    <n v="41"/>
    <x v="0"/>
    <x v="0"/>
    <x v="3"/>
    <d v="2020-02-26T00:00:00"/>
    <m/>
    <n v="432000"/>
    <n v="0"/>
    <x v="1"/>
    <n v="5"/>
    <x v="2"/>
  </r>
  <r>
    <x v="205"/>
    <x v="213"/>
    <x v="1"/>
    <n v="30"/>
    <x v="1"/>
    <x v="0"/>
    <x v="3"/>
    <d v="2022-09-11T00:00:00"/>
    <m/>
    <n v="434000"/>
    <n v="0.15"/>
    <x v="1"/>
    <n v="2"/>
    <x v="3"/>
  </r>
  <r>
    <x v="206"/>
    <x v="214"/>
    <x v="0"/>
    <n v="30"/>
    <x v="8"/>
    <x v="2"/>
    <x v="3"/>
    <d v="2024-05-18T00:00:00"/>
    <m/>
    <n v="436000"/>
    <n v="0"/>
    <x v="1"/>
    <n v="1"/>
    <x v="3"/>
  </r>
  <r>
    <x v="207"/>
    <x v="215"/>
    <x v="1"/>
    <n v="38"/>
    <x v="5"/>
    <x v="0"/>
    <x v="0"/>
    <d v="2021-11-09T00:00:00"/>
    <d v="2023-06-25T00:00:00"/>
    <n v="438000"/>
    <n v="0.22"/>
    <x v="0"/>
    <n v="1"/>
    <x v="1"/>
  </r>
  <r>
    <x v="208"/>
    <x v="216"/>
    <x v="1"/>
    <n v="31"/>
    <x v="7"/>
    <x v="0"/>
    <x v="1"/>
    <d v="2020-05-12T00:00:00"/>
    <m/>
    <n v="440000"/>
    <n v="0.3"/>
    <x v="1"/>
    <n v="5"/>
    <x v="4"/>
  </r>
  <r>
    <x v="209"/>
    <x v="217"/>
    <x v="0"/>
    <n v="39"/>
    <x v="3"/>
    <x v="0"/>
    <x v="3"/>
    <d v="2022-09-11T00:00:00"/>
    <m/>
    <n v="442000"/>
    <n v="7.0000000000000007E-2"/>
    <x v="1"/>
    <n v="2"/>
    <x v="1"/>
  </r>
  <r>
    <x v="210"/>
    <x v="218"/>
    <x v="1"/>
    <n v="31"/>
    <x v="8"/>
    <x v="4"/>
    <x v="2"/>
    <d v="2022-10-23T00:00:00"/>
    <m/>
    <n v="444000"/>
    <n v="0.11"/>
    <x v="1"/>
    <n v="2"/>
    <x v="4"/>
  </r>
  <r>
    <x v="211"/>
    <x v="219"/>
    <x v="0"/>
    <n v="45"/>
    <x v="9"/>
    <x v="5"/>
    <x v="3"/>
    <d v="2024-08-23T00:00:00"/>
    <m/>
    <n v="446000"/>
    <n v="0.06"/>
    <x v="1"/>
    <n v="0"/>
    <x v="2"/>
  </r>
  <r>
    <x v="212"/>
    <x v="220"/>
    <x v="1"/>
    <n v="50"/>
    <x v="8"/>
    <x v="3"/>
    <x v="1"/>
    <d v="2023-11-07T00:00:00"/>
    <m/>
    <n v="448000"/>
    <n v="0.12"/>
    <x v="1"/>
    <n v="1"/>
    <x v="0"/>
  </r>
  <r>
    <x v="213"/>
    <x v="221"/>
    <x v="1"/>
    <n v="36"/>
    <x v="1"/>
    <x v="0"/>
    <x v="2"/>
    <d v="2023-10-07T00:00:00"/>
    <m/>
    <n v="450000"/>
    <n v="0.16"/>
    <x v="1"/>
    <n v="1"/>
    <x v="1"/>
  </r>
  <r>
    <x v="214"/>
    <x v="222"/>
    <x v="0"/>
    <n v="45"/>
    <x v="9"/>
    <x v="5"/>
    <x v="2"/>
    <d v="2022-04-26T00:00:00"/>
    <m/>
    <n v="452000"/>
    <n v="0.35"/>
    <x v="1"/>
    <n v="3"/>
    <x v="2"/>
  </r>
  <r>
    <x v="215"/>
    <x v="223"/>
    <x v="1"/>
    <n v="31"/>
    <x v="3"/>
    <x v="0"/>
    <x v="0"/>
    <d v="2020-02-28T00:00:00"/>
    <m/>
    <n v="454000"/>
    <n v="0.18"/>
    <x v="1"/>
    <n v="5"/>
    <x v="4"/>
  </r>
  <r>
    <x v="216"/>
    <x v="224"/>
    <x v="0"/>
    <n v="41"/>
    <x v="0"/>
    <x v="0"/>
    <x v="0"/>
    <d v="2020-10-12T00:00:00"/>
    <m/>
    <n v="456000"/>
    <n v="0.1"/>
    <x v="1"/>
    <n v="4"/>
    <x v="2"/>
  </r>
  <r>
    <x v="217"/>
    <x v="225"/>
    <x v="0"/>
    <n v="47"/>
    <x v="1"/>
    <x v="0"/>
    <x v="1"/>
    <d v="2022-01-27T00:00:00"/>
    <m/>
    <n v="458000"/>
    <n v="0.11"/>
    <x v="1"/>
    <n v="3"/>
    <x v="0"/>
  </r>
  <r>
    <x v="218"/>
    <x v="226"/>
    <x v="0"/>
    <n v="38"/>
    <x v="2"/>
    <x v="1"/>
    <x v="0"/>
    <d v="2024-02-15T00:00:00"/>
    <m/>
    <n v="460000"/>
    <n v="0"/>
    <x v="1"/>
    <n v="1"/>
    <x v="1"/>
  </r>
  <r>
    <x v="219"/>
    <x v="227"/>
    <x v="0"/>
    <n v="40"/>
    <x v="3"/>
    <x v="0"/>
    <x v="1"/>
    <d v="2024-02-10T00:00:00"/>
    <m/>
    <n v="462000"/>
    <n v="0"/>
    <x v="1"/>
    <n v="1"/>
    <x v="1"/>
  </r>
  <r>
    <x v="220"/>
    <x v="228"/>
    <x v="0"/>
    <n v="45"/>
    <x v="2"/>
    <x v="1"/>
    <x v="2"/>
    <d v="2020-12-18T00:00:00"/>
    <m/>
    <n v="464000"/>
    <n v="0"/>
    <x v="1"/>
    <n v="4"/>
    <x v="2"/>
  </r>
  <r>
    <x v="221"/>
    <x v="229"/>
    <x v="1"/>
    <n v="31"/>
    <x v="0"/>
    <x v="0"/>
    <x v="1"/>
    <d v="2020-01-07T00:00:00"/>
    <m/>
    <n v="466000"/>
    <n v="0"/>
    <x v="1"/>
    <n v="5"/>
    <x v="4"/>
  </r>
  <r>
    <x v="222"/>
    <x v="230"/>
    <x v="0"/>
    <n v="35"/>
    <x v="0"/>
    <x v="0"/>
    <x v="2"/>
    <d v="2023-10-07T00:00:00"/>
    <m/>
    <n v="468000"/>
    <n v="0.2"/>
    <x v="1"/>
    <n v="1"/>
    <x v="4"/>
  </r>
  <r>
    <x v="223"/>
    <x v="231"/>
    <x v="1"/>
    <n v="31"/>
    <x v="4"/>
    <x v="2"/>
    <x v="2"/>
    <d v="2021-10-18T00:00:00"/>
    <m/>
    <n v="470000"/>
    <n v="0"/>
    <x v="1"/>
    <n v="3"/>
    <x v="4"/>
  </r>
  <r>
    <x v="224"/>
    <x v="232"/>
    <x v="0"/>
    <n v="35"/>
    <x v="4"/>
    <x v="3"/>
    <x v="1"/>
    <d v="2022-08-18T00:00:00"/>
    <m/>
    <n v="472000"/>
    <n v="0"/>
    <x v="1"/>
    <n v="2"/>
    <x v="4"/>
  </r>
  <r>
    <x v="225"/>
    <x v="233"/>
    <x v="1"/>
    <n v="31"/>
    <x v="4"/>
    <x v="4"/>
    <x v="0"/>
    <d v="2024-05-28T00:00:00"/>
    <m/>
    <n v="474000"/>
    <n v="0.33"/>
    <x v="1"/>
    <n v="1"/>
    <x v="4"/>
  </r>
  <r>
    <x v="226"/>
    <x v="234"/>
    <x v="1"/>
    <n v="31"/>
    <x v="5"/>
    <x v="0"/>
    <x v="3"/>
    <d v="2022-09-07T00:00:00"/>
    <m/>
    <n v="476000"/>
    <n v="0.14000000000000001"/>
    <x v="1"/>
    <n v="2"/>
    <x v="4"/>
  </r>
  <r>
    <x v="227"/>
    <x v="235"/>
    <x v="1"/>
    <n v="27"/>
    <x v="4"/>
    <x v="3"/>
    <x v="3"/>
    <d v="2022-01-03T00:00:00"/>
    <d v="2023-06-17T00:00:00"/>
    <n v="478000"/>
    <n v="0"/>
    <x v="0"/>
    <n v="1"/>
    <x v="3"/>
  </r>
  <r>
    <x v="228"/>
    <x v="236"/>
    <x v="0"/>
    <n v="30"/>
    <x v="6"/>
    <x v="5"/>
    <x v="2"/>
    <d v="2023-05-28T00:00:00"/>
    <m/>
    <n v="480000"/>
    <n v="0.38"/>
    <x v="1"/>
    <n v="2"/>
    <x v="3"/>
  </r>
  <r>
    <x v="229"/>
    <x v="237"/>
    <x v="1"/>
    <n v="36"/>
    <x v="5"/>
    <x v="0"/>
    <x v="1"/>
    <d v="2023-11-15T00:00:00"/>
    <m/>
    <n v="482000"/>
    <n v="0.3"/>
    <x v="1"/>
    <n v="1"/>
    <x v="1"/>
  </r>
  <r>
    <x v="230"/>
    <x v="238"/>
    <x v="0"/>
    <n v="45"/>
    <x v="5"/>
    <x v="0"/>
    <x v="2"/>
    <d v="2020-01-21T00:00:00"/>
    <m/>
    <n v="484000"/>
    <n v="0.31"/>
    <x v="1"/>
    <n v="5"/>
    <x v="2"/>
  </r>
  <r>
    <x v="231"/>
    <x v="239"/>
    <x v="1"/>
    <n v="37"/>
    <x v="7"/>
    <x v="0"/>
    <x v="0"/>
    <d v="2023-10-07T00:00:00"/>
    <m/>
    <n v="486000"/>
    <n v="0.14000000000000001"/>
    <x v="1"/>
    <n v="1"/>
    <x v="1"/>
  </r>
  <r>
    <x v="232"/>
    <x v="240"/>
    <x v="1"/>
    <n v="38"/>
    <x v="6"/>
    <x v="5"/>
    <x v="1"/>
    <d v="2024-04-19T00:00:00"/>
    <m/>
    <n v="488000"/>
    <n v="0"/>
    <x v="1"/>
    <n v="1"/>
    <x v="1"/>
  </r>
  <r>
    <x v="233"/>
    <x v="241"/>
    <x v="0"/>
    <n v="45"/>
    <x v="7"/>
    <x v="0"/>
    <x v="2"/>
    <d v="2020-09-09T00:00:00"/>
    <m/>
    <n v="490000"/>
    <n v="0"/>
    <x v="1"/>
    <n v="4"/>
    <x v="2"/>
  </r>
  <r>
    <x v="54"/>
    <x v="242"/>
    <x v="0"/>
    <n v="51"/>
    <x v="7"/>
    <x v="0"/>
    <x v="3"/>
    <d v="2023-11-03T00:00:00"/>
    <m/>
    <n v="492000"/>
    <n v="0.09"/>
    <x v="1"/>
    <n v="1"/>
    <x v="5"/>
  </r>
  <r>
    <x v="234"/>
    <x v="243"/>
    <x v="0"/>
    <n v="56"/>
    <x v="6"/>
    <x v="5"/>
    <x v="3"/>
    <d v="2024-04-30T00:00:00"/>
    <m/>
    <n v="494000"/>
    <n v="0.28999999999999998"/>
    <x v="1"/>
    <n v="1"/>
    <x v="5"/>
  </r>
  <r>
    <x v="235"/>
    <x v="244"/>
    <x v="0"/>
    <n v="53"/>
    <x v="0"/>
    <x v="0"/>
    <x v="3"/>
    <d v="2020-02-26T00:00:00"/>
    <m/>
    <n v="496000"/>
    <n v="0"/>
    <x v="1"/>
    <n v="5"/>
    <x v="5"/>
  </r>
  <r>
    <x v="236"/>
    <x v="245"/>
    <x v="0"/>
    <n v="47"/>
    <x v="1"/>
    <x v="0"/>
    <x v="3"/>
    <d v="2022-09-11T00:00:00"/>
    <m/>
    <n v="498000"/>
    <n v="0.3"/>
    <x v="1"/>
    <n v="2"/>
    <x v="0"/>
  </r>
  <r>
    <x v="237"/>
    <x v="246"/>
    <x v="1"/>
    <n v="36"/>
    <x v="8"/>
    <x v="2"/>
    <x v="3"/>
    <d v="2024-05-18T00:00:00"/>
    <m/>
    <n v="500000"/>
    <n v="0"/>
    <x v="1"/>
    <n v="1"/>
    <x v="1"/>
  </r>
  <r>
    <x v="238"/>
    <x v="247"/>
    <x v="0"/>
    <n v="41"/>
    <x v="5"/>
    <x v="0"/>
    <x v="0"/>
    <d v="2021-11-09T00:00:00"/>
    <m/>
    <n v="502000"/>
    <n v="0"/>
    <x v="1"/>
    <n v="3"/>
    <x v="2"/>
  </r>
  <r>
    <x v="239"/>
    <x v="248"/>
    <x v="1"/>
    <n v="31"/>
    <x v="7"/>
    <x v="0"/>
    <x v="1"/>
    <d v="2020-05-12T00:00:00"/>
    <m/>
    <n v="504000"/>
    <n v="0.23"/>
    <x v="1"/>
    <n v="5"/>
    <x v="4"/>
  </r>
  <r>
    <x v="5"/>
    <x v="249"/>
    <x v="1"/>
    <n v="31"/>
    <x v="3"/>
    <x v="0"/>
    <x v="3"/>
    <d v="2022-09-11T00:00:00"/>
    <m/>
    <n v="506000"/>
    <n v="0"/>
    <x v="1"/>
    <n v="2"/>
    <x v="4"/>
  </r>
  <r>
    <x v="240"/>
    <x v="250"/>
    <x v="0"/>
    <n v="38"/>
    <x v="8"/>
    <x v="4"/>
    <x v="2"/>
    <d v="2022-10-23T00:00:00"/>
    <m/>
    <n v="508000"/>
    <n v="0"/>
    <x v="1"/>
    <n v="2"/>
    <x v="1"/>
  </r>
  <r>
    <x v="241"/>
    <x v="251"/>
    <x v="1"/>
    <n v="31"/>
    <x v="9"/>
    <x v="5"/>
    <x v="3"/>
    <d v="2024-08-23T00:00:00"/>
    <m/>
    <n v="510000"/>
    <n v="0.15"/>
    <x v="1"/>
    <n v="0"/>
    <x v="4"/>
  </r>
  <r>
    <x v="242"/>
    <x v="252"/>
    <x v="1"/>
    <n v="39"/>
    <x v="8"/>
    <x v="3"/>
    <x v="1"/>
    <d v="2023-11-07T00:00:00"/>
    <m/>
    <n v="512000"/>
    <n v="0"/>
    <x v="1"/>
    <n v="1"/>
    <x v="1"/>
  </r>
  <r>
    <x v="81"/>
    <x v="253"/>
    <x v="1"/>
    <n v="31"/>
    <x v="1"/>
    <x v="0"/>
    <x v="2"/>
    <d v="2023-10-07T00:00:00"/>
    <m/>
    <n v="514000"/>
    <n v="0"/>
    <x v="1"/>
    <n v="1"/>
    <x v="4"/>
  </r>
  <r>
    <x v="243"/>
    <x v="254"/>
    <x v="0"/>
    <n v="45"/>
    <x v="9"/>
    <x v="5"/>
    <x v="2"/>
    <d v="2022-04-26T00:00:00"/>
    <m/>
    <n v="516000"/>
    <n v="0.31"/>
    <x v="1"/>
    <n v="3"/>
    <x v="2"/>
  </r>
  <r>
    <x v="6"/>
    <x v="255"/>
    <x v="0"/>
    <n v="50"/>
    <x v="3"/>
    <x v="0"/>
    <x v="0"/>
    <d v="2020-02-28T00:00:00"/>
    <m/>
    <n v="518000"/>
    <n v="0"/>
    <x v="1"/>
    <n v="5"/>
    <x v="0"/>
  </r>
  <r>
    <x v="244"/>
    <x v="256"/>
    <x v="1"/>
    <n v="36"/>
    <x v="0"/>
    <x v="0"/>
    <x v="0"/>
    <d v="2020-10-12T00:00:00"/>
    <m/>
    <n v="520000"/>
    <n v="0"/>
    <x v="1"/>
    <n v="4"/>
    <x v="1"/>
  </r>
  <r>
    <x v="245"/>
    <x v="257"/>
    <x v="0"/>
    <n v="45"/>
    <x v="1"/>
    <x v="0"/>
    <x v="1"/>
    <d v="2022-01-27T00:00:00"/>
    <m/>
    <n v="522000"/>
    <n v="0.39"/>
    <x v="1"/>
    <n v="3"/>
    <x v="2"/>
  </r>
  <r>
    <x v="246"/>
    <x v="258"/>
    <x v="0"/>
    <n v="29"/>
    <x v="2"/>
    <x v="1"/>
    <x v="0"/>
    <d v="2024-02-15T00:00:00"/>
    <m/>
    <n v="524000"/>
    <n v="0"/>
    <x v="1"/>
    <n v="1"/>
    <x v="3"/>
  </r>
  <r>
    <x v="247"/>
    <x v="259"/>
    <x v="0"/>
    <n v="41"/>
    <x v="3"/>
    <x v="0"/>
    <x v="1"/>
    <d v="2024-02-10T00:00:00"/>
    <m/>
    <n v="526000"/>
    <n v="0"/>
    <x v="1"/>
    <n v="1"/>
    <x v="2"/>
  </r>
  <r>
    <x v="248"/>
    <x v="260"/>
    <x v="0"/>
    <n v="47"/>
    <x v="2"/>
    <x v="1"/>
    <x v="2"/>
    <d v="2020-12-18T00:00:00"/>
    <m/>
    <n v="528000"/>
    <n v="0"/>
    <x v="1"/>
    <n v="4"/>
    <x v="0"/>
  </r>
  <r>
    <x v="249"/>
    <x v="261"/>
    <x v="1"/>
    <n v="38"/>
    <x v="0"/>
    <x v="0"/>
    <x v="1"/>
    <d v="2020-01-07T00:00:00"/>
    <m/>
    <n v="530000"/>
    <n v="0.15"/>
    <x v="1"/>
    <n v="5"/>
    <x v="1"/>
  </r>
  <r>
    <x v="250"/>
    <x v="262"/>
    <x v="0"/>
    <n v="40"/>
    <x v="0"/>
    <x v="0"/>
    <x v="2"/>
    <d v="2023-10-07T00:00:00"/>
    <m/>
    <n v="532000"/>
    <n v="0"/>
    <x v="1"/>
    <n v="1"/>
    <x v="1"/>
  </r>
  <r>
    <x v="251"/>
    <x v="263"/>
    <x v="0"/>
    <n v="45"/>
    <x v="4"/>
    <x v="2"/>
    <x v="2"/>
    <d v="2021-10-18T00:00:00"/>
    <m/>
    <n v="534000"/>
    <n v="0.15"/>
    <x v="1"/>
    <n v="3"/>
    <x v="2"/>
  </r>
  <r>
    <x v="252"/>
    <x v="264"/>
    <x v="0"/>
    <n v="26"/>
    <x v="4"/>
    <x v="3"/>
    <x v="1"/>
    <d v="2022-08-18T00:00:00"/>
    <d v="2024-10-11T00:00:00"/>
    <n v="536000"/>
    <n v="0"/>
    <x v="0"/>
    <n v="2"/>
    <x v="3"/>
  </r>
  <r>
    <x v="253"/>
    <x v="265"/>
    <x v="1"/>
    <n v="35"/>
    <x v="4"/>
    <x v="4"/>
    <x v="0"/>
    <d v="2024-05-28T00:00:00"/>
    <m/>
    <n v="538000"/>
    <n v="0.17"/>
    <x v="1"/>
    <n v="1"/>
    <x v="4"/>
  </r>
  <r>
    <x v="254"/>
    <x v="266"/>
    <x v="1"/>
    <n v="31"/>
    <x v="5"/>
    <x v="0"/>
    <x v="3"/>
    <d v="2022-09-07T00:00:00"/>
    <m/>
    <n v="540000"/>
    <n v="0"/>
    <x v="1"/>
    <n v="2"/>
    <x v="4"/>
  </r>
  <r>
    <x v="255"/>
    <x v="267"/>
    <x v="1"/>
    <n v="35"/>
    <x v="4"/>
    <x v="3"/>
    <x v="3"/>
    <d v="2024-01-03T00:00:00"/>
    <m/>
    <n v="542000"/>
    <n v="0.14000000000000001"/>
    <x v="1"/>
    <n v="1"/>
    <x v="4"/>
  </r>
  <r>
    <x v="256"/>
    <x v="268"/>
    <x v="0"/>
    <n v="27"/>
    <x v="6"/>
    <x v="5"/>
    <x v="2"/>
    <d v="2023-05-28T00:00:00"/>
    <m/>
    <n v="544000"/>
    <n v="0.23"/>
    <x v="1"/>
    <n v="2"/>
    <x v="3"/>
  </r>
  <r>
    <x v="257"/>
    <x v="269"/>
    <x v="1"/>
    <n v="31"/>
    <x v="5"/>
    <x v="0"/>
    <x v="1"/>
    <d v="2023-11-15T00:00:00"/>
    <m/>
    <n v="546000"/>
    <n v="0"/>
    <x v="1"/>
    <n v="1"/>
    <x v="4"/>
  </r>
  <r>
    <x v="258"/>
    <x v="270"/>
    <x v="0"/>
    <n v="27"/>
    <x v="5"/>
    <x v="0"/>
    <x v="2"/>
    <d v="2020-01-21T00:00:00"/>
    <m/>
    <n v="548000"/>
    <n v="7.0000000000000007E-2"/>
    <x v="1"/>
    <n v="5"/>
    <x v="3"/>
  </r>
  <r>
    <x v="259"/>
    <x v="271"/>
    <x v="0"/>
    <n v="30"/>
    <x v="7"/>
    <x v="0"/>
    <x v="0"/>
    <d v="2023-10-07T00:00:00"/>
    <d v="2024-08-10T00:00:00"/>
    <n v="550000"/>
    <n v="0"/>
    <x v="0"/>
    <n v="0"/>
    <x v="3"/>
  </r>
  <r>
    <x v="260"/>
    <x v="272"/>
    <x v="1"/>
    <n v="36"/>
    <x v="6"/>
    <x v="5"/>
    <x v="1"/>
    <d v="2024-04-19T00:00:00"/>
    <m/>
    <n v="552000"/>
    <n v="0"/>
    <x v="1"/>
    <n v="1"/>
    <x v="1"/>
  </r>
  <r>
    <x v="261"/>
    <x v="273"/>
    <x v="0"/>
    <n v="45"/>
    <x v="7"/>
    <x v="0"/>
    <x v="2"/>
    <d v="2020-09-09T00:00:00"/>
    <m/>
    <n v="554000"/>
    <n v="0"/>
    <x v="1"/>
    <n v="4"/>
    <x v="2"/>
  </r>
  <r>
    <x v="262"/>
    <x v="274"/>
    <x v="1"/>
    <n v="37"/>
    <x v="7"/>
    <x v="0"/>
    <x v="3"/>
    <d v="2023-11-03T00:00:00"/>
    <m/>
    <n v="556000"/>
    <n v="0"/>
    <x v="1"/>
    <n v="1"/>
    <x v="1"/>
  </r>
  <r>
    <x v="263"/>
    <x v="275"/>
    <x v="1"/>
    <n v="38"/>
    <x v="6"/>
    <x v="5"/>
    <x v="3"/>
    <d v="2020-04-30T00:00:00"/>
    <d v="2023-07-27T00:00:00"/>
    <n v="558000"/>
    <n v="0.27"/>
    <x v="0"/>
    <n v="3"/>
    <x v="1"/>
  </r>
  <r>
    <x v="264"/>
    <x v="276"/>
    <x v="0"/>
    <n v="45"/>
    <x v="0"/>
    <x v="0"/>
    <x v="3"/>
    <d v="2020-02-26T00:00:00"/>
    <m/>
    <n v="560000"/>
    <n v="0"/>
    <x v="1"/>
    <n v="5"/>
    <x v="2"/>
  </r>
  <r>
    <x v="265"/>
    <x v="277"/>
    <x v="0"/>
    <n v="51"/>
    <x v="1"/>
    <x v="0"/>
    <x v="3"/>
    <d v="2022-09-11T00:00:00"/>
    <m/>
    <n v="562000"/>
    <n v="0"/>
    <x v="1"/>
    <n v="2"/>
    <x v="5"/>
  </r>
  <r>
    <x v="266"/>
    <x v="278"/>
    <x v="0"/>
    <n v="56"/>
    <x v="8"/>
    <x v="2"/>
    <x v="3"/>
    <d v="2024-05-18T00:00:00"/>
    <m/>
    <n v="564000"/>
    <n v="0.15"/>
    <x v="1"/>
    <n v="1"/>
    <x v="5"/>
  </r>
  <r>
    <x v="267"/>
    <x v="279"/>
    <x v="0"/>
    <n v="53"/>
    <x v="5"/>
    <x v="0"/>
    <x v="0"/>
    <d v="2021-11-09T00:00:00"/>
    <m/>
    <n v="566000"/>
    <n v="0.15"/>
    <x v="1"/>
    <n v="3"/>
    <x v="5"/>
  </r>
  <r>
    <x v="268"/>
    <x v="280"/>
    <x v="1"/>
    <n v="47"/>
    <x v="7"/>
    <x v="0"/>
    <x v="1"/>
    <d v="2020-05-12T00:00:00"/>
    <m/>
    <n v="568000"/>
    <n v="0"/>
    <x v="1"/>
    <n v="5"/>
    <x v="0"/>
  </r>
  <r>
    <x v="269"/>
    <x v="281"/>
    <x v="1"/>
    <n v="36"/>
    <x v="3"/>
    <x v="0"/>
    <x v="3"/>
    <d v="2022-09-11T00:00:00"/>
    <m/>
    <n v="570000"/>
    <n v="0.1"/>
    <x v="1"/>
    <n v="2"/>
    <x v="1"/>
  </r>
  <r>
    <x v="270"/>
    <x v="282"/>
    <x v="0"/>
    <n v="41"/>
    <x v="8"/>
    <x v="4"/>
    <x v="2"/>
    <d v="2022-10-23T00:00:00"/>
    <m/>
    <n v="572000"/>
    <n v="0"/>
    <x v="1"/>
    <n v="2"/>
    <x v="2"/>
  </r>
  <r>
    <x v="271"/>
    <x v="283"/>
    <x v="0"/>
    <n v="30"/>
    <x v="9"/>
    <x v="5"/>
    <x v="3"/>
    <d v="2024-08-23T00:00:00"/>
    <m/>
    <n v="574000"/>
    <n v="0"/>
    <x v="1"/>
    <n v="0"/>
    <x v="3"/>
  </r>
  <r>
    <x v="272"/>
    <x v="284"/>
    <x v="1"/>
    <n v="31"/>
    <x v="8"/>
    <x v="3"/>
    <x v="1"/>
    <d v="2023-11-07T00:00:00"/>
    <m/>
    <n v="576000"/>
    <n v="0.14000000000000001"/>
    <x v="1"/>
    <n v="1"/>
    <x v="4"/>
  </r>
  <r>
    <x v="273"/>
    <x v="285"/>
    <x v="1"/>
    <n v="38"/>
    <x v="1"/>
    <x v="0"/>
    <x v="2"/>
    <d v="2023-10-07T00:00:00"/>
    <m/>
    <n v="578000"/>
    <n v="0.15"/>
    <x v="1"/>
    <n v="1"/>
    <x v="1"/>
  </r>
  <r>
    <x v="274"/>
    <x v="286"/>
    <x v="1"/>
    <n v="31"/>
    <x v="9"/>
    <x v="5"/>
    <x v="2"/>
    <d v="2022-04-26T00:00:00"/>
    <m/>
    <n v="580000"/>
    <n v="0"/>
    <x v="1"/>
    <n v="3"/>
    <x v="4"/>
  </r>
  <r>
    <x v="275"/>
    <x v="287"/>
    <x v="0"/>
    <n v="39"/>
    <x v="3"/>
    <x v="0"/>
    <x v="0"/>
    <d v="2020-02-28T00:00:00"/>
    <m/>
    <n v="582000"/>
    <n v="0.06"/>
    <x v="1"/>
    <n v="5"/>
    <x v="1"/>
  </r>
  <r>
    <x v="276"/>
    <x v="288"/>
    <x v="1"/>
    <n v="31"/>
    <x v="0"/>
    <x v="0"/>
    <x v="0"/>
    <d v="2020-10-12T00:00:00"/>
    <m/>
    <n v="584000"/>
    <n v="0.1"/>
    <x v="1"/>
    <n v="4"/>
    <x v="4"/>
  </r>
  <r>
    <x v="277"/>
    <x v="289"/>
    <x v="0"/>
    <n v="45"/>
    <x v="1"/>
    <x v="0"/>
    <x v="1"/>
    <d v="2022-01-27T00:00:00"/>
    <m/>
    <n v="586000"/>
    <n v="0.05"/>
    <x v="1"/>
    <n v="3"/>
    <x v="2"/>
  </r>
  <r>
    <x v="278"/>
    <x v="290"/>
    <x v="0"/>
    <n v="50"/>
    <x v="2"/>
    <x v="1"/>
    <x v="0"/>
    <d v="2024-02-15T00:00:00"/>
    <m/>
    <n v="588000"/>
    <n v="0.36"/>
    <x v="1"/>
    <n v="1"/>
    <x v="0"/>
  </r>
  <r>
    <x v="135"/>
    <x v="291"/>
    <x v="0"/>
    <n v="36"/>
    <x v="3"/>
    <x v="0"/>
    <x v="1"/>
    <d v="2024-02-10T00:00:00"/>
    <m/>
    <n v="590000"/>
    <n v="0.33"/>
    <x v="1"/>
    <n v="1"/>
    <x v="1"/>
  </r>
  <r>
    <x v="279"/>
    <x v="292"/>
    <x v="0"/>
    <n v="45"/>
    <x v="2"/>
    <x v="1"/>
    <x v="2"/>
    <d v="2020-12-18T00:00:00"/>
    <m/>
    <n v="592000"/>
    <n v="0.11"/>
    <x v="1"/>
    <n v="4"/>
    <x v="2"/>
  </r>
  <r>
    <x v="280"/>
    <x v="293"/>
    <x v="0"/>
    <n v="29"/>
    <x v="0"/>
    <x v="0"/>
    <x v="1"/>
    <d v="2020-01-07T00:00:00"/>
    <d v="2023-10-07T00:00:00"/>
    <n v="594000"/>
    <n v="0"/>
    <x v="0"/>
    <n v="3"/>
    <x v="3"/>
  </r>
  <r>
    <x v="281"/>
    <x v="294"/>
    <x v="0"/>
    <n v="41"/>
    <x v="0"/>
    <x v="0"/>
    <x v="2"/>
    <d v="2023-10-07T00:00:00"/>
    <m/>
    <n v="596000"/>
    <n v="0.06"/>
    <x v="1"/>
    <n v="1"/>
    <x v="2"/>
  </r>
  <r>
    <x v="105"/>
    <x v="295"/>
    <x v="0"/>
    <n v="47"/>
    <x v="4"/>
    <x v="2"/>
    <x v="2"/>
    <d v="2021-10-18T00:00:00"/>
    <m/>
    <n v="598000"/>
    <n v="0"/>
    <x v="1"/>
    <n v="3"/>
    <x v="0"/>
  </r>
  <r>
    <x v="282"/>
    <x v="296"/>
    <x v="1"/>
    <n v="38"/>
    <x v="4"/>
    <x v="3"/>
    <x v="1"/>
    <d v="2022-08-18T00:00:00"/>
    <m/>
    <n v="600000"/>
    <n v="0.06"/>
    <x v="1"/>
    <n v="2"/>
    <x v="1"/>
  </r>
  <r>
    <x v="283"/>
    <x v="297"/>
    <x v="0"/>
    <n v="40"/>
    <x v="4"/>
    <x v="4"/>
    <x v="0"/>
    <d v="2024-05-28T00:00:00"/>
    <m/>
    <n v="602000"/>
    <n v="0.39"/>
    <x v="1"/>
    <n v="1"/>
    <x v="1"/>
  </r>
  <r>
    <x v="284"/>
    <x v="298"/>
    <x v="0"/>
    <n v="45"/>
    <x v="5"/>
    <x v="0"/>
    <x v="3"/>
    <d v="2022-09-07T00:00:00"/>
    <m/>
    <n v="604000"/>
    <n v="0"/>
    <x v="1"/>
    <n v="2"/>
    <x v="2"/>
  </r>
  <r>
    <x v="285"/>
    <x v="299"/>
    <x v="1"/>
    <n v="31"/>
    <x v="4"/>
    <x v="3"/>
    <x v="3"/>
    <d v="2024-01-03T00:00:00"/>
    <m/>
    <n v="606000"/>
    <n v="0"/>
    <x v="1"/>
    <n v="1"/>
    <x v="4"/>
  </r>
  <r>
    <x v="286"/>
    <x v="300"/>
    <x v="1"/>
    <n v="35"/>
    <x v="6"/>
    <x v="5"/>
    <x v="2"/>
    <d v="2023-05-28T00:00:00"/>
    <d v="2024-04-19T00:00:00"/>
    <n v="608000"/>
    <n v="0.28999999999999998"/>
    <x v="0"/>
    <n v="0"/>
    <x v="4"/>
  </r>
  <r>
    <x v="287"/>
    <x v="301"/>
    <x v="0"/>
    <n v="29"/>
    <x v="5"/>
    <x v="0"/>
    <x v="1"/>
    <d v="2023-11-15T00:00:00"/>
    <m/>
    <n v="610000"/>
    <n v="0"/>
    <x v="1"/>
    <n v="1"/>
    <x v="3"/>
  </r>
  <r>
    <x v="288"/>
    <x v="302"/>
    <x v="1"/>
    <n v="35"/>
    <x v="5"/>
    <x v="0"/>
    <x v="2"/>
    <d v="2020-01-21T00:00:00"/>
    <m/>
    <n v="612000"/>
    <n v="0"/>
    <x v="1"/>
    <n v="5"/>
    <x v="4"/>
  </r>
  <r>
    <x v="289"/>
    <x v="303"/>
    <x v="0"/>
    <n v="27"/>
    <x v="7"/>
    <x v="0"/>
    <x v="0"/>
    <d v="2023-10-07T00:00:00"/>
    <m/>
    <n v="614000"/>
    <n v="0"/>
    <x v="1"/>
    <n v="1"/>
    <x v="3"/>
  </r>
  <r>
    <x v="290"/>
    <x v="304"/>
    <x v="0"/>
    <n v="26"/>
    <x v="6"/>
    <x v="5"/>
    <x v="1"/>
    <d v="2024-04-19T00:00:00"/>
    <m/>
    <n v="616000"/>
    <n v="0.2"/>
    <x v="1"/>
    <n v="1"/>
    <x v="3"/>
  </r>
  <r>
    <x v="291"/>
    <x v="305"/>
    <x v="1"/>
    <n v="31"/>
    <x v="7"/>
    <x v="0"/>
    <x v="2"/>
    <d v="2020-09-09T00:00:00"/>
    <m/>
    <n v="618000"/>
    <n v="0.28999999999999998"/>
    <x v="1"/>
    <n v="4"/>
    <x v="4"/>
  </r>
  <r>
    <x v="292"/>
    <x v="306"/>
    <x v="1"/>
    <n v="31"/>
    <x v="7"/>
    <x v="0"/>
    <x v="3"/>
    <d v="2023-11-03T00:00:00"/>
    <m/>
    <n v="620000"/>
    <n v="0"/>
    <x v="1"/>
    <n v="1"/>
    <x v="4"/>
  </r>
  <r>
    <x v="293"/>
    <x v="307"/>
    <x v="1"/>
    <n v="36"/>
    <x v="6"/>
    <x v="5"/>
    <x v="3"/>
    <d v="2024-04-30T00:00:00"/>
    <m/>
    <n v="622000"/>
    <n v="0"/>
    <x v="1"/>
    <n v="1"/>
    <x v="1"/>
  </r>
  <r>
    <x v="294"/>
    <x v="308"/>
    <x v="1"/>
    <n v="45"/>
    <x v="0"/>
    <x v="0"/>
    <x v="3"/>
    <d v="2020-02-26T00:00:00"/>
    <m/>
    <n v="624000"/>
    <n v="0"/>
    <x v="1"/>
    <n v="5"/>
    <x v="2"/>
  </r>
  <r>
    <x v="295"/>
    <x v="309"/>
    <x v="1"/>
    <n v="37"/>
    <x v="1"/>
    <x v="0"/>
    <x v="3"/>
    <d v="2022-09-11T00:00:00"/>
    <m/>
    <n v="626000"/>
    <n v="0.22"/>
    <x v="1"/>
    <n v="2"/>
    <x v="1"/>
  </r>
  <r>
    <x v="11"/>
    <x v="310"/>
    <x v="0"/>
    <n v="38"/>
    <x v="8"/>
    <x v="2"/>
    <x v="3"/>
    <d v="2024-05-18T00:00:00"/>
    <m/>
    <n v="628000"/>
    <n v="7.0000000000000007E-2"/>
    <x v="1"/>
    <n v="1"/>
    <x v="1"/>
  </r>
  <r>
    <x v="296"/>
    <x v="311"/>
    <x v="1"/>
    <n v="45"/>
    <x v="5"/>
    <x v="0"/>
    <x v="0"/>
    <d v="2021-11-09T00:00:00"/>
    <m/>
    <n v="630000"/>
    <n v="0"/>
    <x v="1"/>
    <n v="3"/>
    <x v="2"/>
  </r>
  <r>
    <x v="297"/>
    <x v="312"/>
    <x v="0"/>
    <n v="51"/>
    <x v="7"/>
    <x v="0"/>
    <x v="1"/>
    <d v="2020-05-12T00:00:00"/>
    <m/>
    <n v="632000"/>
    <n v="0"/>
    <x v="1"/>
    <n v="5"/>
    <x v="5"/>
  </r>
  <r>
    <x v="298"/>
    <x v="313"/>
    <x v="0"/>
    <n v="56"/>
    <x v="3"/>
    <x v="0"/>
    <x v="3"/>
    <d v="2022-09-11T00:00:00"/>
    <m/>
    <n v="634000"/>
    <n v="0"/>
    <x v="1"/>
    <n v="2"/>
    <x v="5"/>
  </r>
  <r>
    <x v="299"/>
    <x v="314"/>
    <x v="0"/>
    <n v="53"/>
    <x v="8"/>
    <x v="4"/>
    <x v="2"/>
    <d v="2022-10-23T00:00:00"/>
    <m/>
    <n v="636000"/>
    <n v="0"/>
    <x v="1"/>
    <n v="2"/>
    <x v="5"/>
  </r>
  <r>
    <x v="300"/>
    <x v="315"/>
    <x v="0"/>
    <n v="47"/>
    <x v="9"/>
    <x v="5"/>
    <x v="3"/>
    <d v="2024-08-23T00:00:00"/>
    <m/>
    <n v="638000"/>
    <n v="0.05"/>
    <x v="1"/>
    <n v="0"/>
    <x v="0"/>
  </r>
  <r>
    <x v="301"/>
    <x v="316"/>
    <x v="1"/>
    <n v="36"/>
    <x v="8"/>
    <x v="3"/>
    <x v="1"/>
    <d v="2023-11-07T00:00:00"/>
    <m/>
    <n v="640000"/>
    <n v="0.34"/>
    <x v="1"/>
    <n v="1"/>
    <x v="1"/>
  </r>
  <r>
    <x v="200"/>
    <x v="317"/>
    <x v="1"/>
    <n v="41"/>
    <x v="1"/>
    <x v="0"/>
    <x v="2"/>
    <d v="2023-10-07T00:00:00"/>
    <m/>
    <n v="642000"/>
    <n v="0.35"/>
    <x v="1"/>
    <n v="1"/>
    <x v="2"/>
  </r>
  <r>
    <x v="302"/>
    <x v="318"/>
    <x v="1"/>
    <n v="30"/>
    <x v="9"/>
    <x v="5"/>
    <x v="2"/>
    <d v="2022-04-26T00:00:00"/>
    <d v="2024-04-30T00:00:00"/>
    <n v="644000"/>
    <n v="0"/>
    <x v="0"/>
    <n v="2"/>
    <x v="3"/>
  </r>
  <r>
    <x v="303"/>
    <x v="319"/>
    <x v="1"/>
    <n v="31"/>
    <x v="3"/>
    <x v="0"/>
    <x v="0"/>
    <d v="2020-02-28T00:00:00"/>
    <m/>
    <n v="646000"/>
    <n v="0"/>
    <x v="1"/>
    <n v="5"/>
    <x v="4"/>
  </r>
  <r>
    <x v="304"/>
    <x v="320"/>
    <x v="0"/>
    <n v="38"/>
    <x v="0"/>
    <x v="0"/>
    <x v="0"/>
    <d v="2020-10-12T00:00:00"/>
    <m/>
    <n v="648000"/>
    <n v="0"/>
    <x v="1"/>
    <n v="4"/>
    <x v="1"/>
  </r>
  <r>
    <x v="305"/>
    <x v="321"/>
    <x v="1"/>
    <n v="31"/>
    <x v="1"/>
    <x v="0"/>
    <x v="1"/>
    <d v="2022-01-27T00:00:00"/>
    <m/>
    <n v="650000"/>
    <n v="0.28000000000000003"/>
    <x v="1"/>
    <n v="3"/>
    <x v="4"/>
  </r>
  <r>
    <x v="306"/>
    <x v="322"/>
    <x v="0"/>
    <n v="39"/>
    <x v="2"/>
    <x v="1"/>
    <x v="0"/>
    <d v="2024-02-15T00:00:00"/>
    <m/>
    <n v="652000"/>
    <n v="0.19"/>
    <x v="1"/>
    <n v="1"/>
    <x v="1"/>
  </r>
  <r>
    <x v="307"/>
    <x v="323"/>
    <x v="0"/>
    <n v="31"/>
    <x v="3"/>
    <x v="0"/>
    <x v="1"/>
    <d v="2020-01-21T00:00:00"/>
    <d v="2024-05-28T00:00:00"/>
    <n v="654000"/>
    <n v="0"/>
    <x v="0"/>
    <n v="4"/>
    <x v="4"/>
  </r>
  <r>
    <x v="308"/>
    <x v="324"/>
    <x v="0"/>
    <n v="45"/>
    <x v="2"/>
    <x v="1"/>
    <x v="2"/>
    <d v="2020-12-18T00:00:00"/>
    <m/>
    <n v="656000"/>
    <n v="0.28999999999999998"/>
    <x v="1"/>
    <n v="4"/>
    <x v="2"/>
  </r>
  <r>
    <x v="309"/>
    <x v="325"/>
    <x v="0"/>
    <n v="50"/>
    <x v="0"/>
    <x v="0"/>
    <x v="1"/>
    <d v="2020-01-07T00:00:00"/>
    <m/>
    <n v="658000"/>
    <n v="0"/>
    <x v="1"/>
    <n v="5"/>
    <x v="0"/>
  </r>
  <r>
    <x v="310"/>
    <x v="326"/>
    <x v="1"/>
    <n v="36"/>
    <x v="0"/>
    <x v="0"/>
    <x v="2"/>
    <d v="2023-10-07T00:00:00"/>
    <m/>
    <n v="660000"/>
    <n v="0"/>
    <x v="1"/>
    <n v="1"/>
    <x v="1"/>
  </r>
  <r>
    <x v="311"/>
    <x v="327"/>
    <x v="0"/>
    <n v="45"/>
    <x v="4"/>
    <x v="2"/>
    <x v="2"/>
    <d v="2021-10-18T00:00:00"/>
    <m/>
    <n v="662000"/>
    <n v="0"/>
    <x v="1"/>
    <n v="3"/>
    <x v="2"/>
  </r>
  <r>
    <x v="312"/>
    <x v="328"/>
    <x v="1"/>
    <n v="31"/>
    <x v="4"/>
    <x v="3"/>
    <x v="1"/>
    <d v="2022-08-18T00:00:00"/>
    <m/>
    <n v="664000"/>
    <n v="0.11"/>
    <x v="1"/>
    <n v="2"/>
    <x v="4"/>
  </r>
  <r>
    <x v="313"/>
    <x v="329"/>
    <x v="0"/>
    <n v="41"/>
    <x v="4"/>
    <x v="4"/>
    <x v="0"/>
    <d v="2024-05-28T00:00:00"/>
    <m/>
    <n v="666000"/>
    <n v="0"/>
    <x v="1"/>
    <n v="1"/>
    <x v="2"/>
  </r>
  <r>
    <x v="314"/>
    <x v="330"/>
    <x v="1"/>
    <n v="47"/>
    <x v="5"/>
    <x v="0"/>
    <x v="3"/>
    <d v="2022-09-07T00:00:00"/>
    <m/>
    <n v="668000"/>
    <n v="0"/>
    <x v="1"/>
    <n v="2"/>
    <x v="0"/>
  </r>
  <r>
    <x v="315"/>
    <x v="331"/>
    <x v="1"/>
    <n v="38"/>
    <x v="4"/>
    <x v="3"/>
    <x v="3"/>
    <d v="2024-01-03T00:00:00"/>
    <m/>
    <n v="670000"/>
    <n v="7.0000000000000007E-2"/>
    <x v="1"/>
    <n v="1"/>
    <x v="1"/>
  </r>
  <r>
    <x v="153"/>
    <x v="332"/>
    <x v="1"/>
    <n v="40"/>
    <x v="6"/>
    <x v="5"/>
    <x v="2"/>
    <d v="2023-05-28T00:00:00"/>
    <m/>
    <n v="672000"/>
    <n v="0.36"/>
    <x v="1"/>
    <n v="2"/>
    <x v="1"/>
  </r>
  <r>
    <x v="316"/>
    <x v="333"/>
    <x v="0"/>
    <n v="45"/>
    <x v="5"/>
    <x v="0"/>
    <x v="1"/>
    <d v="2023-11-15T00:00:00"/>
    <m/>
    <n v="674000"/>
    <n v="0"/>
    <x v="1"/>
    <n v="1"/>
    <x v="2"/>
  </r>
  <r>
    <x v="317"/>
    <x v="334"/>
    <x v="0"/>
    <n v="26"/>
    <x v="5"/>
    <x v="0"/>
    <x v="2"/>
    <d v="2020-01-21T00:00:00"/>
    <m/>
    <n v="676000"/>
    <n v="0.32"/>
    <x v="1"/>
    <n v="5"/>
    <x v="3"/>
  </r>
  <r>
    <x v="318"/>
    <x v="335"/>
    <x v="0"/>
    <n v="35"/>
    <x v="7"/>
    <x v="0"/>
    <x v="0"/>
    <d v="2023-10-07T00:00:00"/>
    <m/>
    <n v="678000"/>
    <n v="0"/>
    <x v="1"/>
    <n v="1"/>
    <x v="4"/>
  </r>
  <r>
    <x v="319"/>
    <x v="336"/>
    <x v="0"/>
    <n v="29"/>
    <x v="6"/>
    <x v="5"/>
    <x v="1"/>
    <d v="2024-04-19T00:00:00"/>
    <m/>
    <n v="680000"/>
    <n v="0.2"/>
    <x v="1"/>
    <n v="1"/>
    <x v="3"/>
  </r>
  <r>
    <x v="320"/>
    <x v="337"/>
    <x v="1"/>
    <n v="35"/>
    <x v="7"/>
    <x v="0"/>
    <x v="2"/>
    <d v="2020-09-09T00:00:00"/>
    <m/>
    <n v="682000"/>
    <n v="0.05"/>
    <x v="1"/>
    <n v="4"/>
    <x v="4"/>
  </r>
  <r>
    <x v="321"/>
    <x v="338"/>
    <x v="0"/>
    <n v="27"/>
    <x v="7"/>
    <x v="0"/>
    <x v="3"/>
    <d v="2023-11-03T00:00:00"/>
    <m/>
    <n v="684000"/>
    <n v="0.22"/>
    <x v="1"/>
    <n v="1"/>
    <x v="3"/>
  </r>
  <r>
    <x v="322"/>
    <x v="339"/>
    <x v="0"/>
    <n v="26"/>
    <x v="6"/>
    <x v="5"/>
    <x v="3"/>
    <d v="2024-04-30T00:00:00"/>
    <m/>
    <n v="686000"/>
    <n v="0"/>
    <x v="1"/>
    <n v="1"/>
    <x v="3"/>
  </r>
  <r>
    <x v="323"/>
    <x v="340"/>
    <x v="0"/>
    <n v="27"/>
    <x v="0"/>
    <x v="0"/>
    <x v="3"/>
    <d v="2020-02-26T00:00:00"/>
    <m/>
    <n v="688000"/>
    <n v="0"/>
    <x v="1"/>
    <n v="5"/>
    <x v="3"/>
  </r>
  <r>
    <x v="324"/>
    <x v="341"/>
    <x v="0"/>
    <n v="30"/>
    <x v="1"/>
    <x v="0"/>
    <x v="3"/>
    <d v="2022-09-11T00:00:00"/>
    <m/>
    <n v="690000"/>
    <n v="0"/>
    <x v="1"/>
    <n v="2"/>
    <x v="3"/>
  </r>
  <r>
    <x v="325"/>
    <x v="342"/>
    <x v="0"/>
    <n v="36"/>
    <x v="8"/>
    <x v="2"/>
    <x v="3"/>
    <d v="2024-05-18T00:00:00"/>
    <m/>
    <n v="692000"/>
    <n v="0.12"/>
    <x v="1"/>
    <n v="1"/>
    <x v="1"/>
  </r>
  <r>
    <x v="326"/>
    <x v="343"/>
    <x v="1"/>
    <n v="45"/>
    <x v="5"/>
    <x v="0"/>
    <x v="0"/>
    <d v="2021-11-09T00:00:00"/>
    <m/>
    <n v="694000"/>
    <n v="0"/>
    <x v="1"/>
    <n v="3"/>
    <x v="2"/>
  </r>
  <r>
    <x v="327"/>
    <x v="344"/>
    <x v="0"/>
    <n v="37"/>
    <x v="7"/>
    <x v="0"/>
    <x v="1"/>
    <d v="2020-05-12T00:00:00"/>
    <m/>
    <n v="696000"/>
    <n v="0"/>
    <x v="1"/>
    <n v="5"/>
    <x v="1"/>
  </r>
  <r>
    <x v="328"/>
    <x v="345"/>
    <x v="1"/>
    <n v="38"/>
    <x v="3"/>
    <x v="0"/>
    <x v="3"/>
    <d v="2022-09-11T00:00:00"/>
    <m/>
    <n v="698000"/>
    <n v="0.1"/>
    <x v="1"/>
    <n v="2"/>
    <x v="1"/>
  </r>
  <r>
    <x v="329"/>
    <x v="346"/>
    <x v="1"/>
    <n v="45"/>
    <x v="8"/>
    <x v="4"/>
    <x v="2"/>
    <d v="2022-10-23T00:00:00"/>
    <m/>
    <n v="700000"/>
    <n v="0.32"/>
    <x v="1"/>
    <n v="2"/>
    <x v="2"/>
  </r>
  <r>
    <x v="330"/>
    <x v="347"/>
    <x v="0"/>
    <n v="51"/>
    <x v="9"/>
    <x v="5"/>
    <x v="3"/>
    <d v="2024-08-23T00:00:00"/>
    <m/>
    <n v="702000"/>
    <n v="0.28999999999999998"/>
    <x v="1"/>
    <n v="0"/>
    <x v="5"/>
  </r>
  <r>
    <x v="331"/>
    <x v="348"/>
    <x v="0"/>
    <n v="56"/>
    <x v="8"/>
    <x v="3"/>
    <x v="1"/>
    <d v="2023-11-07T00:00:00"/>
    <m/>
    <n v="704000"/>
    <n v="0"/>
    <x v="1"/>
    <n v="1"/>
    <x v="5"/>
  </r>
  <r>
    <x v="332"/>
    <x v="349"/>
    <x v="0"/>
    <n v="53"/>
    <x v="1"/>
    <x v="0"/>
    <x v="2"/>
    <d v="2020-01-07T00:00:00"/>
    <d v="2024-02-10T00:00:00"/>
    <n v="706000"/>
    <n v="0"/>
    <x v="0"/>
    <n v="4"/>
    <x v="5"/>
  </r>
  <r>
    <x v="333"/>
    <x v="350"/>
    <x v="1"/>
    <n v="47"/>
    <x v="9"/>
    <x v="5"/>
    <x v="2"/>
    <d v="2022-04-26T00:00:00"/>
    <m/>
    <n v="708000"/>
    <n v="0.09"/>
    <x v="1"/>
    <n v="3"/>
    <x v="0"/>
  </r>
  <r>
    <x v="334"/>
    <x v="351"/>
    <x v="1"/>
    <n v="36"/>
    <x v="3"/>
    <x v="0"/>
    <x v="0"/>
    <d v="2020-02-28T00:00:00"/>
    <m/>
    <n v="710000"/>
    <n v="0"/>
    <x v="1"/>
    <n v="5"/>
    <x v="1"/>
  </r>
  <r>
    <x v="335"/>
    <x v="352"/>
    <x v="0"/>
    <n v="41"/>
    <x v="0"/>
    <x v="0"/>
    <x v="0"/>
    <d v="2020-10-12T00:00:00"/>
    <m/>
    <n v="712000"/>
    <n v="0.13"/>
    <x v="1"/>
    <n v="4"/>
    <x v="2"/>
  </r>
  <r>
    <x v="336"/>
    <x v="353"/>
    <x v="0"/>
    <n v="30"/>
    <x v="1"/>
    <x v="0"/>
    <x v="1"/>
    <d v="2022-01-27T00:00:00"/>
    <m/>
    <n v="714000"/>
    <n v="0"/>
    <x v="1"/>
    <n v="3"/>
    <x v="3"/>
  </r>
  <r>
    <x v="337"/>
    <x v="354"/>
    <x v="0"/>
    <n v="30"/>
    <x v="2"/>
    <x v="1"/>
    <x v="0"/>
    <d v="2024-02-15T00:00:00"/>
    <m/>
    <n v="716000"/>
    <n v="0"/>
    <x v="1"/>
    <n v="1"/>
    <x v="3"/>
  </r>
  <r>
    <x v="338"/>
    <x v="355"/>
    <x v="0"/>
    <n v="38"/>
    <x v="3"/>
    <x v="0"/>
    <x v="1"/>
    <d v="2024-02-10T00:00:00"/>
    <m/>
    <n v="718000"/>
    <n v="0.19"/>
    <x v="1"/>
    <n v="1"/>
    <x v="1"/>
  </r>
  <r>
    <x v="339"/>
    <x v="356"/>
    <x v="0"/>
    <n v="28"/>
    <x v="2"/>
    <x v="1"/>
    <x v="2"/>
    <d v="2020-12-18T00:00:00"/>
    <m/>
    <n v="720000"/>
    <n v="7.0000000000000007E-2"/>
    <x v="1"/>
    <n v="4"/>
    <x v="3"/>
  </r>
  <r>
    <x v="340"/>
    <x v="357"/>
    <x v="0"/>
    <n v="39"/>
    <x v="0"/>
    <x v="0"/>
    <x v="1"/>
    <d v="2020-01-07T00:00:00"/>
    <m/>
    <n v="722000"/>
    <n v="7.0000000000000007E-2"/>
    <x v="1"/>
    <n v="5"/>
    <x v="1"/>
  </r>
  <r>
    <x v="341"/>
    <x v="358"/>
    <x v="0"/>
    <n v="31"/>
    <x v="0"/>
    <x v="0"/>
    <x v="2"/>
    <d v="2023-10-07T00:00:00"/>
    <m/>
    <n v="724000"/>
    <n v="0.1"/>
    <x v="1"/>
    <n v="1"/>
    <x v="4"/>
  </r>
  <r>
    <x v="342"/>
    <x v="359"/>
    <x v="1"/>
    <n v="45"/>
    <x v="4"/>
    <x v="2"/>
    <x v="2"/>
    <d v="2021-10-18T00:00:00"/>
    <m/>
    <n v="726000"/>
    <n v="0.1"/>
    <x v="1"/>
    <n v="3"/>
    <x v="2"/>
  </r>
  <r>
    <x v="343"/>
    <x v="360"/>
    <x v="0"/>
    <n v="50"/>
    <x v="4"/>
    <x v="3"/>
    <x v="1"/>
    <d v="2022-08-18T00:00:00"/>
    <m/>
    <n v="728000"/>
    <n v="0"/>
    <x v="1"/>
    <n v="2"/>
    <x v="0"/>
  </r>
  <r>
    <x v="344"/>
    <x v="361"/>
    <x v="1"/>
    <n v="36"/>
    <x v="4"/>
    <x v="4"/>
    <x v="0"/>
    <d v="2024-05-28T00:00:00"/>
    <m/>
    <n v="730000"/>
    <n v="0"/>
    <x v="1"/>
    <n v="1"/>
    <x v="1"/>
  </r>
  <r>
    <x v="345"/>
    <x v="362"/>
    <x v="0"/>
    <n v="45"/>
    <x v="5"/>
    <x v="0"/>
    <x v="3"/>
    <d v="2022-09-07T00:00:00"/>
    <m/>
    <n v="732000"/>
    <n v="0.25"/>
    <x v="1"/>
    <n v="2"/>
    <x v="2"/>
  </r>
  <r>
    <x v="249"/>
    <x v="363"/>
    <x v="0"/>
    <n v="29"/>
    <x v="4"/>
    <x v="3"/>
    <x v="3"/>
    <d v="2024-01-03T00:00:00"/>
    <m/>
    <n v="734000"/>
    <n v="0.13"/>
    <x v="1"/>
    <n v="1"/>
    <x v="3"/>
  </r>
  <r>
    <x v="346"/>
    <x v="364"/>
    <x v="1"/>
    <n v="41"/>
    <x v="6"/>
    <x v="5"/>
    <x v="2"/>
    <d v="2023-05-28T00:00:00"/>
    <m/>
    <n v="736000"/>
    <n v="0"/>
    <x v="1"/>
    <n v="2"/>
    <x v="2"/>
  </r>
  <r>
    <x v="347"/>
    <x v="365"/>
    <x v="1"/>
    <n v="47"/>
    <x v="5"/>
    <x v="0"/>
    <x v="1"/>
    <d v="2023-11-15T00:00:00"/>
    <m/>
    <n v="738000"/>
    <n v="0.12"/>
    <x v="1"/>
    <n v="1"/>
    <x v="0"/>
  </r>
  <r>
    <x v="348"/>
    <x v="366"/>
    <x v="0"/>
    <n v="38"/>
    <x v="5"/>
    <x v="0"/>
    <x v="2"/>
    <d v="2020-01-21T00:00:00"/>
    <m/>
    <n v="740000"/>
    <n v="0"/>
    <x v="1"/>
    <n v="5"/>
    <x v="1"/>
  </r>
  <r>
    <x v="349"/>
    <x v="367"/>
    <x v="1"/>
    <n v="40"/>
    <x v="7"/>
    <x v="0"/>
    <x v="0"/>
    <d v="2023-10-07T00:00:00"/>
    <m/>
    <n v="742000"/>
    <n v="0"/>
    <x v="1"/>
    <n v="1"/>
    <x v="1"/>
  </r>
  <r>
    <x v="350"/>
    <x v="368"/>
    <x v="0"/>
    <n v="45"/>
    <x v="6"/>
    <x v="5"/>
    <x v="1"/>
    <d v="2024-04-19T00:00:00"/>
    <m/>
    <n v="744000"/>
    <n v="0.34"/>
    <x v="1"/>
    <n v="1"/>
    <x v="2"/>
  </r>
  <r>
    <x v="351"/>
    <x v="369"/>
    <x v="0"/>
    <n v="26"/>
    <x v="7"/>
    <x v="0"/>
    <x v="2"/>
    <d v="2020-09-09T00:00:00"/>
    <m/>
    <n v="746000"/>
    <n v="0.21"/>
    <x v="1"/>
    <n v="4"/>
    <x v="3"/>
  </r>
  <r>
    <x v="352"/>
    <x v="370"/>
    <x v="1"/>
    <n v="35"/>
    <x v="7"/>
    <x v="0"/>
    <x v="3"/>
    <d v="2023-11-03T00:00:00"/>
    <m/>
    <n v="748000"/>
    <n v="0"/>
    <x v="1"/>
    <n v="1"/>
    <x v="4"/>
  </r>
  <r>
    <x v="133"/>
    <x v="371"/>
    <x v="0"/>
    <n v="29"/>
    <x v="6"/>
    <x v="5"/>
    <x v="3"/>
    <d v="2024-04-30T00:00:00"/>
    <m/>
    <n v="750000"/>
    <n v="0.11"/>
    <x v="1"/>
    <n v="1"/>
    <x v="3"/>
  </r>
  <r>
    <x v="353"/>
    <x v="372"/>
    <x v="1"/>
    <n v="35"/>
    <x v="0"/>
    <x v="0"/>
    <x v="3"/>
    <d v="2020-02-26T00:00:00"/>
    <m/>
    <n v="752000"/>
    <n v="0"/>
    <x v="1"/>
    <n v="5"/>
    <x v="4"/>
  </r>
  <r>
    <x v="354"/>
    <x v="373"/>
    <x v="0"/>
    <n v="27"/>
    <x v="1"/>
    <x v="0"/>
    <x v="3"/>
    <d v="2022-09-11T00:00:00"/>
    <d v="2023-11-07T00:00:00"/>
    <n v="754000"/>
    <n v="0.13"/>
    <x v="0"/>
    <n v="1"/>
    <x v="3"/>
  </r>
  <r>
    <x v="355"/>
    <x v="374"/>
    <x v="0"/>
    <n v="31"/>
    <x v="8"/>
    <x v="2"/>
    <x v="3"/>
    <d v="2024-05-18T00:00:00"/>
    <m/>
    <n v="756000"/>
    <n v="0.21"/>
    <x v="1"/>
    <n v="1"/>
    <x v="4"/>
  </r>
  <r>
    <x v="356"/>
    <x v="375"/>
    <x v="0"/>
    <n v="31"/>
    <x v="5"/>
    <x v="0"/>
    <x v="0"/>
    <d v="2021-11-09T00:00:00"/>
    <m/>
    <n v="758000"/>
    <n v="0"/>
    <x v="1"/>
    <n v="3"/>
    <x v="4"/>
  </r>
  <r>
    <x v="357"/>
    <x v="376"/>
    <x v="0"/>
    <n v="31"/>
    <x v="7"/>
    <x v="0"/>
    <x v="1"/>
    <d v="2020-05-12T00:00:00"/>
    <m/>
    <n v="760000"/>
    <n v="0"/>
    <x v="1"/>
    <n v="5"/>
    <x v="4"/>
  </r>
  <r>
    <x v="358"/>
    <x v="377"/>
    <x v="0"/>
    <n v="36"/>
    <x v="3"/>
    <x v="0"/>
    <x v="3"/>
    <d v="2022-09-11T00:00:00"/>
    <m/>
    <n v="762000"/>
    <n v="0"/>
    <x v="1"/>
    <n v="2"/>
    <x v="1"/>
  </r>
  <r>
    <x v="359"/>
    <x v="378"/>
    <x v="1"/>
    <n v="45"/>
    <x v="8"/>
    <x v="4"/>
    <x v="2"/>
    <d v="2022-10-23T00:00:00"/>
    <m/>
    <n v="764000"/>
    <n v="0"/>
    <x v="1"/>
    <n v="2"/>
    <x v="2"/>
  </r>
  <r>
    <x v="360"/>
    <x v="379"/>
    <x v="1"/>
    <n v="37"/>
    <x v="9"/>
    <x v="5"/>
    <x v="3"/>
    <d v="2024-08-23T00:00:00"/>
    <m/>
    <n v="766000"/>
    <n v="0"/>
    <x v="1"/>
    <n v="0"/>
    <x v="1"/>
  </r>
  <r>
    <x v="361"/>
    <x v="380"/>
    <x v="0"/>
    <n v="38"/>
    <x v="8"/>
    <x v="3"/>
    <x v="1"/>
    <d v="2023-11-07T00:00:00"/>
    <m/>
    <n v="768000"/>
    <n v="0"/>
    <x v="1"/>
    <n v="1"/>
    <x v="1"/>
  </r>
  <r>
    <x v="362"/>
    <x v="381"/>
    <x v="1"/>
    <n v="45"/>
    <x v="1"/>
    <x v="0"/>
    <x v="2"/>
    <d v="2023-10-07T00:00:00"/>
    <m/>
    <n v="770000"/>
    <n v="0"/>
    <x v="1"/>
    <n v="1"/>
    <x v="2"/>
  </r>
  <r>
    <x v="363"/>
    <x v="382"/>
    <x v="0"/>
    <n v="51"/>
    <x v="9"/>
    <x v="5"/>
    <x v="2"/>
    <d v="2022-04-26T00:00:00"/>
    <m/>
    <n v="772000"/>
    <n v="0"/>
    <x v="1"/>
    <n v="3"/>
    <x v="5"/>
  </r>
  <r>
    <x v="364"/>
    <x v="383"/>
    <x v="0"/>
    <n v="56"/>
    <x v="3"/>
    <x v="0"/>
    <x v="0"/>
    <d v="2020-02-28T00:00:00"/>
    <m/>
    <n v="774000"/>
    <n v="0"/>
    <x v="1"/>
    <n v="5"/>
    <x v="5"/>
  </r>
  <r>
    <x v="365"/>
    <x v="384"/>
    <x v="0"/>
    <n v="53"/>
    <x v="0"/>
    <x v="0"/>
    <x v="0"/>
    <d v="2020-10-12T00:00:00"/>
    <d v="2024-05-28T00:00:00"/>
    <n v="776000"/>
    <n v="0.4"/>
    <x v="0"/>
    <n v="3"/>
    <x v="5"/>
  </r>
  <r>
    <x v="7"/>
    <x v="385"/>
    <x v="0"/>
    <n v="47"/>
    <x v="1"/>
    <x v="0"/>
    <x v="1"/>
    <d v="2022-01-27T00:00:00"/>
    <m/>
    <n v="778000"/>
    <n v="0"/>
    <x v="1"/>
    <n v="3"/>
    <x v="0"/>
  </r>
  <r>
    <x v="366"/>
    <x v="386"/>
    <x v="1"/>
    <n v="36"/>
    <x v="2"/>
    <x v="1"/>
    <x v="0"/>
    <d v="2024-02-15T00:00:00"/>
    <m/>
    <n v="780000"/>
    <n v="0.34"/>
    <x v="1"/>
    <n v="1"/>
    <x v="1"/>
  </r>
  <r>
    <x v="367"/>
    <x v="387"/>
    <x v="0"/>
    <n v="41"/>
    <x v="3"/>
    <x v="0"/>
    <x v="1"/>
    <d v="2022-02-10T00:00:00"/>
    <d v="2024-05-28T00:00:00"/>
    <n v="782000"/>
    <n v="0"/>
    <x v="0"/>
    <n v="2"/>
    <x v="2"/>
  </r>
  <r>
    <x v="368"/>
    <x v="388"/>
    <x v="0"/>
    <n v="31"/>
    <x v="2"/>
    <x v="1"/>
    <x v="2"/>
    <d v="2020-12-18T00:00:00"/>
    <m/>
    <n v="784000"/>
    <n v="0"/>
    <x v="1"/>
    <n v="4"/>
    <x v="4"/>
  </r>
  <r>
    <x v="7"/>
    <x v="389"/>
    <x v="0"/>
    <n v="31"/>
    <x v="0"/>
    <x v="0"/>
    <x v="1"/>
    <d v="2020-01-07T00:00:00"/>
    <m/>
    <n v="786000"/>
    <n v="0.11"/>
    <x v="1"/>
    <n v="5"/>
    <x v="4"/>
  </r>
  <r>
    <x v="8"/>
    <x v="390"/>
    <x v="0"/>
    <n v="38"/>
    <x v="0"/>
    <x v="0"/>
    <x v="2"/>
    <d v="2023-10-07T00:00:00"/>
    <m/>
    <n v="788000"/>
    <n v="0.12"/>
    <x v="1"/>
    <n v="1"/>
    <x v="1"/>
  </r>
  <r>
    <x v="369"/>
    <x v="391"/>
    <x v="0"/>
    <n v="31"/>
    <x v="4"/>
    <x v="2"/>
    <x v="2"/>
    <d v="2021-10-18T00:00:00"/>
    <m/>
    <n v="790000"/>
    <n v="0.23"/>
    <x v="1"/>
    <n v="3"/>
    <x v="4"/>
  </r>
  <r>
    <x v="224"/>
    <x v="392"/>
    <x v="0"/>
    <n v="39"/>
    <x v="4"/>
    <x v="3"/>
    <x v="1"/>
    <d v="2022-08-18T00:00:00"/>
    <m/>
    <n v="792000"/>
    <n v="0"/>
    <x v="1"/>
    <n v="2"/>
    <x v="1"/>
  </r>
  <r>
    <x v="370"/>
    <x v="393"/>
    <x v="1"/>
    <n v="31"/>
    <x v="4"/>
    <x v="4"/>
    <x v="0"/>
    <d v="2024-05-28T00:00:00"/>
    <m/>
    <n v="794000"/>
    <n v="0.06"/>
    <x v="1"/>
    <n v="1"/>
    <x v="4"/>
  </r>
  <r>
    <x v="371"/>
    <x v="394"/>
    <x v="0"/>
    <n v="45"/>
    <x v="5"/>
    <x v="0"/>
    <x v="3"/>
    <d v="2022-09-07T00:00:00"/>
    <m/>
    <n v="796000"/>
    <n v="0"/>
    <x v="1"/>
    <n v="2"/>
    <x v="2"/>
  </r>
  <r>
    <x v="372"/>
    <x v="395"/>
    <x v="1"/>
    <n v="50"/>
    <x v="4"/>
    <x v="3"/>
    <x v="3"/>
    <d v="2024-01-03T00:00:00"/>
    <m/>
    <n v="798000"/>
    <n v="0"/>
    <x v="1"/>
    <n v="1"/>
    <x v="0"/>
  </r>
  <r>
    <x v="373"/>
    <x v="396"/>
    <x v="1"/>
    <n v="36"/>
    <x v="6"/>
    <x v="5"/>
    <x v="2"/>
    <d v="2023-05-28T00:00:00"/>
    <m/>
    <n v="800000"/>
    <n v="0.27"/>
    <x v="1"/>
    <n v="2"/>
    <x v="1"/>
  </r>
  <r>
    <x v="374"/>
    <x v="397"/>
    <x v="1"/>
    <n v="45"/>
    <x v="5"/>
    <x v="0"/>
    <x v="1"/>
    <d v="2023-11-15T00:00:00"/>
    <m/>
    <n v="802000"/>
    <n v="0"/>
    <x v="1"/>
    <n v="1"/>
    <x v="2"/>
  </r>
  <r>
    <x v="9"/>
    <x v="398"/>
    <x v="0"/>
    <n v="31"/>
    <x v="5"/>
    <x v="0"/>
    <x v="2"/>
    <d v="2020-01-21T00:00:00"/>
    <m/>
    <n v="804000"/>
    <n v="0.12"/>
    <x v="1"/>
    <n v="5"/>
    <x v="4"/>
  </r>
  <r>
    <x v="375"/>
    <x v="399"/>
    <x v="1"/>
    <n v="41"/>
    <x v="7"/>
    <x v="0"/>
    <x v="0"/>
    <d v="2023-10-07T00:00:00"/>
    <m/>
    <n v="806000"/>
    <n v="0.15"/>
    <x v="1"/>
    <n v="1"/>
    <x v="2"/>
  </r>
  <r>
    <x v="376"/>
    <x v="400"/>
    <x v="0"/>
    <n v="47"/>
    <x v="6"/>
    <x v="5"/>
    <x v="1"/>
    <d v="2024-04-19T00:00:00"/>
    <m/>
    <n v="808000"/>
    <n v="0.08"/>
    <x v="1"/>
    <n v="1"/>
    <x v="0"/>
  </r>
  <r>
    <x v="377"/>
    <x v="401"/>
    <x v="1"/>
    <n v="38"/>
    <x v="7"/>
    <x v="0"/>
    <x v="2"/>
    <d v="2020-09-09T00:00:00"/>
    <m/>
    <n v="810000"/>
    <n v="0"/>
    <x v="1"/>
    <n v="4"/>
    <x v="1"/>
  </r>
  <r>
    <x v="378"/>
    <x v="402"/>
    <x v="1"/>
    <n v="40"/>
    <x v="7"/>
    <x v="0"/>
    <x v="3"/>
    <d v="2023-11-03T00:00:00"/>
    <m/>
    <n v="812000"/>
    <n v="0"/>
    <x v="1"/>
    <n v="1"/>
    <x v="1"/>
  </r>
  <r>
    <x v="379"/>
    <x v="403"/>
    <x v="1"/>
    <n v="45"/>
    <x v="6"/>
    <x v="5"/>
    <x v="3"/>
    <d v="2022-04-30T00:00:00"/>
    <d v="2023-11-07T00:00:00"/>
    <n v="814000"/>
    <n v="0.12"/>
    <x v="0"/>
    <n v="1"/>
    <x v="2"/>
  </r>
  <r>
    <x v="380"/>
    <x v="404"/>
    <x v="0"/>
    <n v="31"/>
    <x v="0"/>
    <x v="0"/>
    <x v="3"/>
    <d v="2020-02-26T00:00:00"/>
    <m/>
    <n v="816000"/>
    <n v="0.14000000000000001"/>
    <x v="1"/>
    <n v="5"/>
    <x v="4"/>
  </r>
  <r>
    <x v="381"/>
    <x v="405"/>
    <x v="1"/>
    <n v="35"/>
    <x v="1"/>
    <x v="0"/>
    <x v="3"/>
    <d v="2022-09-11T00:00:00"/>
    <m/>
    <n v="818000"/>
    <n v="0"/>
    <x v="1"/>
    <n v="2"/>
    <x v="4"/>
  </r>
  <r>
    <x v="382"/>
    <x v="406"/>
    <x v="0"/>
    <n v="31"/>
    <x v="8"/>
    <x v="2"/>
    <x v="3"/>
    <d v="2024-05-18T00:00:00"/>
    <m/>
    <n v="820000"/>
    <n v="0"/>
    <x v="1"/>
    <n v="1"/>
    <x v="4"/>
  </r>
  <r>
    <x v="383"/>
    <x v="407"/>
    <x v="0"/>
    <n v="35"/>
    <x v="5"/>
    <x v="0"/>
    <x v="0"/>
    <d v="2021-11-09T00:00:00"/>
    <m/>
    <n v="822000"/>
    <n v="0"/>
    <x v="1"/>
    <n v="3"/>
    <x v="4"/>
  </r>
  <r>
    <x v="384"/>
    <x v="408"/>
    <x v="0"/>
    <n v="31"/>
    <x v="7"/>
    <x v="0"/>
    <x v="1"/>
    <d v="2020-05-12T00:00:00"/>
    <m/>
    <n v="824000"/>
    <n v="0"/>
    <x v="1"/>
    <n v="5"/>
    <x v="4"/>
  </r>
  <r>
    <x v="385"/>
    <x v="409"/>
    <x v="0"/>
    <n v="31"/>
    <x v="3"/>
    <x v="0"/>
    <x v="3"/>
    <d v="2022-09-11T00:00:00"/>
    <m/>
    <n v="826000"/>
    <n v="0.23"/>
    <x v="1"/>
    <n v="2"/>
    <x v="4"/>
  </r>
  <r>
    <x v="386"/>
    <x v="410"/>
    <x v="0"/>
    <n v="31"/>
    <x v="8"/>
    <x v="4"/>
    <x v="2"/>
    <d v="2022-10-23T00:00:00"/>
    <m/>
    <n v="828000"/>
    <n v="0.36"/>
    <x v="1"/>
    <n v="2"/>
    <x v="4"/>
  </r>
  <r>
    <x v="387"/>
    <x v="411"/>
    <x v="0"/>
    <n v="31"/>
    <x v="9"/>
    <x v="5"/>
    <x v="3"/>
    <d v="2024-08-23T00:00:00"/>
    <m/>
    <n v="830000"/>
    <n v="0"/>
    <x v="1"/>
    <n v="0"/>
    <x v="4"/>
  </r>
  <r>
    <x v="388"/>
    <x v="412"/>
    <x v="0"/>
    <n v="36"/>
    <x v="8"/>
    <x v="3"/>
    <x v="1"/>
    <d v="2023-11-07T00:00:00"/>
    <m/>
    <n v="832000"/>
    <n v="0"/>
    <x v="1"/>
    <n v="1"/>
    <x v="1"/>
  </r>
  <r>
    <x v="389"/>
    <x v="413"/>
    <x v="1"/>
    <n v="45"/>
    <x v="1"/>
    <x v="0"/>
    <x v="2"/>
    <d v="2023-10-07T00:00:00"/>
    <m/>
    <n v="834000"/>
    <n v="0.09"/>
    <x v="1"/>
    <n v="1"/>
    <x v="2"/>
  </r>
  <r>
    <x v="390"/>
    <x v="414"/>
    <x v="1"/>
    <n v="37"/>
    <x v="9"/>
    <x v="5"/>
    <x v="2"/>
    <d v="2022-04-26T00:00:00"/>
    <m/>
    <n v="836000"/>
    <n v="0.09"/>
    <x v="1"/>
    <n v="3"/>
    <x v="1"/>
  </r>
  <r>
    <x v="391"/>
    <x v="415"/>
    <x v="1"/>
    <n v="38"/>
    <x v="3"/>
    <x v="0"/>
    <x v="0"/>
    <d v="2020-02-28T00:00:00"/>
    <m/>
    <n v="838000"/>
    <n v="0"/>
    <x v="1"/>
    <n v="5"/>
    <x v="1"/>
  </r>
  <r>
    <x v="392"/>
    <x v="416"/>
    <x v="1"/>
    <n v="45"/>
    <x v="0"/>
    <x v="0"/>
    <x v="0"/>
    <d v="2020-10-12T00:00:00"/>
    <m/>
    <n v="840000"/>
    <n v="0"/>
    <x v="1"/>
    <n v="4"/>
    <x v="2"/>
  </r>
  <r>
    <x v="393"/>
    <x v="417"/>
    <x v="0"/>
    <n v="51"/>
    <x v="1"/>
    <x v="0"/>
    <x v="1"/>
    <d v="2022-01-27T00:00:00"/>
    <m/>
    <n v="842000"/>
    <n v="0.36"/>
    <x v="1"/>
    <n v="3"/>
    <x v="5"/>
  </r>
  <r>
    <x v="394"/>
    <x v="418"/>
    <x v="0"/>
    <n v="56"/>
    <x v="2"/>
    <x v="1"/>
    <x v="0"/>
    <d v="2024-02-15T00:00:00"/>
    <m/>
    <n v="844000"/>
    <n v="0"/>
    <x v="1"/>
    <n v="1"/>
    <x v="5"/>
  </r>
  <r>
    <x v="395"/>
    <x v="419"/>
    <x v="0"/>
    <n v="53"/>
    <x v="3"/>
    <x v="0"/>
    <x v="1"/>
    <d v="2024-02-10T00:00:00"/>
    <m/>
    <n v="846000"/>
    <n v="0"/>
    <x v="1"/>
    <n v="1"/>
    <x v="5"/>
  </r>
  <r>
    <x v="396"/>
    <x v="420"/>
    <x v="0"/>
    <n v="47"/>
    <x v="2"/>
    <x v="1"/>
    <x v="2"/>
    <d v="2020-12-18T00:00:00"/>
    <m/>
    <n v="848000"/>
    <n v="0"/>
    <x v="1"/>
    <n v="4"/>
    <x v="0"/>
  </r>
  <r>
    <x v="397"/>
    <x v="421"/>
    <x v="0"/>
    <n v="36"/>
    <x v="0"/>
    <x v="0"/>
    <x v="1"/>
    <d v="2020-01-07T00:00:00"/>
    <m/>
    <n v="850000"/>
    <n v="0"/>
    <x v="1"/>
    <n v="5"/>
    <x v="1"/>
  </r>
  <r>
    <x v="398"/>
    <x v="422"/>
    <x v="0"/>
    <n v="41"/>
    <x v="0"/>
    <x v="0"/>
    <x v="2"/>
    <d v="2023-10-07T00:00:00"/>
    <m/>
    <n v="852000"/>
    <n v="0.38"/>
    <x v="1"/>
    <n v="1"/>
    <x v="2"/>
  </r>
  <r>
    <x v="399"/>
    <x v="423"/>
    <x v="0"/>
    <n v="31"/>
    <x v="4"/>
    <x v="2"/>
    <x v="2"/>
    <d v="2021-10-18T00:00:00"/>
    <m/>
    <n v="854000"/>
    <n v="0.15"/>
    <x v="1"/>
    <n v="3"/>
    <x v="4"/>
  </r>
  <r>
    <x v="400"/>
    <x v="424"/>
    <x v="0"/>
    <n v="31"/>
    <x v="4"/>
    <x v="3"/>
    <x v="1"/>
    <d v="2022-08-18T00:00:00"/>
    <m/>
    <n v="856000"/>
    <n v="0.1"/>
    <x v="1"/>
    <n v="2"/>
    <x v="4"/>
  </r>
  <r>
    <x v="401"/>
    <x v="425"/>
    <x v="0"/>
    <n v="38"/>
    <x v="4"/>
    <x v="4"/>
    <x v="0"/>
    <d v="2024-05-28T00:00:00"/>
    <m/>
    <n v="858000"/>
    <n v="0.15"/>
    <x v="1"/>
    <n v="1"/>
    <x v="1"/>
  </r>
  <r>
    <x v="285"/>
    <x v="426"/>
    <x v="0"/>
    <n v="28"/>
    <x v="5"/>
    <x v="0"/>
    <x v="3"/>
    <d v="2022-09-07T00:00:00"/>
    <d v="2024-04-30T00:00:00"/>
    <n v="860000"/>
    <n v="0.05"/>
    <x v="0"/>
    <n v="1"/>
    <x v="3"/>
  </r>
  <r>
    <x v="402"/>
    <x v="427"/>
    <x v="0"/>
    <n v="39"/>
    <x v="4"/>
    <x v="3"/>
    <x v="3"/>
    <d v="2024-01-03T00:00:00"/>
    <m/>
    <n v="862000"/>
    <n v="0"/>
    <x v="1"/>
    <n v="1"/>
    <x v="1"/>
  </r>
  <r>
    <x v="403"/>
    <x v="428"/>
    <x v="1"/>
    <n v="31"/>
    <x v="6"/>
    <x v="5"/>
    <x v="2"/>
    <d v="2023-05-28T00:00:00"/>
    <m/>
    <n v="864000"/>
    <n v="0.18"/>
    <x v="1"/>
    <n v="2"/>
    <x v="4"/>
  </r>
  <r>
    <x v="404"/>
    <x v="429"/>
    <x v="1"/>
    <n v="45"/>
    <x v="5"/>
    <x v="0"/>
    <x v="1"/>
    <d v="2023-11-15T00:00:00"/>
    <m/>
    <n v="866000"/>
    <n v="0"/>
    <x v="1"/>
    <n v="1"/>
    <x v="2"/>
  </r>
  <r>
    <x v="405"/>
    <x v="430"/>
    <x v="1"/>
    <n v="50"/>
    <x v="5"/>
    <x v="0"/>
    <x v="2"/>
    <d v="2020-01-21T00:00:00"/>
    <m/>
    <n v="868000"/>
    <n v="0"/>
    <x v="1"/>
    <n v="5"/>
    <x v="0"/>
  </r>
  <r>
    <x v="406"/>
    <x v="431"/>
    <x v="0"/>
    <n v="36"/>
    <x v="7"/>
    <x v="0"/>
    <x v="0"/>
    <d v="2023-10-07T00:00:00"/>
    <m/>
    <n v="870000"/>
    <n v="0.24"/>
    <x v="1"/>
    <n v="1"/>
    <x v="1"/>
  </r>
  <r>
    <x v="407"/>
    <x v="432"/>
    <x v="1"/>
    <n v="45"/>
    <x v="6"/>
    <x v="5"/>
    <x v="1"/>
    <d v="2020-04-19T00:00:00"/>
    <d v="2023-05-28T00:00:00"/>
    <n v="872000"/>
    <n v="0"/>
    <x v="0"/>
    <n v="3"/>
    <x v="2"/>
  </r>
  <r>
    <x v="408"/>
    <x v="433"/>
    <x v="0"/>
    <n v="31"/>
    <x v="7"/>
    <x v="0"/>
    <x v="2"/>
    <d v="2020-09-09T00:00:00"/>
    <m/>
    <n v="874000"/>
    <n v="0.15"/>
    <x v="1"/>
    <n v="4"/>
    <x v="4"/>
  </r>
  <r>
    <x v="409"/>
    <x v="434"/>
    <x v="1"/>
    <n v="41"/>
    <x v="7"/>
    <x v="0"/>
    <x v="3"/>
    <d v="2023-11-03T00:00:00"/>
    <m/>
    <n v="876000"/>
    <n v="0"/>
    <x v="1"/>
    <n v="1"/>
    <x v="2"/>
  </r>
  <r>
    <x v="410"/>
    <x v="435"/>
    <x v="1"/>
    <n v="47"/>
    <x v="6"/>
    <x v="5"/>
    <x v="3"/>
    <d v="2024-04-30T00:00:00"/>
    <m/>
    <n v="878000"/>
    <n v="0.38"/>
    <x v="1"/>
    <n v="1"/>
    <x v="0"/>
  </r>
  <r>
    <x v="411"/>
    <x v="436"/>
    <x v="1"/>
    <n v="38"/>
    <x v="0"/>
    <x v="0"/>
    <x v="3"/>
    <d v="2020-02-26T00:00:00"/>
    <m/>
    <n v="880000"/>
    <n v="0.3"/>
    <x v="1"/>
    <n v="5"/>
    <x v="1"/>
  </r>
  <r>
    <x v="412"/>
    <x v="437"/>
    <x v="1"/>
    <n v="40"/>
    <x v="1"/>
    <x v="0"/>
    <x v="3"/>
    <d v="2022-09-11T00:00:00"/>
    <m/>
    <n v="882000"/>
    <n v="0.23"/>
    <x v="1"/>
    <n v="2"/>
    <x v="1"/>
  </r>
  <r>
    <x v="413"/>
    <x v="438"/>
    <x v="1"/>
    <n v="45"/>
    <x v="8"/>
    <x v="2"/>
    <x v="3"/>
    <d v="2024-05-18T00:00:00"/>
    <m/>
    <n v="884000"/>
    <n v="0"/>
    <x v="1"/>
    <n v="1"/>
    <x v="2"/>
  </r>
  <r>
    <x v="414"/>
    <x v="439"/>
    <x v="0"/>
    <n v="31"/>
    <x v="5"/>
    <x v="0"/>
    <x v="0"/>
    <d v="2021-11-09T00:00:00"/>
    <m/>
    <n v="886000"/>
    <n v="0"/>
    <x v="1"/>
    <n v="3"/>
    <x v="4"/>
  </r>
  <r>
    <x v="415"/>
    <x v="440"/>
    <x v="0"/>
    <n v="35"/>
    <x v="7"/>
    <x v="0"/>
    <x v="1"/>
    <d v="2020-05-12T00:00:00"/>
    <m/>
    <n v="888000"/>
    <n v="0.24"/>
    <x v="1"/>
    <n v="5"/>
    <x v="4"/>
  </r>
  <r>
    <x v="416"/>
    <x v="441"/>
    <x v="1"/>
    <n v="31"/>
    <x v="3"/>
    <x v="0"/>
    <x v="3"/>
    <d v="2022-09-11T00:00:00"/>
    <m/>
    <n v="890000"/>
    <n v="0"/>
    <x v="1"/>
    <n v="2"/>
    <x v="4"/>
  </r>
  <r>
    <x v="417"/>
    <x v="442"/>
    <x v="0"/>
    <n v="35"/>
    <x v="8"/>
    <x v="4"/>
    <x v="2"/>
    <d v="2022-10-23T00:00:00"/>
    <m/>
    <n v="892000"/>
    <n v="0.08"/>
    <x v="1"/>
    <n v="2"/>
    <x v="4"/>
  </r>
  <r>
    <x v="10"/>
    <x v="443"/>
    <x v="1"/>
    <n v="31"/>
    <x v="9"/>
    <x v="5"/>
    <x v="3"/>
    <d v="2024-08-23T00:00:00"/>
    <m/>
    <n v="894000"/>
    <n v="0"/>
    <x v="1"/>
    <n v="0"/>
    <x v="4"/>
  </r>
  <r>
    <x v="418"/>
    <x v="444"/>
    <x v="1"/>
    <n v="31"/>
    <x v="8"/>
    <x v="3"/>
    <x v="1"/>
    <d v="2023-11-07T00:00:00"/>
    <m/>
    <n v="896000"/>
    <n v="0.12"/>
    <x v="1"/>
    <n v="1"/>
    <x v="4"/>
  </r>
  <r>
    <x v="419"/>
    <x v="445"/>
    <x v="0"/>
    <n v="31"/>
    <x v="1"/>
    <x v="0"/>
    <x v="2"/>
    <d v="2023-10-07T00:00:00"/>
    <m/>
    <n v="898000"/>
    <n v="0"/>
    <x v="1"/>
    <n v="1"/>
    <x v="4"/>
  </r>
  <r>
    <x v="420"/>
    <x v="446"/>
    <x v="1"/>
    <n v="31"/>
    <x v="9"/>
    <x v="5"/>
    <x v="2"/>
    <d v="2022-04-26T00:00:00"/>
    <m/>
    <n v="900000"/>
    <n v="0"/>
    <x v="1"/>
    <n v="3"/>
    <x v="4"/>
  </r>
  <r>
    <x v="421"/>
    <x v="447"/>
    <x v="1"/>
    <n v="36"/>
    <x v="3"/>
    <x v="0"/>
    <x v="0"/>
    <d v="2020-02-28T00:00:00"/>
    <m/>
    <n v="902000"/>
    <n v="0"/>
    <x v="1"/>
    <n v="5"/>
    <x v="1"/>
  </r>
  <r>
    <x v="422"/>
    <x v="448"/>
    <x v="1"/>
    <n v="45"/>
    <x v="0"/>
    <x v="0"/>
    <x v="0"/>
    <d v="2020-10-12T00:00:00"/>
    <m/>
    <n v="904000"/>
    <n v="0"/>
    <x v="1"/>
    <n v="4"/>
    <x v="2"/>
  </r>
  <r>
    <x v="423"/>
    <x v="449"/>
    <x v="1"/>
    <n v="37"/>
    <x v="1"/>
    <x v="0"/>
    <x v="1"/>
    <d v="2022-01-27T00:00:00"/>
    <m/>
    <n v="906000"/>
    <n v="0.26"/>
    <x v="1"/>
    <n v="3"/>
    <x v="1"/>
  </r>
  <r>
    <x v="424"/>
    <x v="450"/>
    <x v="0"/>
    <n v="38"/>
    <x v="2"/>
    <x v="1"/>
    <x v="0"/>
    <d v="2024-02-15T00:00:00"/>
    <m/>
    <n v="908000"/>
    <n v="0"/>
    <x v="1"/>
    <n v="1"/>
    <x v="1"/>
  </r>
  <r>
    <x v="425"/>
    <x v="451"/>
    <x v="1"/>
    <n v="45"/>
    <x v="3"/>
    <x v="0"/>
    <x v="1"/>
    <d v="2021-02-10T00:00:00"/>
    <d v="2023-11-15T00:00:00"/>
    <n v="910000"/>
    <n v="0.09"/>
    <x v="0"/>
    <n v="2"/>
    <x v="2"/>
  </r>
  <r>
    <x v="426"/>
    <x v="452"/>
    <x v="0"/>
    <n v="51"/>
    <x v="2"/>
    <x v="1"/>
    <x v="2"/>
    <d v="2020-12-18T00:00:00"/>
    <m/>
    <n v="912000"/>
    <n v="0"/>
    <x v="1"/>
    <n v="4"/>
    <x v="5"/>
  </r>
  <r>
    <x v="427"/>
    <x v="453"/>
    <x v="0"/>
    <n v="56"/>
    <x v="0"/>
    <x v="0"/>
    <x v="1"/>
    <d v="2020-01-07T00:00:00"/>
    <m/>
    <n v="914000"/>
    <n v="0"/>
    <x v="1"/>
    <n v="5"/>
    <x v="5"/>
  </r>
  <r>
    <x v="428"/>
    <x v="454"/>
    <x v="0"/>
    <n v="53"/>
    <x v="0"/>
    <x v="0"/>
    <x v="2"/>
    <d v="2023-10-07T00:00:00"/>
    <m/>
    <n v="916000"/>
    <n v="0.31"/>
    <x v="1"/>
    <n v="1"/>
    <x v="5"/>
  </r>
  <r>
    <x v="429"/>
    <x v="455"/>
    <x v="0"/>
    <n v="47"/>
    <x v="4"/>
    <x v="2"/>
    <x v="2"/>
    <d v="2021-10-18T00:00:00"/>
    <m/>
    <n v="918000"/>
    <n v="0"/>
    <x v="1"/>
    <n v="3"/>
    <x v="0"/>
  </r>
  <r>
    <x v="198"/>
    <x v="456"/>
    <x v="1"/>
    <n v="36"/>
    <x v="4"/>
    <x v="3"/>
    <x v="1"/>
    <d v="2022-08-18T00:00:00"/>
    <m/>
    <n v="920000"/>
    <n v="0.34"/>
    <x v="1"/>
    <n v="2"/>
    <x v="1"/>
  </r>
  <r>
    <x v="11"/>
    <x v="457"/>
    <x v="0"/>
    <n v="41"/>
    <x v="4"/>
    <x v="4"/>
    <x v="0"/>
    <d v="2024-05-28T00:00:00"/>
    <m/>
    <n v="922000"/>
    <n v="0.15"/>
    <x v="1"/>
    <n v="1"/>
    <x v="2"/>
  </r>
  <r>
    <x v="430"/>
    <x v="458"/>
    <x v="1"/>
    <n v="31"/>
    <x v="5"/>
    <x v="0"/>
    <x v="3"/>
    <d v="2022-09-07T00:00:00"/>
    <m/>
    <n v="924000"/>
    <n v="0"/>
    <x v="1"/>
    <n v="2"/>
    <x v="4"/>
  </r>
  <r>
    <x v="431"/>
    <x v="459"/>
    <x v="0"/>
    <n v="31"/>
    <x v="4"/>
    <x v="3"/>
    <x v="3"/>
    <d v="2024-01-03T00:00:00"/>
    <m/>
    <n v="926000"/>
    <n v="0"/>
    <x v="1"/>
    <n v="1"/>
    <x v="4"/>
  </r>
  <r>
    <x v="432"/>
    <x v="460"/>
    <x v="1"/>
    <n v="38"/>
    <x v="6"/>
    <x v="5"/>
    <x v="2"/>
    <d v="2023-05-28T00:00:00"/>
    <d v="2024-04-30T00:00:00"/>
    <n v="928000"/>
    <n v="0"/>
    <x v="0"/>
    <n v="0"/>
    <x v="1"/>
  </r>
  <r>
    <x v="433"/>
    <x v="461"/>
    <x v="0"/>
    <n v="31"/>
    <x v="5"/>
    <x v="0"/>
    <x v="1"/>
    <d v="2023-11-15T00:00:00"/>
    <m/>
    <n v="930000"/>
    <n v="0"/>
    <x v="1"/>
    <n v="1"/>
    <x v="4"/>
  </r>
  <r>
    <x v="434"/>
    <x v="462"/>
    <x v="1"/>
    <n v="39"/>
    <x v="5"/>
    <x v="0"/>
    <x v="2"/>
    <d v="2020-01-21T00:00:00"/>
    <m/>
    <n v="932000"/>
    <n v="0.39"/>
    <x v="1"/>
    <n v="5"/>
    <x v="1"/>
  </r>
  <r>
    <x v="435"/>
    <x v="463"/>
    <x v="0"/>
    <n v="31"/>
    <x v="7"/>
    <x v="0"/>
    <x v="0"/>
    <d v="2023-10-07T00:00:00"/>
    <m/>
    <n v="934000"/>
    <n v="0"/>
    <x v="1"/>
    <n v="1"/>
    <x v="4"/>
  </r>
  <r>
    <x v="39"/>
    <x v="464"/>
    <x v="1"/>
    <n v="45"/>
    <x v="6"/>
    <x v="5"/>
    <x v="1"/>
    <d v="2024-04-19T00:00:00"/>
    <m/>
    <n v="936000"/>
    <n v="0.09"/>
    <x v="1"/>
    <n v="1"/>
    <x v="2"/>
  </r>
  <r>
    <x v="436"/>
    <x v="465"/>
    <x v="0"/>
    <n v="50"/>
    <x v="7"/>
    <x v="0"/>
    <x v="2"/>
    <d v="2020-09-09T00:00:00"/>
    <m/>
    <n v="938000"/>
    <n v="0"/>
    <x v="1"/>
    <n v="4"/>
    <x v="0"/>
  </r>
  <r>
    <x v="437"/>
    <x v="466"/>
    <x v="1"/>
    <n v="36"/>
    <x v="7"/>
    <x v="0"/>
    <x v="3"/>
    <d v="2023-11-03T00:00:00"/>
    <m/>
    <n v="940000"/>
    <n v="0.11"/>
    <x v="1"/>
    <n v="1"/>
    <x v="1"/>
  </r>
  <r>
    <x v="438"/>
    <x v="467"/>
    <x v="1"/>
    <n v="45"/>
    <x v="6"/>
    <x v="5"/>
    <x v="3"/>
    <d v="2024-04-30T00:00:00"/>
    <m/>
    <n v="942000"/>
    <n v="0"/>
    <x v="1"/>
    <n v="1"/>
    <x v="2"/>
  </r>
  <r>
    <x v="439"/>
    <x v="468"/>
    <x v="0"/>
    <n v="31"/>
    <x v="0"/>
    <x v="0"/>
    <x v="3"/>
    <d v="2020-02-26T00:00:00"/>
    <m/>
    <n v="944000"/>
    <n v="0.24"/>
    <x v="1"/>
    <n v="5"/>
    <x v="4"/>
  </r>
  <r>
    <x v="440"/>
    <x v="469"/>
    <x v="1"/>
    <n v="41"/>
    <x v="1"/>
    <x v="0"/>
    <x v="3"/>
    <d v="2022-09-11T00:00:00"/>
    <m/>
    <n v="946000"/>
    <n v="0.1"/>
    <x v="1"/>
    <n v="2"/>
    <x v="2"/>
  </r>
  <r>
    <x v="441"/>
    <x v="470"/>
    <x v="1"/>
    <n v="47"/>
    <x v="8"/>
    <x v="2"/>
    <x v="3"/>
    <d v="2024-05-18T00:00:00"/>
    <m/>
    <n v="948000"/>
    <n v="0.1"/>
    <x v="1"/>
    <n v="1"/>
    <x v="0"/>
  </r>
  <r>
    <x v="442"/>
    <x v="471"/>
    <x v="1"/>
    <n v="38"/>
    <x v="5"/>
    <x v="0"/>
    <x v="0"/>
    <d v="2021-11-09T00:00:00"/>
    <m/>
    <n v="950000"/>
    <n v="0"/>
    <x v="1"/>
    <n v="3"/>
    <x v="1"/>
  </r>
  <r>
    <x v="443"/>
    <x v="472"/>
    <x v="0"/>
    <n v="40"/>
    <x v="7"/>
    <x v="0"/>
    <x v="1"/>
    <d v="2020-05-12T00:00:00"/>
    <m/>
    <n v="952000"/>
    <n v="0"/>
    <x v="1"/>
    <n v="5"/>
    <x v="1"/>
  </r>
  <r>
    <x v="444"/>
    <x v="473"/>
    <x v="1"/>
    <n v="45"/>
    <x v="3"/>
    <x v="0"/>
    <x v="3"/>
    <d v="2022-09-11T00:00:00"/>
    <m/>
    <n v="954000"/>
    <n v="0"/>
    <x v="1"/>
    <n v="2"/>
    <x v="2"/>
  </r>
  <r>
    <x v="445"/>
    <x v="474"/>
    <x v="0"/>
    <n v="31"/>
    <x v="8"/>
    <x v="4"/>
    <x v="2"/>
    <d v="2022-10-23T00:00:00"/>
    <m/>
    <n v="956000"/>
    <n v="0"/>
    <x v="1"/>
    <n v="2"/>
    <x v="4"/>
  </r>
  <r>
    <x v="446"/>
    <x v="475"/>
    <x v="1"/>
    <n v="35"/>
    <x v="9"/>
    <x v="5"/>
    <x v="3"/>
    <d v="2024-08-23T00:00:00"/>
    <m/>
    <n v="958000"/>
    <n v="0.32"/>
    <x v="1"/>
    <n v="0"/>
    <x v="4"/>
  </r>
  <r>
    <x v="447"/>
    <x v="476"/>
    <x v="0"/>
    <n v="31"/>
    <x v="8"/>
    <x v="3"/>
    <x v="1"/>
    <d v="2023-11-07T00:00:00"/>
    <m/>
    <n v="960000"/>
    <n v="0"/>
    <x v="1"/>
    <n v="1"/>
    <x v="4"/>
  </r>
  <r>
    <x v="448"/>
    <x v="477"/>
    <x v="0"/>
    <n v="35"/>
    <x v="1"/>
    <x v="0"/>
    <x v="2"/>
    <d v="2023-10-07T00:00:00"/>
    <d v="2024-02-15T00:00:00"/>
    <n v="962000"/>
    <n v="0"/>
    <x v="0"/>
    <n v="0"/>
    <x v="4"/>
  </r>
  <r>
    <x v="449"/>
    <x v="478"/>
    <x v="0"/>
    <n v="31"/>
    <x v="9"/>
    <x v="5"/>
    <x v="2"/>
    <d v="2022-04-26T00:00:00"/>
    <m/>
    <n v="964000"/>
    <n v="0.11"/>
    <x v="1"/>
    <n v="3"/>
    <x v="4"/>
  </r>
  <r>
    <x v="450"/>
    <x v="479"/>
    <x v="0"/>
    <n v="31"/>
    <x v="3"/>
    <x v="0"/>
    <x v="0"/>
    <d v="2020-02-28T00:00:00"/>
    <m/>
    <n v="966000"/>
    <n v="0"/>
    <x v="1"/>
    <n v="5"/>
    <x v="4"/>
  </r>
  <r>
    <x v="451"/>
    <x v="480"/>
    <x v="0"/>
    <n v="31"/>
    <x v="0"/>
    <x v="0"/>
    <x v="0"/>
    <d v="2020-10-12T00:00:00"/>
    <m/>
    <n v="968000"/>
    <n v="0.06"/>
    <x v="1"/>
    <n v="4"/>
    <x v="4"/>
  </r>
  <r>
    <x v="452"/>
    <x v="481"/>
    <x v="0"/>
    <n v="31"/>
    <x v="1"/>
    <x v="0"/>
    <x v="1"/>
    <d v="2022-01-27T00:00:00"/>
    <m/>
    <n v="970000"/>
    <n v="0"/>
    <x v="1"/>
    <n v="3"/>
    <x v="4"/>
  </r>
  <r>
    <x v="12"/>
    <x v="482"/>
    <x v="0"/>
    <n v="36"/>
    <x v="2"/>
    <x v="1"/>
    <x v="0"/>
    <d v="2024-02-15T00:00:00"/>
    <m/>
    <n v="972000"/>
    <n v="0"/>
    <x v="1"/>
    <n v="1"/>
    <x v="1"/>
  </r>
  <r>
    <x v="453"/>
    <x v="483"/>
    <x v="1"/>
    <n v="45"/>
    <x v="3"/>
    <x v="0"/>
    <x v="1"/>
    <d v="2024-02-10T00:00:00"/>
    <m/>
    <n v="974000"/>
    <n v="7.0000000000000007E-2"/>
    <x v="1"/>
    <n v="1"/>
    <x v="2"/>
  </r>
  <r>
    <x v="454"/>
    <x v="484"/>
    <x v="0"/>
    <n v="37"/>
    <x v="2"/>
    <x v="1"/>
    <x v="2"/>
    <d v="2020-12-18T00:00:00"/>
    <m/>
    <n v="976000"/>
    <n v="0"/>
    <x v="1"/>
    <n v="4"/>
    <x v="1"/>
  </r>
  <r>
    <x v="455"/>
    <x v="485"/>
    <x v="0"/>
    <n v="38"/>
    <x v="0"/>
    <x v="0"/>
    <x v="1"/>
    <d v="2020-01-07T00:00:00"/>
    <m/>
    <n v="978000"/>
    <n v="0.3"/>
    <x v="1"/>
    <n v="5"/>
    <x v="1"/>
  </r>
  <r>
    <x v="456"/>
    <x v="486"/>
    <x v="0"/>
    <n v="45"/>
    <x v="0"/>
    <x v="0"/>
    <x v="2"/>
    <d v="2023-10-07T00:00:00"/>
    <m/>
    <n v="980000"/>
    <n v="0"/>
    <x v="1"/>
    <n v="1"/>
    <x v="2"/>
  </r>
  <r>
    <x v="457"/>
    <x v="487"/>
    <x v="0"/>
    <n v="51"/>
    <x v="4"/>
    <x v="2"/>
    <x v="2"/>
    <d v="2021-10-18T00:00:00"/>
    <m/>
    <n v="982000"/>
    <n v="0"/>
    <x v="1"/>
    <n v="3"/>
    <x v="5"/>
  </r>
  <r>
    <x v="458"/>
    <x v="488"/>
    <x v="1"/>
    <n v="56"/>
    <x v="4"/>
    <x v="3"/>
    <x v="1"/>
    <d v="2022-08-18T00:00:00"/>
    <m/>
    <n v="984000"/>
    <n v="0.05"/>
    <x v="1"/>
    <n v="2"/>
    <x v="5"/>
  </r>
  <r>
    <x v="459"/>
    <x v="489"/>
    <x v="1"/>
    <n v="53"/>
    <x v="4"/>
    <x v="4"/>
    <x v="0"/>
    <d v="2024-05-28T00:00:00"/>
    <m/>
    <n v="986000"/>
    <n v="0.15"/>
    <x v="1"/>
    <n v="1"/>
    <x v="5"/>
  </r>
  <r>
    <x v="460"/>
    <x v="490"/>
    <x v="0"/>
    <n v="47"/>
    <x v="5"/>
    <x v="0"/>
    <x v="3"/>
    <d v="2022-09-07T00:00:00"/>
    <d v="2024-01-03T00:00:00"/>
    <n v="988000"/>
    <n v="0"/>
    <x v="0"/>
    <n v="1"/>
    <x v="0"/>
  </r>
  <r>
    <x v="461"/>
    <x v="491"/>
    <x v="1"/>
    <n v="36"/>
    <x v="4"/>
    <x v="3"/>
    <x v="3"/>
    <d v="2024-01-03T00:00:00"/>
    <m/>
    <n v="990000"/>
    <n v="0.36"/>
    <x v="1"/>
    <n v="1"/>
    <x v="1"/>
  </r>
  <r>
    <x v="462"/>
    <x v="492"/>
    <x v="0"/>
    <n v="41"/>
    <x v="6"/>
    <x v="5"/>
    <x v="2"/>
    <d v="2023-05-28T00:00:00"/>
    <m/>
    <n v="992000"/>
    <n v="0"/>
    <x v="1"/>
    <n v="2"/>
    <x v="2"/>
  </r>
  <r>
    <x v="13"/>
    <x v="493"/>
    <x v="0"/>
    <n v="31"/>
    <x v="5"/>
    <x v="0"/>
    <x v="1"/>
    <d v="2023-11-15T00:00:00"/>
    <m/>
    <n v="994000"/>
    <n v="0"/>
    <x v="1"/>
    <n v="1"/>
    <x v="4"/>
  </r>
  <r>
    <x v="463"/>
    <x v="494"/>
    <x v="0"/>
    <n v="31"/>
    <x v="5"/>
    <x v="0"/>
    <x v="2"/>
    <d v="2020-01-21T00:00:00"/>
    <m/>
    <n v="996000"/>
    <n v="0.31"/>
    <x v="1"/>
    <n v="5"/>
    <x v="4"/>
  </r>
  <r>
    <x v="44"/>
    <x v="495"/>
    <x v="1"/>
    <n v="38"/>
    <x v="7"/>
    <x v="0"/>
    <x v="0"/>
    <d v="2023-10-07T00:00:00"/>
    <m/>
    <n v="998000"/>
    <n v="0.09"/>
    <x v="1"/>
    <n v="1"/>
    <x v="1"/>
  </r>
  <r>
    <x v="464"/>
    <x v="496"/>
    <x v="0"/>
    <n v="31"/>
    <x v="6"/>
    <x v="5"/>
    <x v="1"/>
    <d v="2024-04-19T00:00:00"/>
    <m/>
    <n v="1000000"/>
    <n v="0.1"/>
    <x v="1"/>
    <n v="1"/>
    <x v="4"/>
  </r>
  <r>
    <x v="465"/>
    <x v="497"/>
    <x v="1"/>
    <n v="39"/>
    <x v="7"/>
    <x v="0"/>
    <x v="2"/>
    <d v="2020-09-09T00:00:00"/>
    <m/>
    <n v="1002000"/>
    <n v="0"/>
    <x v="1"/>
    <n v="4"/>
    <x v="1"/>
  </r>
  <r>
    <x v="466"/>
    <x v="498"/>
    <x v="0"/>
    <n v="31"/>
    <x v="7"/>
    <x v="0"/>
    <x v="3"/>
    <d v="2023-11-03T00:00:00"/>
    <m/>
    <n v="1004000"/>
    <n v="0"/>
    <x v="1"/>
    <n v="1"/>
    <x v="4"/>
  </r>
  <r>
    <x v="467"/>
    <x v="499"/>
    <x v="1"/>
    <n v="45"/>
    <x v="6"/>
    <x v="5"/>
    <x v="3"/>
    <d v="2024-04-30T00:00:00"/>
    <m/>
    <n v="1006000"/>
    <n v="0.06"/>
    <x v="1"/>
    <n v="1"/>
    <x v="2"/>
  </r>
  <r>
    <x v="468"/>
    <x v="500"/>
    <x v="1"/>
    <n v="50"/>
    <x v="0"/>
    <x v="0"/>
    <x v="3"/>
    <d v="2020-02-26T00:00:00"/>
    <m/>
    <n v="1008000"/>
    <n v="0"/>
    <x v="1"/>
    <n v="5"/>
    <x v="0"/>
  </r>
  <r>
    <x v="439"/>
    <x v="501"/>
    <x v="1"/>
    <n v="36"/>
    <x v="1"/>
    <x v="0"/>
    <x v="3"/>
    <d v="2022-09-11T00:00:00"/>
    <m/>
    <n v="1010000"/>
    <n v="0.09"/>
    <x v="1"/>
    <n v="2"/>
    <x v="1"/>
  </r>
  <r>
    <x v="469"/>
    <x v="502"/>
    <x v="1"/>
    <n v="45"/>
    <x v="8"/>
    <x v="2"/>
    <x v="3"/>
    <d v="2024-05-18T00:00:00"/>
    <m/>
    <n v="1012000"/>
    <n v="0"/>
    <x v="1"/>
    <n v="1"/>
    <x v="2"/>
  </r>
  <r>
    <x v="470"/>
    <x v="503"/>
    <x v="0"/>
    <n v="31"/>
    <x v="5"/>
    <x v="0"/>
    <x v="0"/>
    <d v="2021-11-09T00:00:00"/>
    <m/>
    <n v="1014000"/>
    <n v="0"/>
    <x v="1"/>
    <n v="3"/>
    <x v="4"/>
  </r>
  <r>
    <x v="471"/>
    <x v="504"/>
    <x v="1"/>
    <n v="41"/>
    <x v="7"/>
    <x v="0"/>
    <x v="1"/>
    <d v="2020-05-12T00:00:00"/>
    <m/>
    <n v="1016000"/>
    <n v="0.32"/>
    <x v="1"/>
    <n v="5"/>
    <x v="2"/>
  </r>
  <r>
    <x v="472"/>
    <x v="505"/>
    <x v="0"/>
    <n v="47"/>
    <x v="3"/>
    <x v="0"/>
    <x v="3"/>
    <d v="2022-09-11T00:00:00"/>
    <m/>
    <n v="1018000"/>
    <n v="0.11"/>
    <x v="1"/>
    <n v="2"/>
    <x v="0"/>
  </r>
  <r>
    <x v="473"/>
    <x v="506"/>
    <x v="1"/>
    <n v="38"/>
    <x v="8"/>
    <x v="4"/>
    <x v="2"/>
    <d v="2022-10-23T00:00:00"/>
    <m/>
    <n v="1020000"/>
    <n v="0.3"/>
    <x v="1"/>
    <n v="2"/>
    <x v="1"/>
  </r>
  <r>
    <x v="474"/>
    <x v="507"/>
    <x v="0"/>
    <n v="40"/>
    <x v="9"/>
    <x v="5"/>
    <x v="3"/>
    <d v="2024-08-23T00:00:00"/>
    <m/>
    <n v="1022000"/>
    <n v="0"/>
    <x v="1"/>
    <n v="0"/>
    <x v="1"/>
  </r>
  <r>
    <x v="475"/>
    <x v="508"/>
    <x v="1"/>
    <n v="45"/>
    <x v="8"/>
    <x v="3"/>
    <x v="1"/>
    <d v="2023-11-07T00:00:00"/>
    <m/>
    <n v="1024000"/>
    <n v="0"/>
    <x v="1"/>
    <n v="1"/>
    <x v="2"/>
  </r>
  <r>
    <x v="476"/>
    <x v="509"/>
    <x v="0"/>
    <n v="31"/>
    <x v="1"/>
    <x v="0"/>
    <x v="2"/>
    <d v="2023-10-07T00:00:00"/>
    <m/>
    <n v="1026000"/>
    <n v="0.08"/>
    <x v="1"/>
    <n v="1"/>
    <x v="4"/>
  </r>
  <r>
    <x v="477"/>
    <x v="510"/>
    <x v="0"/>
    <n v="35"/>
    <x v="9"/>
    <x v="5"/>
    <x v="2"/>
    <d v="2022-04-26T00:00:00"/>
    <m/>
    <n v="1028000"/>
    <n v="0"/>
    <x v="1"/>
    <n v="3"/>
    <x v="4"/>
  </r>
  <r>
    <x v="478"/>
    <x v="511"/>
    <x v="0"/>
    <n v="31"/>
    <x v="3"/>
    <x v="0"/>
    <x v="0"/>
    <d v="2020-02-28T00:00:00"/>
    <m/>
    <n v="1030000"/>
    <n v="0.24"/>
    <x v="1"/>
    <n v="5"/>
    <x v="4"/>
  </r>
  <r>
    <x v="479"/>
    <x v="512"/>
    <x v="1"/>
    <n v="35"/>
    <x v="0"/>
    <x v="0"/>
    <x v="0"/>
    <d v="2020-10-12T00:00:00"/>
    <m/>
    <n v="1032000"/>
    <n v="0.33"/>
    <x v="1"/>
    <n v="4"/>
    <x v="4"/>
  </r>
  <r>
    <x v="480"/>
    <x v="513"/>
    <x v="0"/>
    <n v="31"/>
    <x v="1"/>
    <x v="0"/>
    <x v="1"/>
    <d v="2022-01-27T00:00:00"/>
    <m/>
    <n v="1034000"/>
    <n v="0"/>
    <x v="1"/>
    <n v="3"/>
    <x v="4"/>
  </r>
  <r>
    <x v="481"/>
    <x v="514"/>
    <x v="1"/>
    <n v="31"/>
    <x v="2"/>
    <x v="1"/>
    <x v="0"/>
    <d v="2024-02-15T00:00:00"/>
    <m/>
    <n v="1036000"/>
    <n v="7.0000000000000007E-2"/>
    <x v="1"/>
    <n v="1"/>
    <x v="4"/>
  </r>
  <r>
    <x v="482"/>
    <x v="515"/>
    <x v="0"/>
    <n v="31"/>
    <x v="3"/>
    <x v="0"/>
    <x v="1"/>
    <d v="2024-02-10T00:00:00"/>
    <m/>
    <n v="1038000"/>
    <n v="0.12"/>
    <x v="1"/>
    <n v="1"/>
    <x v="4"/>
  </r>
  <r>
    <x v="483"/>
    <x v="516"/>
    <x v="0"/>
    <n v="31"/>
    <x v="2"/>
    <x v="1"/>
    <x v="2"/>
    <d v="2020-12-18T00:00:00"/>
    <m/>
    <n v="1040000"/>
    <n v="7.0000000000000007E-2"/>
    <x v="1"/>
    <n v="4"/>
    <x v="4"/>
  </r>
  <r>
    <x v="484"/>
    <x v="517"/>
    <x v="0"/>
    <n v="36"/>
    <x v="0"/>
    <x v="0"/>
    <x v="1"/>
    <d v="2020-01-07T00:00:00"/>
    <m/>
    <n v="1042000"/>
    <n v="0.2"/>
    <x v="1"/>
    <n v="5"/>
    <x v="1"/>
  </r>
  <r>
    <x v="485"/>
    <x v="518"/>
    <x v="0"/>
    <n v="45"/>
    <x v="0"/>
    <x v="0"/>
    <x v="2"/>
    <d v="2023-10-07T00:00:00"/>
    <m/>
    <n v="1044000"/>
    <n v="0"/>
    <x v="1"/>
    <n v="1"/>
    <x v="2"/>
  </r>
  <r>
    <x v="73"/>
    <x v="519"/>
    <x v="0"/>
    <n v="37"/>
    <x v="4"/>
    <x v="2"/>
    <x v="2"/>
    <d v="2021-10-18T00:00:00"/>
    <m/>
    <n v="1046000"/>
    <n v="0"/>
    <x v="1"/>
    <n v="3"/>
    <x v="1"/>
  </r>
  <r>
    <x v="486"/>
    <x v="520"/>
    <x v="0"/>
    <n v="38"/>
    <x v="4"/>
    <x v="3"/>
    <x v="1"/>
    <d v="2022-08-18T00:00:00"/>
    <m/>
    <n v="1048000"/>
    <n v="0"/>
    <x v="1"/>
    <n v="2"/>
    <x v="1"/>
  </r>
  <r>
    <x v="487"/>
    <x v="521"/>
    <x v="1"/>
    <n v="45"/>
    <x v="4"/>
    <x v="4"/>
    <x v="0"/>
    <d v="2024-05-28T00:00:00"/>
    <m/>
    <n v="1050000"/>
    <n v="0"/>
    <x v="1"/>
    <n v="1"/>
    <x v="2"/>
  </r>
  <r>
    <x v="488"/>
    <x v="522"/>
    <x v="0"/>
    <n v="51"/>
    <x v="5"/>
    <x v="0"/>
    <x v="3"/>
    <d v="2022-09-07T00:00:00"/>
    <m/>
    <n v="1052000"/>
    <n v="0.35"/>
    <x v="1"/>
    <n v="2"/>
    <x v="5"/>
  </r>
  <r>
    <x v="14"/>
    <x v="523"/>
    <x v="1"/>
    <n v="56"/>
    <x v="4"/>
    <x v="3"/>
    <x v="3"/>
    <d v="2024-01-03T00:00:00"/>
    <m/>
    <n v="1054000"/>
    <n v="0"/>
    <x v="1"/>
    <n v="1"/>
    <x v="5"/>
  </r>
  <r>
    <x v="489"/>
    <x v="524"/>
    <x v="0"/>
    <n v="53"/>
    <x v="6"/>
    <x v="5"/>
    <x v="2"/>
    <d v="2023-05-28T00:00:00"/>
    <m/>
    <n v="1056000"/>
    <n v="0"/>
    <x v="1"/>
    <n v="2"/>
    <x v="5"/>
  </r>
  <r>
    <x v="490"/>
    <x v="525"/>
    <x v="1"/>
    <n v="47"/>
    <x v="5"/>
    <x v="0"/>
    <x v="1"/>
    <d v="2023-11-15T00:00:00"/>
    <m/>
    <n v="1058000"/>
    <n v="0"/>
    <x v="1"/>
    <n v="1"/>
    <x v="0"/>
  </r>
  <r>
    <x v="491"/>
    <x v="526"/>
    <x v="1"/>
    <n v="36"/>
    <x v="5"/>
    <x v="0"/>
    <x v="2"/>
    <d v="2020-01-21T00:00:00"/>
    <m/>
    <n v="1060000"/>
    <n v="0.2"/>
    <x v="1"/>
    <n v="5"/>
    <x v="1"/>
  </r>
  <r>
    <x v="492"/>
    <x v="527"/>
    <x v="1"/>
    <n v="41"/>
    <x v="7"/>
    <x v="0"/>
    <x v="0"/>
    <d v="2023-10-07T00:00:00"/>
    <m/>
    <n v="1062000"/>
    <n v="0"/>
    <x v="1"/>
    <n v="1"/>
    <x v="2"/>
  </r>
  <r>
    <x v="493"/>
    <x v="528"/>
    <x v="0"/>
    <n v="31"/>
    <x v="6"/>
    <x v="5"/>
    <x v="1"/>
    <d v="2024-04-19T00:00:00"/>
    <m/>
    <n v="1064000"/>
    <n v="0.12"/>
    <x v="1"/>
    <n v="1"/>
    <x v="4"/>
  </r>
  <r>
    <x v="494"/>
    <x v="529"/>
    <x v="0"/>
    <n v="31"/>
    <x v="7"/>
    <x v="0"/>
    <x v="2"/>
    <d v="2020-09-09T00:00:00"/>
    <m/>
    <n v="1066000"/>
    <n v="0"/>
    <x v="1"/>
    <n v="4"/>
    <x v="4"/>
  </r>
  <r>
    <x v="65"/>
    <x v="530"/>
    <x v="0"/>
    <n v="38"/>
    <x v="7"/>
    <x v="0"/>
    <x v="3"/>
    <d v="2023-11-03T00:00:00"/>
    <m/>
    <n v="1068000"/>
    <n v="0"/>
    <x v="1"/>
    <n v="1"/>
    <x v="1"/>
  </r>
  <r>
    <x v="495"/>
    <x v="531"/>
    <x v="0"/>
    <n v="31"/>
    <x v="6"/>
    <x v="5"/>
    <x v="3"/>
    <d v="2024-04-30T00:00:00"/>
    <m/>
    <n v="1070000"/>
    <n v="0"/>
    <x v="1"/>
    <n v="1"/>
    <x v="4"/>
  </r>
  <r>
    <x v="199"/>
    <x v="532"/>
    <x v="1"/>
    <n v="39"/>
    <x v="0"/>
    <x v="0"/>
    <x v="3"/>
    <d v="2020-02-26T00:00:00"/>
    <m/>
    <n v="1072000"/>
    <n v="0"/>
    <x v="1"/>
    <n v="5"/>
    <x v="1"/>
  </r>
  <r>
    <x v="496"/>
    <x v="533"/>
    <x v="1"/>
    <n v="31"/>
    <x v="1"/>
    <x v="0"/>
    <x v="3"/>
    <d v="2022-09-11T00:00:00"/>
    <m/>
    <n v="1074000"/>
    <n v="0.08"/>
    <x v="1"/>
    <n v="2"/>
    <x v="4"/>
  </r>
  <r>
    <x v="497"/>
    <x v="534"/>
    <x v="1"/>
    <n v="45"/>
    <x v="8"/>
    <x v="2"/>
    <x v="3"/>
    <d v="2024-05-18T00:00:00"/>
    <m/>
    <n v="1076000"/>
    <n v="0.26"/>
    <x v="1"/>
    <n v="1"/>
    <x v="2"/>
  </r>
  <r>
    <x v="498"/>
    <x v="535"/>
    <x v="1"/>
    <n v="50"/>
    <x v="5"/>
    <x v="0"/>
    <x v="0"/>
    <d v="2021-11-09T00:00:00"/>
    <m/>
    <n v="1078000"/>
    <n v="0.17"/>
    <x v="1"/>
    <n v="3"/>
    <x v="0"/>
  </r>
  <r>
    <x v="499"/>
    <x v="536"/>
    <x v="1"/>
    <n v="36"/>
    <x v="7"/>
    <x v="0"/>
    <x v="1"/>
    <d v="2020-05-12T00:00:00"/>
    <m/>
    <n v="1080000"/>
    <n v="0.14000000000000001"/>
    <x v="1"/>
    <n v="5"/>
    <x v="1"/>
  </r>
  <r>
    <x v="379"/>
    <x v="537"/>
    <x v="0"/>
    <n v="45"/>
    <x v="3"/>
    <x v="0"/>
    <x v="3"/>
    <d v="2022-09-11T00:00:00"/>
    <m/>
    <n v="1082000"/>
    <n v="0"/>
    <x v="1"/>
    <n v="2"/>
    <x v="2"/>
  </r>
  <r>
    <x v="500"/>
    <x v="538"/>
    <x v="1"/>
    <n v="31"/>
    <x v="8"/>
    <x v="4"/>
    <x v="2"/>
    <d v="2022-10-23T00:00:00"/>
    <m/>
    <n v="1084000"/>
    <n v="0"/>
    <x v="1"/>
    <n v="2"/>
    <x v="4"/>
  </r>
  <r>
    <x v="501"/>
    <x v="539"/>
    <x v="0"/>
    <n v="41"/>
    <x v="9"/>
    <x v="5"/>
    <x v="3"/>
    <d v="2024-08-23T00:00:00"/>
    <m/>
    <n v="1086000"/>
    <n v="0"/>
    <x v="1"/>
    <n v="0"/>
    <x v="2"/>
  </r>
  <r>
    <x v="502"/>
    <x v="540"/>
    <x v="1"/>
    <n v="47"/>
    <x v="8"/>
    <x v="3"/>
    <x v="1"/>
    <d v="2023-11-07T00:00:00"/>
    <m/>
    <n v="1088000"/>
    <n v="0"/>
    <x v="1"/>
    <n v="1"/>
    <x v="0"/>
  </r>
  <r>
    <x v="95"/>
    <x v="541"/>
    <x v="1"/>
    <n v="38"/>
    <x v="1"/>
    <x v="0"/>
    <x v="2"/>
    <d v="2023-10-07T00:00:00"/>
    <m/>
    <n v="1090000"/>
    <n v="0"/>
    <x v="1"/>
    <n v="1"/>
    <x v="1"/>
  </r>
  <r>
    <x v="503"/>
    <x v="542"/>
    <x v="0"/>
    <n v="40"/>
    <x v="9"/>
    <x v="5"/>
    <x v="2"/>
    <d v="2022-04-26T00:00:00"/>
    <m/>
    <n v="1092000"/>
    <n v="0"/>
    <x v="1"/>
    <n v="3"/>
    <x v="1"/>
  </r>
  <r>
    <x v="504"/>
    <x v="543"/>
    <x v="1"/>
    <n v="45"/>
    <x v="3"/>
    <x v="0"/>
    <x v="0"/>
    <d v="2020-02-28T00:00:00"/>
    <m/>
    <n v="1094000"/>
    <n v="0"/>
    <x v="1"/>
    <n v="5"/>
    <x v="2"/>
  </r>
  <r>
    <x v="505"/>
    <x v="544"/>
    <x v="1"/>
    <n v="31"/>
    <x v="0"/>
    <x v="0"/>
    <x v="0"/>
    <d v="2020-10-12T00:00:00"/>
    <m/>
    <n v="1096000"/>
    <n v="0"/>
    <x v="1"/>
    <n v="4"/>
    <x v="4"/>
  </r>
  <r>
    <x v="506"/>
    <x v="545"/>
    <x v="1"/>
    <n v="35"/>
    <x v="1"/>
    <x v="0"/>
    <x v="1"/>
    <d v="2022-01-27T00:00:00"/>
    <m/>
    <n v="1098000"/>
    <n v="0.37"/>
    <x v="1"/>
    <n v="3"/>
    <x v="4"/>
  </r>
  <r>
    <x v="507"/>
    <x v="546"/>
    <x v="1"/>
    <n v="31"/>
    <x v="2"/>
    <x v="1"/>
    <x v="0"/>
    <d v="2024-02-15T00:00:00"/>
    <m/>
    <n v="1100000"/>
    <n v="0.14000000000000001"/>
    <x v="1"/>
    <n v="1"/>
    <x v="4"/>
  </r>
  <r>
    <x v="508"/>
    <x v="547"/>
    <x v="0"/>
    <n v="35"/>
    <x v="3"/>
    <x v="0"/>
    <x v="1"/>
    <d v="2024-02-10T00:00:00"/>
    <m/>
    <n v="1102000"/>
    <n v="0.12"/>
    <x v="1"/>
    <n v="1"/>
    <x v="4"/>
  </r>
  <r>
    <x v="9"/>
    <x v="548"/>
    <x v="1"/>
    <n v="31"/>
    <x v="2"/>
    <x v="1"/>
    <x v="2"/>
    <d v="2020-12-18T00:00:00"/>
    <m/>
    <n v="1104000"/>
    <n v="0.28000000000000003"/>
    <x v="1"/>
    <n v="4"/>
    <x v="4"/>
  </r>
  <r>
    <x v="509"/>
    <x v="549"/>
    <x v="0"/>
    <n v="26"/>
    <x v="0"/>
    <x v="0"/>
    <x v="1"/>
    <d v="2020-01-07T00:00:00"/>
    <d v="2024-02-10T00:00:00"/>
    <n v="1106000"/>
    <n v="0.15"/>
    <x v="0"/>
    <n v="4"/>
    <x v="3"/>
  </r>
  <r>
    <x v="510"/>
    <x v="550"/>
    <x v="0"/>
    <n v="31"/>
    <x v="0"/>
    <x v="0"/>
    <x v="2"/>
    <d v="2023-10-07T00:00:00"/>
    <m/>
    <n v="1108000"/>
    <n v="0.06"/>
    <x v="1"/>
    <n v="1"/>
    <x v="4"/>
  </r>
  <r>
    <x v="511"/>
    <x v="551"/>
    <x v="0"/>
    <n v="31"/>
    <x v="4"/>
    <x v="2"/>
    <x v="2"/>
    <d v="2021-10-18T00:00:00"/>
    <m/>
    <n v="1110000"/>
    <n v="0.16"/>
    <x v="1"/>
    <n v="3"/>
    <x v="4"/>
  </r>
  <r>
    <x v="512"/>
    <x v="552"/>
    <x v="0"/>
    <n v="36"/>
    <x v="4"/>
    <x v="3"/>
    <x v="1"/>
    <d v="2022-08-18T00:00:00"/>
    <m/>
    <n v="1112000"/>
    <n v="0"/>
    <x v="1"/>
    <n v="2"/>
    <x v="1"/>
  </r>
  <r>
    <x v="513"/>
    <x v="553"/>
    <x v="0"/>
    <n v="45"/>
    <x v="4"/>
    <x v="4"/>
    <x v="0"/>
    <d v="2024-05-28T00:00:00"/>
    <m/>
    <n v="1114000"/>
    <n v="0"/>
    <x v="1"/>
    <n v="1"/>
    <x v="2"/>
  </r>
  <r>
    <x v="514"/>
    <x v="554"/>
    <x v="1"/>
    <n v="37"/>
    <x v="5"/>
    <x v="0"/>
    <x v="3"/>
    <d v="2022-09-07T00:00:00"/>
    <m/>
    <n v="1116000"/>
    <n v="0"/>
    <x v="1"/>
    <n v="2"/>
    <x v="1"/>
  </r>
  <r>
    <x v="515"/>
    <x v="555"/>
    <x v="0"/>
    <n v="38"/>
    <x v="4"/>
    <x v="3"/>
    <x v="3"/>
    <d v="2024-01-03T00:00:00"/>
    <m/>
    <n v="1118000"/>
    <n v="0"/>
    <x v="1"/>
    <n v="1"/>
    <x v="1"/>
  </r>
  <r>
    <x v="516"/>
    <x v="556"/>
    <x v="1"/>
    <n v="45"/>
    <x v="6"/>
    <x v="5"/>
    <x v="2"/>
    <d v="2023-05-28T00:00:00"/>
    <m/>
    <n v="1120000"/>
    <n v="0.14000000000000001"/>
    <x v="1"/>
    <n v="2"/>
    <x v="2"/>
  </r>
  <r>
    <x v="517"/>
    <x v="557"/>
    <x v="0"/>
    <n v="51"/>
    <x v="5"/>
    <x v="0"/>
    <x v="1"/>
    <d v="2023-11-15T00:00:00"/>
    <m/>
    <n v="1122000"/>
    <n v="7.0000000000000007E-2"/>
    <x v="1"/>
    <n v="1"/>
    <x v="5"/>
  </r>
  <r>
    <x v="518"/>
    <x v="558"/>
    <x v="1"/>
    <n v="56"/>
    <x v="5"/>
    <x v="0"/>
    <x v="2"/>
    <d v="2020-01-21T00:00:00"/>
    <m/>
    <n v="1124000"/>
    <n v="7.0000000000000007E-2"/>
    <x v="1"/>
    <n v="5"/>
    <x v="5"/>
  </r>
  <r>
    <x v="519"/>
    <x v="559"/>
    <x v="1"/>
    <n v="53"/>
    <x v="7"/>
    <x v="0"/>
    <x v="0"/>
    <d v="2023-10-07T00:00:00"/>
    <m/>
    <n v="1126000"/>
    <n v="0"/>
    <x v="1"/>
    <n v="1"/>
    <x v="5"/>
  </r>
  <r>
    <x v="520"/>
    <x v="560"/>
    <x v="1"/>
    <n v="47"/>
    <x v="6"/>
    <x v="5"/>
    <x v="1"/>
    <d v="2024-04-19T00:00:00"/>
    <m/>
    <n v="1128000"/>
    <n v="0"/>
    <x v="1"/>
    <n v="1"/>
    <x v="0"/>
  </r>
  <r>
    <x v="521"/>
    <x v="561"/>
    <x v="0"/>
    <n v="36"/>
    <x v="7"/>
    <x v="0"/>
    <x v="2"/>
    <d v="2020-09-09T00:00:00"/>
    <m/>
    <n v="1130000"/>
    <n v="0"/>
    <x v="1"/>
    <n v="4"/>
    <x v="1"/>
  </r>
  <r>
    <x v="522"/>
    <x v="562"/>
    <x v="1"/>
    <n v="41"/>
    <x v="7"/>
    <x v="0"/>
    <x v="3"/>
    <d v="2023-11-03T00:00:00"/>
    <m/>
    <n v="1132000"/>
    <n v="0"/>
    <x v="1"/>
    <n v="1"/>
    <x v="2"/>
  </r>
  <r>
    <x v="523"/>
    <x v="563"/>
    <x v="0"/>
    <n v="30"/>
    <x v="6"/>
    <x v="5"/>
    <x v="3"/>
    <d v="2020-04-30T00:00:00"/>
    <d v="2023-10-07T00:00:00"/>
    <n v="1134000"/>
    <n v="0.23"/>
    <x v="0"/>
    <n v="3"/>
    <x v="3"/>
  </r>
  <r>
    <x v="524"/>
    <x v="564"/>
    <x v="1"/>
    <n v="31"/>
    <x v="0"/>
    <x v="0"/>
    <x v="3"/>
    <d v="2020-02-26T00:00:00"/>
    <m/>
    <n v="1136000"/>
    <n v="0.39"/>
    <x v="1"/>
    <n v="5"/>
    <x v="4"/>
  </r>
  <r>
    <x v="525"/>
    <x v="565"/>
    <x v="1"/>
    <n v="38"/>
    <x v="1"/>
    <x v="0"/>
    <x v="3"/>
    <d v="2022-09-11T00:00:00"/>
    <m/>
    <n v="1138000"/>
    <n v="0.11"/>
    <x v="1"/>
    <n v="2"/>
    <x v="1"/>
  </r>
  <r>
    <x v="526"/>
    <x v="566"/>
    <x v="1"/>
    <n v="31"/>
    <x v="8"/>
    <x v="2"/>
    <x v="3"/>
    <d v="2024-05-18T00:00:00"/>
    <m/>
    <n v="1140000"/>
    <n v="0.18"/>
    <x v="1"/>
    <n v="1"/>
    <x v="4"/>
  </r>
  <r>
    <x v="527"/>
    <x v="567"/>
    <x v="1"/>
    <n v="39"/>
    <x v="5"/>
    <x v="0"/>
    <x v="0"/>
    <d v="2021-11-09T00:00:00"/>
    <m/>
    <n v="1142000"/>
    <n v="0.31"/>
    <x v="1"/>
    <n v="3"/>
    <x v="1"/>
  </r>
  <r>
    <x v="528"/>
    <x v="568"/>
    <x v="1"/>
    <n v="31"/>
    <x v="7"/>
    <x v="0"/>
    <x v="1"/>
    <d v="2020-05-12T00:00:00"/>
    <m/>
    <n v="1144000"/>
    <n v="0"/>
    <x v="1"/>
    <n v="5"/>
    <x v="4"/>
  </r>
  <r>
    <x v="529"/>
    <x v="569"/>
    <x v="1"/>
    <n v="45"/>
    <x v="3"/>
    <x v="0"/>
    <x v="3"/>
    <d v="2022-09-11T00:00:00"/>
    <m/>
    <n v="1146000"/>
    <n v="0"/>
    <x v="1"/>
    <n v="2"/>
    <x v="2"/>
  </r>
  <r>
    <x v="530"/>
    <x v="570"/>
    <x v="0"/>
    <n v="50"/>
    <x v="8"/>
    <x v="4"/>
    <x v="2"/>
    <d v="2022-10-23T00:00:00"/>
    <m/>
    <n v="1148000"/>
    <n v="0.13"/>
    <x v="1"/>
    <n v="2"/>
    <x v="0"/>
  </r>
  <r>
    <x v="89"/>
    <x v="571"/>
    <x v="1"/>
    <n v="36"/>
    <x v="9"/>
    <x v="5"/>
    <x v="3"/>
    <d v="2024-08-23T00:00:00"/>
    <m/>
    <n v="1150000"/>
    <n v="0"/>
    <x v="1"/>
    <n v="0"/>
    <x v="1"/>
  </r>
  <r>
    <x v="531"/>
    <x v="572"/>
    <x v="0"/>
    <n v="45"/>
    <x v="8"/>
    <x v="3"/>
    <x v="1"/>
    <d v="2023-11-07T00:00:00"/>
    <m/>
    <n v="1152000"/>
    <n v="0.05"/>
    <x v="1"/>
    <n v="1"/>
    <x v="2"/>
  </r>
  <r>
    <x v="532"/>
    <x v="573"/>
    <x v="1"/>
    <n v="29"/>
    <x v="1"/>
    <x v="0"/>
    <x v="2"/>
    <d v="2023-10-07T00:00:00"/>
    <d v="2024-05-18T00:00:00"/>
    <n v="1154000"/>
    <n v="0.21"/>
    <x v="0"/>
    <n v="0"/>
    <x v="3"/>
  </r>
  <r>
    <x v="533"/>
    <x v="574"/>
    <x v="1"/>
    <n v="41"/>
    <x v="9"/>
    <x v="5"/>
    <x v="2"/>
    <d v="2022-04-26T00:00:00"/>
    <m/>
    <n v="1156000"/>
    <n v="0"/>
    <x v="1"/>
    <n v="3"/>
    <x v="2"/>
  </r>
  <r>
    <x v="534"/>
    <x v="575"/>
    <x v="0"/>
    <n v="47"/>
    <x v="3"/>
    <x v="0"/>
    <x v="0"/>
    <d v="2020-02-28T00:00:00"/>
    <m/>
    <n v="1158000"/>
    <n v="7.0000000000000007E-2"/>
    <x v="1"/>
    <n v="5"/>
    <x v="0"/>
  </r>
  <r>
    <x v="535"/>
    <x v="576"/>
    <x v="1"/>
    <n v="38"/>
    <x v="0"/>
    <x v="0"/>
    <x v="0"/>
    <d v="2020-10-12T00:00:00"/>
    <m/>
    <n v="1160000"/>
    <n v="0"/>
    <x v="1"/>
    <n v="4"/>
    <x v="1"/>
  </r>
  <r>
    <x v="536"/>
    <x v="577"/>
    <x v="1"/>
    <n v="40"/>
    <x v="1"/>
    <x v="0"/>
    <x v="1"/>
    <d v="2022-01-27T00:00:00"/>
    <d v="2024-08-23T00:00:00"/>
    <n v="1162000"/>
    <n v="0"/>
    <x v="0"/>
    <n v="2"/>
    <x v="1"/>
  </r>
  <r>
    <x v="537"/>
    <x v="578"/>
    <x v="1"/>
    <n v="45"/>
    <x v="2"/>
    <x v="1"/>
    <x v="0"/>
    <d v="2024-02-15T00:00:00"/>
    <m/>
    <n v="1164000"/>
    <n v="0.28000000000000003"/>
    <x v="1"/>
    <n v="1"/>
    <x v="2"/>
  </r>
  <r>
    <x v="538"/>
    <x v="579"/>
    <x v="1"/>
    <n v="51"/>
    <x v="3"/>
    <x v="0"/>
    <x v="1"/>
    <d v="2024-02-10T00:00:00"/>
    <m/>
    <n v="1166000"/>
    <n v="0"/>
    <x v="1"/>
    <n v="1"/>
    <x v="5"/>
  </r>
  <r>
    <x v="109"/>
    <x v="580"/>
    <x v="0"/>
    <n v="35"/>
    <x v="2"/>
    <x v="1"/>
    <x v="2"/>
    <d v="2020-12-18T00:00:00"/>
    <m/>
    <n v="1168000"/>
    <n v="0.12"/>
    <x v="1"/>
    <n v="4"/>
    <x v="4"/>
  </r>
  <r>
    <x v="539"/>
    <x v="581"/>
    <x v="1"/>
    <n v="51"/>
    <x v="0"/>
    <x v="0"/>
    <x v="1"/>
    <d v="2020-01-07T00:00:00"/>
    <m/>
    <n v="1170000"/>
    <n v="0.13"/>
    <x v="1"/>
    <n v="5"/>
    <x v="5"/>
  </r>
  <r>
    <x v="540"/>
    <x v="582"/>
    <x v="0"/>
    <n v="35"/>
    <x v="0"/>
    <x v="0"/>
    <x v="2"/>
    <d v="2023-10-07T00:00:00"/>
    <m/>
    <n v="1172000"/>
    <n v="0.06"/>
    <x v="1"/>
    <n v="1"/>
    <x v="4"/>
  </r>
  <r>
    <x v="541"/>
    <x v="583"/>
    <x v="0"/>
    <n v="31"/>
    <x v="4"/>
    <x v="2"/>
    <x v="2"/>
    <d v="2021-10-18T00:00:00"/>
    <m/>
    <n v="1174000"/>
    <n v="0.39"/>
    <x v="1"/>
    <n v="3"/>
    <x v="4"/>
  </r>
  <r>
    <x v="542"/>
    <x v="584"/>
    <x v="0"/>
    <n v="31"/>
    <x v="4"/>
    <x v="3"/>
    <x v="1"/>
    <d v="2022-08-18T00:00:00"/>
    <m/>
    <n v="1176000"/>
    <n v="0"/>
    <x v="1"/>
    <n v="2"/>
    <x v="4"/>
  </r>
  <r>
    <x v="543"/>
    <x v="585"/>
    <x v="0"/>
    <n v="31"/>
    <x v="4"/>
    <x v="4"/>
    <x v="0"/>
    <d v="2024-05-28T00:00:00"/>
    <m/>
    <n v="1178000"/>
    <n v="0.1"/>
    <x v="1"/>
    <n v="1"/>
    <x v="4"/>
  </r>
  <r>
    <x v="37"/>
    <x v="586"/>
    <x v="1"/>
    <n v="51"/>
    <x v="5"/>
    <x v="0"/>
    <x v="3"/>
    <d v="2022-09-07T00:00:00"/>
    <m/>
    <n v="1180000"/>
    <n v="0"/>
    <x v="1"/>
    <n v="2"/>
    <x v="5"/>
  </r>
  <r>
    <x v="544"/>
    <x v="587"/>
    <x v="0"/>
    <n v="36"/>
    <x v="4"/>
    <x v="3"/>
    <x v="3"/>
    <d v="2022-01-03T00:00:00"/>
    <d v="2023-10-07T00:00:00"/>
    <n v="1182000"/>
    <n v="0"/>
    <x v="0"/>
    <n v="1"/>
    <x v="1"/>
  </r>
  <r>
    <x v="545"/>
    <x v="588"/>
    <x v="1"/>
    <n v="45"/>
    <x v="6"/>
    <x v="5"/>
    <x v="2"/>
    <d v="2023-05-28T00:00:00"/>
    <m/>
    <n v="1184000"/>
    <n v="7.0000000000000007E-2"/>
    <x v="1"/>
    <n v="2"/>
    <x v="2"/>
  </r>
  <r>
    <x v="509"/>
    <x v="589"/>
    <x v="0"/>
    <n v="37"/>
    <x v="5"/>
    <x v="0"/>
    <x v="1"/>
    <d v="2023-11-15T00:00:00"/>
    <m/>
    <n v="1186000"/>
    <n v="0"/>
    <x v="1"/>
    <n v="1"/>
    <x v="1"/>
  </r>
  <r>
    <x v="427"/>
    <x v="590"/>
    <x v="1"/>
    <n v="37"/>
    <x v="5"/>
    <x v="0"/>
    <x v="2"/>
    <d v="2020-01-21T00:00:00"/>
    <m/>
    <n v="1188000"/>
    <n v="0"/>
    <x v="1"/>
    <n v="5"/>
    <x v="1"/>
  </r>
  <r>
    <x v="546"/>
    <x v="591"/>
    <x v="1"/>
    <n v="47"/>
    <x v="7"/>
    <x v="0"/>
    <x v="0"/>
    <d v="2023-10-07T00:00:00"/>
    <m/>
    <n v="1190000"/>
    <n v="0"/>
    <x v="1"/>
    <n v="1"/>
    <x v="0"/>
  </r>
  <r>
    <x v="547"/>
    <x v="592"/>
    <x v="1"/>
    <n v="36"/>
    <x v="6"/>
    <x v="5"/>
    <x v="1"/>
    <d v="2024-04-19T00:00:00"/>
    <m/>
    <n v="1192000"/>
    <n v="0.1"/>
    <x v="1"/>
    <n v="1"/>
    <x v="1"/>
  </r>
  <r>
    <x v="548"/>
    <x v="593"/>
    <x v="0"/>
    <n v="41"/>
    <x v="7"/>
    <x v="0"/>
    <x v="2"/>
    <d v="2020-09-09T00:00:00"/>
    <m/>
    <n v="1194000"/>
    <n v="0.09"/>
    <x v="1"/>
    <n v="4"/>
    <x v="2"/>
  </r>
  <r>
    <x v="450"/>
    <x v="594"/>
    <x v="1"/>
    <n v="51"/>
    <x v="7"/>
    <x v="0"/>
    <x v="3"/>
    <d v="2023-11-03T00:00:00"/>
    <m/>
    <n v="1196000"/>
    <n v="0.3"/>
    <x v="1"/>
    <n v="1"/>
    <x v="5"/>
  </r>
  <r>
    <x v="42"/>
    <x v="595"/>
    <x v="0"/>
    <n v="41"/>
    <x v="6"/>
    <x v="5"/>
    <x v="3"/>
    <d v="2024-04-30T00:00:00"/>
    <m/>
    <n v="1198000"/>
    <n v="0.23"/>
    <x v="1"/>
    <n v="1"/>
    <x v="2"/>
  </r>
  <r>
    <x v="549"/>
    <x v="596"/>
    <x v="1"/>
    <n v="38"/>
    <x v="0"/>
    <x v="0"/>
    <x v="3"/>
    <d v="2020-02-26T00:00:00"/>
    <m/>
    <n v="1200000"/>
    <n v="0"/>
    <x v="1"/>
    <n v="5"/>
    <x v="1"/>
  </r>
  <r>
    <x v="550"/>
    <x v="597"/>
    <x v="1"/>
    <n v="51"/>
    <x v="1"/>
    <x v="0"/>
    <x v="3"/>
    <d v="2022-09-11T00:00:00"/>
    <m/>
    <n v="1202000"/>
    <n v="0"/>
    <x v="1"/>
    <n v="2"/>
    <x v="5"/>
  </r>
  <r>
    <x v="551"/>
    <x v="598"/>
    <x v="1"/>
    <n v="39"/>
    <x v="8"/>
    <x v="2"/>
    <x v="3"/>
    <d v="2024-05-18T00:00:00"/>
    <m/>
    <n v="1204000"/>
    <n v="0"/>
    <x v="1"/>
    <n v="1"/>
    <x v="1"/>
  </r>
  <r>
    <x v="552"/>
    <x v="599"/>
    <x v="1"/>
    <n v="31"/>
    <x v="5"/>
    <x v="0"/>
    <x v="0"/>
    <d v="2021-11-09T00:00:00"/>
    <m/>
    <n v="1206000"/>
    <n v="0"/>
    <x v="1"/>
    <n v="3"/>
    <x v="4"/>
  </r>
  <r>
    <x v="553"/>
    <x v="600"/>
    <x v="1"/>
    <n v="45"/>
    <x v="7"/>
    <x v="0"/>
    <x v="1"/>
    <d v="2020-05-12T00:00:00"/>
    <m/>
    <n v="1208000"/>
    <n v="0.11"/>
    <x v="1"/>
    <n v="5"/>
    <x v="2"/>
  </r>
  <r>
    <x v="221"/>
    <x v="601"/>
    <x v="1"/>
    <n v="50"/>
    <x v="3"/>
    <x v="0"/>
    <x v="3"/>
    <d v="2022-09-11T00:00:00"/>
    <m/>
    <n v="1210000"/>
    <n v="0.06"/>
    <x v="1"/>
    <n v="2"/>
    <x v="0"/>
  </r>
  <r>
    <x v="554"/>
    <x v="602"/>
    <x v="0"/>
    <n v="36"/>
    <x v="8"/>
    <x v="4"/>
    <x v="2"/>
    <d v="2022-10-23T00:00:00"/>
    <m/>
    <n v="1212000"/>
    <n v="0.36"/>
    <x v="1"/>
    <n v="2"/>
    <x v="1"/>
  </r>
  <r>
    <x v="555"/>
    <x v="603"/>
    <x v="1"/>
    <n v="45"/>
    <x v="9"/>
    <x v="5"/>
    <x v="3"/>
    <d v="2024-08-23T00:00:00"/>
    <m/>
    <n v="1214000"/>
    <n v="0.06"/>
    <x v="1"/>
    <n v="0"/>
    <x v="2"/>
  </r>
  <r>
    <x v="556"/>
    <x v="604"/>
    <x v="0"/>
    <n v="29"/>
    <x v="8"/>
    <x v="3"/>
    <x v="1"/>
    <d v="2023-11-07T00:00:00"/>
    <d v="2024-04-19T00:00:00"/>
    <n v="1216000"/>
    <n v="0"/>
    <x v="0"/>
    <n v="0"/>
    <x v="3"/>
  </r>
  <r>
    <x v="557"/>
    <x v="605"/>
    <x v="1"/>
    <n v="41"/>
    <x v="1"/>
    <x v="0"/>
    <x v="2"/>
    <d v="2023-10-07T00:00:00"/>
    <m/>
    <n v="1218000"/>
    <n v="0"/>
    <x v="1"/>
    <n v="1"/>
    <x v="2"/>
  </r>
  <r>
    <x v="558"/>
    <x v="606"/>
    <x v="1"/>
    <n v="47"/>
    <x v="9"/>
    <x v="5"/>
    <x v="2"/>
    <d v="2022-04-26T00:00:00"/>
    <m/>
    <n v="1220000"/>
    <n v="0.28000000000000003"/>
    <x v="1"/>
    <n v="3"/>
    <x v="0"/>
  </r>
  <r>
    <x v="559"/>
    <x v="607"/>
    <x v="0"/>
    <n v="38"/>
    <x v="3"/>
    <x v="0"/>
    <x v="0"/>
    <d v="2020-02-28T00:00:00"/>
    <d v="2022-09-11T00:00:00"/>
    <n v="1222000"/>
    <n v="0"/>
    <x v="0"/>
    <n v="2"/>
    <x v="1"/>
  </r>
  <r>
    <x v="560"/>
    <x v="608"/>
    <x v="1"/>
    <n v="40"/>
    <x v="0"/>
    <x v="0"/>
    <x v="0"/>
    <d v="2020-10-12T00:00:00"/>
    <m/>
    <n v="1224000"/>
    <n v="0.32"/>
    <x v="1"/>
    <n v="4"/>
    <x v="1"/>
  </r>
  <r>
    <x v="561"/>
    <x v="609"/>
    <x v="1"/>
    <n v="45"/>
    <x v="1"/>
    <x v="0"/>
    <x v="1"/>
    <d v="2022-01-27T00:00:00"/>
    <m/>
    <n v="1226000"/>
    <n v="0.13"/>
    <x v="1"/>
    <n v="3"/>
    <x v="2"/>
  </r>
  <r>
    <x v="562"/>
    <x v="610"/>
    <x v="1"/>
    <n v="51"/>
    <x v="2"/>
    <x v="1"/>
    <x v="0"/>
    <d v="2024-02-15T00:00:00"/>
    <m/>
    <n v="1228000"/>
    <n v="7.0000000000000007E-2"/>
    <x v="1"/>
    <n v="1"/>
    <x v="5"/>
  </r>
  <r>
    <x v="563"/>
    <x v="611"/>
    <x v="1"/>
    <n v="35"/>
    <x v="3"/>
    <x v="0"/>
    <x v="1"/>
    <d v="2024-02-10T00:00:00"/>
    <m/>
    <n v="1230000"/>
    <n v="0.37"/>
    <x v="1"/>
    <n v="1"/>
    <x v="4"/>
  </r>
  <r>
    <x v="564"/>
    <x v="612"/>
    <x v="0"/>
    <n v="41"/>
    <x v="2"/>
    <x v="1"/>
    <x v="2"/>
    <d v="2020-12-18T00:00:00"/>
    <m/>
    <n v="1232000"/>
    <n v="0.09"/>
    <x v="1"/>
    <n v="4"/>
    <x v="2"/>
  </r>
  <r>
    <x v="16"/>
    <x v="613"/>
    <x v="1"/>
    <n v="35"/>
    <x v="0"/>
    <x v="0"/>
    <x v="1"/>
    <d v="2020-01-07T00:00:00"/>
    <m/>
    <n v="1234000"/>
    <n v="0"/>
    <x v="1"/>
    <n v="5"/>
    <x v="4"/>
  </r>
  <r>
    <x v="565"/>
    <x v="614"/>
    <x v="0"/>
    <n v="41"/>
    <x v="0"/>
    <x v="0"/>
    <x v="2"/>
    <d v="2023-10-07T00:00:00"/>
    <m/>
    <n v="1236000"/>
    <n v="0"/>
    <x v="1"/>
    <n v="1"/>
    <x v="2"/>
  </r>
  <r>
    <x v="566"/>
    <x v="615"/>
    <x v="0"/>
    <n v="41"/>
    <x v="4"/>
    <x v="2"/>
    <x v="2"/>
    <d v="2021-10-18T00:00:00"/>
    <m/>
    <n v="1238000"/>
    <n v="0.16"/>
    <x v="1"/>
    <n v="3"/>
    <x v="2"/>
  </r>
  <r>
    <x v="567"/>
    <x v="616"/>
    <x v="0"/>
    <n v="41"/>
    <x v="4"/>
    <x v="3"/>
    <x v="1"/>
    <d v="2022-08-18T00:00:00"/>
    <m/>
    <n v="1240000"/>
    <n v="0"/>
    <x v="1"/>
    <n v="2"/>
    <x v="2"/>
  </r>
  <r>
    <x v="568"/>
    <x v="617"/>
    <x v="0"/>
    <n v="46"/>
    <x v="4"/>
    <x v="4"/>
    <x v="0"/>
    <d v="2024-05-28T00:00:00"/>
    <m/>
    <n v="1242000"/>
    <n v="0"/>
    <x v="1"/>
    <n v="1"/>
    <x v="0"/>
  </r>
  <r>
    <x v="569"/>
    <x v="618"/>
    <x v="0"/>
    <n v="36"/>
    <x v="5"/>
    <x v="0"/>
    <x v="3"/>
    <d v="2022-09-07T00:00:00"/>
    <m/>
    <n v="1244000"/>
    <n v="0.11"/>
    <x v="1"/>
    <n v="2"/>
    <x v="1"/>
  </r>
  <r>
    <x v="570"/>
    <x v="619"/>
    <x v="1"/>
    <n v="45"/>
    <x v="4"/>
    <x v="3"/>
    <x v="3"/>
    <d v="2024-01-03T00:00:00"/>
    <m/>
    <n v="1246000"/>
    <n v="0"/>
    <x v="1"/>
    <n v="1"/>
    <x v="2"/>
  </r>
  <r>
    <x v="571"/>
    <x v="620"/>
    <x v="0"/>
    <n v="37"/>
    <x v="6"/>
    <x v="5"/>
    <x v="2"/>
    <d v="2023-05-28T00:00:00"/>
    <d v="2024-02-15T00:00:00"/>
    <n v="1248000"/>
    <n v="0"/>
    <x v="0"/>
    <n v="0"/>
    <x v="1"/>
  </r>
  <r>
    <x v="572"/>
    <x v="621"/>
    <x v="1"/>
    <n v="38"/>
    <x v="5"/>
    <x v="0"/>
    <x v="1"/>
    <d v="2023-11-15T00:00:00"/>
    <d v="2024-01-03T00:00:00"/>
    <n v="1250000"/>
    <n v="0"/>
    <x v="0"/>
    <n v="0"/>
    <x v="1"/>
  </r>
  <r>
    <x v="573"/>
    <x v="622"/>
    <x v="0"/>
    <n v="45"/>
    <x v="5"/>
    <x v="0"/>
    <x v="2"/>
    <d v="2020-01-21T00:00:00"/>
    <d v="2023-10-07T00:00:00"/>
    <n v="1252000"/>
    <n v="0.32"/>
    <x v="0"/>
    <n v="3"/>
    <x v="2"/>
  </r>
  <r>
    <x v="574"/>
    <x v="623"/>
    <x v="1"/>
    <n v="51"/>
    <x v="7"/>
    <x v="0"/>
    <x v="0"/>
    <d v="2023-10-07T00:00:00"/>
    <m/>
    <n v="1254000"/>
    <n v="0.09"/>
    <x v="1"/>
    <n v="1"/>
    <x v="5"/>
  </r>
  <r>
    <x v="17"/>
    <x v="624"/>
    <x v="1"/>
    <n v="56"/>
    <x v="6"/>
    <x v="5"/>
    <x v="1"/>
    <d v="2024-04-19T00:00:00"/>
    <m/>
    <n v="1256000"/>
    <n v="0"/>
    <x v="1"/>
    <n v="1"/>
    <x v="5"/>
  </r>
  <r>
    <x v="110"/>
    <x v="625"/>
    <x v="1"/>
    <n v="53"/>
    <x v="7"/>
    <x v="0"/>
    <x v="2"/>
    <d v="2020-09-09T00:00:00"/>
    <m/>
    <n v="1258000"/>
    <n v="0.28000000000000003"/>
    <x v="1"/>
    <n v="4"/>
    <x v="5"/>
  </r>
  <r>
    <x v="575"/>
    <x v="626"/>
    <x v="0"/>
    <n v="47"/>
    <x v="7"/>
    <x v="0"/>
    <x v="3"/>
    <d v="2023-11-03T00:00:00"/>
    <m/>
    <n v="1260000"/>
    <n v="0"/>
    <x v="1"/>
    <n v="1"/>
    <x v="0"/>
  </r>
  <r>
    <x v="576"/>
    <x v="627"/>
    <x v="1"/>
    <n v="36"/>
    <x v="6"/>
    <x v="5"/>
    <x v="3"/>
    <d v="2024-04-30T00:00:00"/>
    <m/>
    <n v="1262000"/>
    <n v="0.33"/>
    <x v="1"/>
    <n v="1"/>
    <x v="1"/>
  </r>
  <r>
    <x v="577"/>
    <x v="628"/>
    <x v="0"/>
    <n v="41"/>
    <x v="0"/>
    <x v="0"/>
    <x v="3"/>
    <d v="2020-02-26T00:00:00"/>
    <m/>
    <n v="1264000"/>
    <n v="0"/>
    <x v="1"/>
    <n v="5"/>
    <x v="2"/>
  </r>
  <r>
    <x v="578"/>
    <x v="629"/>
    <x v="1"/>
    <n v="30"/>
    <x v="1"/>
    <x v="0"/>
    <x v="3"/>
    <d v="2022-09-11T00:00:00"/>
    <d v="2023-05-28T00:00:00"/>
    <n v="1266000"/>
    <n v="0.08"/>
    <x v="0"/>
    <n v="0"/>
    <x v="3"/>
  </r>
  <r>
    <x v="579"/>
    <x v="630"/>
    <x v="1"/>
    <n v="30"/>
    <x v="8"/>
    <x v="2"/>
    <x v="3"/>
    <d v="2023-05-18T00:00:00"/>
    <d v="2024-04-19T00:00:00"/>
    <n v="1268000"/>
    <n v="0.28000000000000003"/>
    <x v="0"/>
    <n v="0"/>
    <x v="3"/>
  </r>
  <r>
    <x v="580"/>
    <x v="631"/>
    <x v="1"/>
    <n v="38"/>
    <x v="5"/>
    <x v="0"/>
    <x v="0"/>
    <d v="2021-11-09T00:00:00"/>
    <m/>
    <n v="1270000"/>
    <n v="0.12"/>
    <x v="1"/>
    <n v="3"/>
    <x v="1"/>
  </r>
  <r>
    <x v="581"/>
    <x v="632"/>
    <x v="1"/>
    <n v="51"/>
    <x v="7"/>
    <x v="0"/>
    <x v="1"/>
    <d v="2020-05-12T00:00:00"/>
    <m/>
    <n v="1272000"/>
    <n v="0.28000000000000003"/>
    <x v="1"/>
    <n v="5"/>
    <x v="5"/>
  </r>
  <r>
    <x v="582"/>
    <x v="633"/>
    <x v="1"/>
    <n v="39"/>
    <x v="3"/>
    <x v="0"/>
    <x v="3"/>
    <d v="2022-09-11T00:00:00"/>
    <m/>
    <n v="1274000"/>
    <n v="0.39"/>
    <x v="1"/>
    <n v="2"/>
    <x v="1"/>
  </r>
  <r>
    <x v="583"/>
    <x v="634"/>
    <x v="1"/>
    <n v="31"/>
    <x v="8"/>
    <x v="4"/>
    <x v="2"/>
    <d v="2022-10-23T00:00:00"/>
    <d v="2024-04-30T00:00:00"/>
    <n v="1276000"/>
    <n v="0"/>
    <x v="0"/>
    <n v="1"/>
    <x v="4"/>
  </r>
  <r>
    <x v="584"/>
    <x v="635"/>
    <x v="0"/>
    <n v="45"/>
    <x v="9"/>
    <x v="5"/>
    <x v="3"/>
    <d v="2024-08-23T00:00:00"/>
    <m/>
    <n v="1278000"/>
    <n v="0"/>
    <x v="1"/>
    <n v="0"/>
    <x v="2"/>
  </r>
  <r>
    <x v="585"/>
    <x v="636"/>
    <x v="1"/>
    <n v="50"/>
    <x v="8"/>
    <x v="3"/>
    <x v="1"/>
    <d v="2023-11-07T00:00:00"/>
    <d v="2024-05-18T00:00:00"/>
    <n v="1280000"/>
    <n v="0"/>
    <x v="0"/>
    <n v="0"/>
    <x v="0"/>
  </r>
  <r>
    <x v="41"/>
    <x v="637"/>
    <x v="0"/>
    <n v="36"/>
    <x v="1"/>
    <x v="0"/>
    <x v="2"/>
    <d v="2023-10-07T00:00:00"/>
    <m/>
    <n v="1282000"/>
    <n v="0.3"/>
    <x v="1"/>
    <n v="1"/>
    <x v="1"/>
  </r>
  <r>
    <x v="586"/>
    <x v="638"/>
    <x v="1"/>
    <n v="45"/>
    <x v="9"/>
    <x v="5"/>
    <x v="2"/>
    <d v="2022-04-26T00:00:00"/>
    <m/>
    <n v="1284000"/>
    <n v="0.18"/>
    <x v="1"/>
    <n v="3"/>
    <x v="2"/>
  </r>
  <r>
    <x v="587"/>
    <x v="639"/>
    <x v="1"/>
    <n v="29"/>
    <x v="3"/>
    <x v="0"/>
    <x v="0"/>
    <d v="2020-02-28T00:00:00"/>
    <d v="2022-09-11T00:00:00"/>
    <n v="1286000"/>
    <n v="0"/>
    <x v="0"/>
    <n v="2"/>
    <x v="3"/>
  </r>
  <r>
    <x v="588"/>
    <x v="640"/>
    <x v="0"/>
    <n v="41"/>
    <x v="0"/>
    <x v="0"/>
    <x v="0"/>
    <d v="2020-10-12T00:00:00"/>
    <d v="2023-10-07T00:00:00"/>
    <n v="1288000"/>
    <n v="0.24"/>
    <x v="0"/>
    <n v="2"/>
    <x v="2"/>
  </r>
  <r>
    <x v="589"/>
    <x v="641"/>
    <x v="1"/>
    <n v="47"/>
    <x v="1"/>
    <x v="0"/>
    <x v="1"/>
    <d v="2022-01-27T00:00:00"/>
    <m/>
    <n v="1290000"/>
    <n v="0"/>
    <x v="1"/>
    <n v="3"/>
    <x v="0"/>
  </r>
  <r>
    <x v="590"/>
    <x v="642"/>
    <x v="1"/>
    <n v="38"/>
    <x v="2"/>
    <x v="1"/>
    <x v="0"/>
    <d v="2020-02-15T00:00:00"/>
    <d v="2024-05-28T00:00:00"/>
    <n v="1292000"/>
    <n v="0"/>
    <x v="0"/>
    <n v="4"/>
    <x v="1"/>
  </r>
  <r>
    <x v="591"/>
    <x v="643"/>
    <x v="1"/>
    <n v="40"/>
    <x v="3"/>
    <x v="0"/>
    <x v="1"/>
    <d v="2024-02-10T00:00:00"/>
    <m/>
    <n v="1294000"/>
    <n v="0"/>
    <x v="1"/>
    <n v="1"/>
    <x v="1"/>
  </r>
  <r>
    <x v="592"/>
    <x v="644"/>
    <x v="1"/>
    <n v="45"/>
    <x v="2"/>
    <x v="1"/>
    <x v="2"/>
    <d v="2020-12-18T00:00:00"/>
    <m/>
    <n v="1296000"/>
    <n v="0"/>
    <x v="1"/>
    <n v="4"/>
    <x v="2"/>
  </r>
  <r>
    <x v="593"/>
    <x v="645"/>
    <x v="0"/>
    <n v="46"/>
    <x v="0"/>
    <x v="0"/>
    <x v="1"/>
    <d v="2020-01-07T00:00:00"/>
    <m/>
    <n v="1298000"/>
    <n v="0.15"/>
    <x v="1"/>
    <n v="5"/>
    <x v="0"/>
  </r>
  <r>
    <x v="594"/>
    <x v="646"/>
    <x v="1"/>
    <n v="35"/>
    <x v="0"/>
    <x v="0"/>
    <x v="2"/>
    <d v="2023-10-07T00:00:00"/>
    <m/>
    <n v="1300000"/>
    <n v="0"/>
    <x v="1"/>
    <n v="1"/>
    <x v="4"/>
  </r>
  <r>
    <x v="595"/>
    <x v="647"/>
    <x v="0"/>
    <n v="46"/>
    <x v="4"/>
    <x v="2"/>
    <x v="2"/>
    <d v="2021-10-18T00:00:00"/>
    <m/>
    <n v="1302000"/>
    <n v="0.26"/>
    <x v="1"/>
    <n v="3"/>
    <x v="0"/>
  </r>
  <r>
    <x v="596"/>
    <x v="648"/>
    <x v="0"/>
    <n v="35"/>
    <x v="4"/>
    <x v="3"/>
    <x v="1"/>
    <d v="2022-08-18T00:00:00"/>
    <m/>
    <n v="1304000"/>
    <n v="0"/>
    <x v="1"/>
    <n v="2"/>
    <x v="4"/>
  </r>
  <r>
    <x v="597"/>
    <x v="649"/>
    <x v="0"/>
    <n v="46"/>
    <x v="4"/>
    <x v="4"/>
    <x v="0"/>
    <d v="2024-05-28T00:00:00"/>
    <m/>
    <n v="1306000"/>
    <n v="0.12"/>
    <x v="1"/>
    <n v="1"/>
    <x v="0"/>
  </r>
  <r>
    <x v="598"/>
    <x v="650"/>
    <x v="0"/>
    <n v="46"/>
    <x v="5"/>
    <x v="0"/>
    <x v="3"/>
    <d v="2022-09-07T00:00:00"/>
    <m/>
    <n v="1308000"/>
    <n v="0"/>
    <x v="1"/>
    <n v="2"/>
    <x v="0"/>
  </r>
  <r>
    <x v="599"/>
    <x v="651"/>
    <x v="1"/>
    <n v="51"/>
    <x v="4"/>
    <x v="3"/>
    <x v="3"/>
    <d v="2024-01-03T00:00:00"/>
    <m/>
    <n v="1310000"/>
    <n v="0"/>
    <x v="1"/>
    <n v="1"/>
    <x v="5"/>
  </r>
  <r>
    <x v="600"/>
    <x v="652"/>
    <x v="0"/>
    <n v="46"/>
    <x v="6"/>
    <x v="5"/>
    <x v="2"/>
    <d v="2023-05-28T00:00:00"/>
    <m/>
    <n v="1312000"/>
    <n v="0"/>
    <x v="1"/>
    <n v="2"/>
    <x v="0"/>
  </r>
  <r>
    <x v="601"/>
    <x v="653"/>
    <x v="1"/>
    <n v="36"/>
    <x v="5"/>
    <x v="0"/>
    <x v="1"/>
    <d v="2023-11-15T00:00:00"/>
    <m/>
    <n v="1314000"/>
    <n v="0.08"/>
    <x v="1"/>
    <n v="1"/>
    <x v="1"/>
  </r>
  <r>
    <x v="602"/>
    <x v="654"/>
    <x v="0"/>
    <n v="45"/>
    <x v="5"/>
    <x v="0"/>
    <x v="2"/>
    <d v="2020-01-21T00:00:00"/>
    <m/>
    <n v="1316000"/>
    <n v="0"/>
    <x v="1"/>
    <n v="5"/>
    <x v="2"/>
  </r>
  <r>
    <x v="603"/>
    <x v="655"/>
    <x v="1"/>
    <n v="37"/>
    <x v="7"/>
    <x v="0"/>
    <x v="0"/>
    <d v="2023-10-07T00:00:00"/>
    <m/>
    <n v="1318000"/>
    <n v="7.0000000000000007E-2"/>
    <x v="1"/>
    <n v="1"/>
    <x v="1"/>
  </r>
  <r>
    <x v="203"/>
    <x v="656"/>
    <x v="1"/>
    <n v="38"/>
    <x v="6"/>
    <x v="5"/>
    <x v="1"/>
    <d v="2024-04-19T00:00:00"/>
    <m/>
    <n v="1320000"/>
    <n v="7.0000000000000007E-2"/>
    <x v="1"/>
    <n v="1"/>
    <x v="1"/>
  </r>
  <r>
    <x v="604"/>
    <x v="657"/>
    <x v="1"/>
    <n v="45"/>
    <x v="7"/>
    <x v="0"/>
    <x v="2"/>
    <d v="2020-09-09T00:00:00"/>
    <m/>
    <n v="1322000"/>
    <n v="0"/>
    <x v="1"/>
    <n v="4"/>
    <x v="2"/>
  </r>
  <r>
    <x v="605"/>
    <x v="658"/>
    <x v="0"/>
    <n v="51"/>
    <x v="7"/>
    <x v="0"/>
    <x v="3"/>
    <d v="2023-11-03T00:00:00"/>
    <m/>
    <n v="1324000"/>
    <n v="0.12"/>
    <x v="1"/>
    <n v="1"/>
    <x v="5"/>
  </r>
  <r>
    <x v="606"/>
    <x v="659"/>
    <x v="1"/>
    <n v="56"/>
    <x v="6"/>
    <x v="5"/>
    <x v="3"/>
    <d v="2024-04-30T00:00:00"/>
    <m/>
    <n v="1326000"/>
    <n v="0"/>
    <x v="1"/>
    <n v="1"/>
    <x v="5"/>
  </r>
  <r>
    <x v="607"/>
    <x v="660"/>
    <x v="0"/>
    <n v="53"/>
    <x v="0"/>
    <x v="0"/>
    <x v="3"/>
    <d v="2020-02-26T00:00:00"/>
    <m/>
    <n v="1328000"/>
    <n v="0.26"/>
    <x v="1"/>
    <n v="5"/>
    <x v="5"/>
  </r>
  <r>
    <x v="608"/>
    <x v="661"/>
    <x v="1"/>
    <n v="47"/>
    <x v="1"/>
    <x v="0"/>
    <x v="3"/>
    <d v="2022-09-11T00:00:00"/>
    <m/>
    <n v="1330000"/>
    <n v="0.13"/>
    <x v="1"/>
    <n v="2"/>
    <x v="0"/>
  </r>
  <r>
    <x v="609"/>
    <x v="662"/>
    <x v="1"/>
    <n v="36"/>
    <x v="8"/>
    <x v="2"/>
    <x v="3"/>
    <d v="2024-05-18T00:00:00"/>
    <m/>
    <n v="1332000"/>
    <n v="0"/>
    <x v="1"/>
    <n v="1"/>
    <x v="1"/>
  </r>
  <r>
    <x v="610"/>
    <x v="663"/>
    <x v="1"/>
    <n v="41"/>
    <x v="5"/>
    <x v="0"/>
    <x v="0"/>
    <d v="2021-11-09T00:00:00"/>
    <m/>
    <n v="1334000"/>
    <n v="0"/>
    <x v="1"/>
    <n v="3"/>
    <x v="2"/>
  </r>
  <r>
    <x v="611"/>
    <x v="664"/>
    <x v="1"/>
    <n v="51"/>
    <x v="7"/>
    <x v="0"/>
    <x v="1"/>
    <d v="2020-05-12T00:00:00"/>
    <m/>
    <n v="1336000"/>
    <n v="0.08"/>
    <x v="1"/>
    <n v="5"/>
    <x v="5"/>
  </r>
  <r>
    <x v="18"/>
    <x v="665"/>
    <x v="1"/>
    <n v="51"/>
    <x v="3"/>
    <x v="0"/>
    <x v="3"/>
    <d v="2022-09-11T00:00:00"/>
    <m/>
    <n v="1338000"/>
    <n v="0"/>
    <x v="1"/>
    <n v="2"/>
    <x v="5"/>
  </r>
  <r>
    <x v="612"/>
    <x v="666"/>
    <x v="1"/>
    <n v="38"/>
    <x v="8"/>
    <x v="4"/>
    <x v="2"/>
    <d v="2022-10-23T00:00:00"/>
    <m/>
    <n v="1340000"/>
    <n v="0.1"/>
    <x v="1"/>
    <n v="2"/>
    <x v="1"/>
  </r>
  <r>
    <x v="613"/>
    <x v="667"/>
    <x v="0"/>
    <n v="46"/>
    <x v="9"/>
    <x v="5"/>
    <x v="3"/>
    <d v="2024-08-23T00:00:00"/>
    <m/>
    <n v="1342000"/>
    <n v="0"/>
    <x v="1"/>
    <n v="0"/>
    <x v="0"/>
  </r>
  <r>
    <x v="614"/>
    <x v="668"/>
    <x v="1"/>
    <n v="39"/>
    <x v="8"/>
    <x v="3"/>
    <x v="1"/>
    <d v="2023-11-07T00:00:00"/>
    <m/>
    <n v="1344000"/>
    <n v="0"/>
    <x v="1"/>
    <n v="1"/>
    <x v="1"/>
  </r>
  <r>
    <x v="615"/>
    <x v="669"/>
    <x v="0"/>
    <n v="31"/>
    <x v="1"/>
    <x v="0"/>
    <x v="2"/>
    <d v="2023-10-07T00:00:00"/>
    <m/>
    <n v="1346000"/>
    <n v="0"/>
    <x v="1"/>
    <n v="1"/>
    <x v="4"/>
  </r>
  <r>
    <x v="616"/>
    <x v="670"/>
    <x v="1"/>
    <n v="45"/>
    <x v="9"/>
    <x v="5"/>
    <x v="2"/>
    <d v="2022-04-26T00:00:00"/>
    <d v="2024-05-28T00:00:00"/>
    <n v="1348000"/>
    <n v="0"/>
    <x v="0"/>
    <n v="2"/>
    <x v="2"/>
  </r>
  <r>
    <x v="617"/>
    <x v="671"/>
    <x v="1"/>
    <n v="50"/>
    <x v="3"/>
    <x v="0"/>
    <x v="0"/>
    <d v="2020-02-28T00:00:00"/>
    <d v="2023-10-07T00:00:00"/>
    <n v="1350000"/>
    <n v="0"/>
    <x v="0"/>
    <n v="3"/>
    <x v="0"/>
  </r>
  <r>
    <x v="618"/>
    <x v="672"/>
    <x v="0"/>
    <n v="36"/>
    <x v="0"/>
    <x v="0"/>
    <x v="0"/>
    <d v="2020-10-12T00:00:00"/>
    <m/>
    <n v="1352000"/>
    <n v="0"/>
    <x v="1"/>
    <n v="4"/>
    <x v="1"/>
  </r>
  <r>
    <x v="619"/>
    <x v="673"/>
    <x v="1"/>
    <n v="45"/>
    <x v="1"/>
    <x v="0"/>
    <x v="1"/>
    <d v="2022-01-27T00:00:00"/>
    <m/>
    <n v="1354000"/>
    <n v="0"/>
    <x v="1"/>
    <n v="3"/>
    <x v="2"/>
  </r>
  <r>
    <x v="19"/>
    <x v="674"/>
    <x v="1"/>
    <n v="51"/>
    <x v="2"/>
    <x v="1"/>
    <x v="0"/>
    <d v="2024-02-15T00:00:00"/>
    <m/>
    <n v="1356000"/>
    <n v="0"/>
    <x v="1"/>
    <n v="1"/>
    <x v="5"/>
  </r>
  <r>
    <x v="20"/>
    <x v="675"/>
    <x v="1"/>
    <n v="41"/>
    <x v="3"/>
    <x v="0"/>
    <x v="1"/>
    <d v="2022-02-10T00:00:00"/>
    <d v="2024-05-28T00:00:00"/>
    <n v="1358000"/>
    <n v="0"/>
    <x v="0"/>
    <n v="2"/>
    <x v="2"/>
  </r>
  <r>
    <x v="620"/>
    <x v="676"/>
    <x v="1"/>
    <n v="47"/>
    <x v="2"/>
    <x v="1"/>
    <x v="2"/>
    <d v="2020-12-18T00:00:00"/>
    <m/>
    <n v="1360000"/>
    <n v="0"/>
    <x v="1"/>
    <n v="4"/>
    <x v="0"/>
  </r>
  <r>
    <x v="21"/>
    <x v="677"/>
    <x v="0"/>
    <n v="38"/>
    <x v="0"/>
    <x v="0"/>
    <x v="1"/>
    <d v="2020-01-07T00:00:00"/>
    <m/>
    <n v="1362000"/>
    <n v="0"/>
    <x v="1"/>
    <n v="5"/>
    <x v="1"/>
  </r>
  <r>
    <x v="621"/>
    <x v="678"/>
    <x v="1"/>
    <n v="40"/>
    <x v="0"/>
    <x v="0"/>
    <x v="2"/>
    <d v="2023-10-07T00:00:00"/>
    <m/>
    <n v="1364000"/>
    <n v="0"/>
    <x v="1"/>
    <n v="1"/>
    <x v="1"/>
  </r>
  <r>
    <x v="622"/>
    <x v="679"/>
    <x v="0"/>
    <n v="45"/>
    <x v="4"/>
    <x v="2"/>
    <x v="2"/>
    <d v="2021-10-18T00:00:00"/>
    <m/>
    <n v="1366000"/>
    <n v="0"/>
    <x v="1"/>
    <n v="3"/>
    <x v="2"/>
  </r>
  <r>
    <x v="623"/>
    <x v="680"/>
    <x v="0"/>
    <n v="26"/>
    <x v="4"/>
    <x v="3"/>
    <x v="1"/>
    <d v="2020-08-18T00:00:00"/>
    <d v="2022-01-03T00:00:00"/>
    <n v="1368000"/>
    <n v="0.06"/>
    <x v="0"/>
    <n v="1"/>
    <x v="3"/>
  </r>
  <r>
    <x v="624"/>
    <x v="681"/>
    <x v="0"/>
    <n v="35"/>
    <x v="4"/>
    <x v="4"/>
    <x v="0"/>
    <d v="2021-05-28T00:00:00"/>
    <d v="2023-05-28T00:00:00"/>
    <n v="1370000"/>
    <n v="0.05"/>
    <x v="0"/>
    <n v="2"/>
    <x v="4"/>
  </r>
  <r>
    <x v="179"/>
    <x v="682"/>
    <x v="0"/>
    <n v="29"/>
    <x v="5"/>
    <x v="0"/>
    <x v="3"/>
    <d v="2022-09-07T00:00:00"/>
    <d v="2023-11-15T00:00:00"/>
    <n v="1372000"/>
    <n v="0"/>
    <x v="0"/>
    <n v="1"/>
    <x v="3"/>
  </r>
  <r>
    <x v="625"/>
    <x v="683"/>
    <x v="0"/>
    <n v="35"/>
    <x v="4"/>
    <x v="3"/>
    <x v="3"/>
    <d v="2020-01-03T00:00:00"/>
    <d v="2024-01-21T00:00:00"/>
    <n v="1374000"/>
    <n v="0.13"/>
    <x v="0"/>
    <n v="4"/>
    <x v="4"/>
  </r>
  <r>
    <x v="626"/>
    <x v="684"/>
    <x v="1"/>
    <n v="51"/>
    <x v="6"/>
    <x v="5"/>
    <x v="2"/>
    <d v="2023-05-28T00:00:00"/>
    <m/>
    <n v="1376000"/>
    <n v="0.2"/>
    <x v="1"/>
    <n v="2"/>
    <x v="5"/>
  </r>
  <r>
    <x v="627"/>
    <x v="685"/>
    <x v="0"/>
    <n v="46"/>
    <x v="5"/>
    <x v="0"/>
    <x v="1"/>
    <d v="2023-11-15T00:00:00"/>
    <m/>
    <n v="1378000"/>
    <n v="0"/>
    <x v="1"/>
    <n v="1"/>
    <x v="0"/>
  </r>
  <r>
    <x v="628"/>
    <x v="686"/>
    <x v="1"/>
    <n v="51"/>
    <x v="5"/>
    <x v="0"/>
    <x v="2"/>
    <d v="2020-01-21T00:00:00"/>
    <m/>
    <n v="1380000"/>
    <n v="0"/>
    <x v="1"/>
    <n v="5"/>
    <x v="5"/>
  </r>
  <r>
    <x v="629"/>
    <x v="687"/>
    <x v="0"/>
    <n v="46"/>
    <x v="7"/>
    <x v="0"/>
    <x v="0"/>
    <d v="2023-10-07T00:00:00"/>
    <m/>
    <n v="1382000"/>
    <n v="0"/>
    <x v="1"/>
    <n v="1"/>
    <x v="0"/>
  </r>
  <r>
    <x v="164"/>
    <x v="688"/>
    <x v="1"/>
    <n v="36"/>
    <x v="6"/>
    <x v="5"/>
    <x v="1"/>
    <d v="2024-04-19T00:00:00"/>
    <m/>
    <n v="1384000"/>
    <n v="0"/>
    <x v="1"/>
    <n v="1"/>
    <x v="1"/>
  </r>
  <r>
    <x v="630"/>
    <x v="689"/>
    <x v="1"/>
    <n v="45"/>
    <x v="7"/>
    <x v="0"/>
    <x v="2"/>
    <d v="2020-09-09T00:00:00"/>
    <m/>
    <n v="1386000"/>
    <n v="0.09"/>
    <x v="1"/>
    <n v="4"/>
    <x v="2"/>
  </r>
  <r>
    <x v="631"/>
    <x v="690"/>
    <x v="1"/>
    <n v="37"/>
    <x v="7"/>
    <x v="0"/>
    <x v="3"/>
    <d v="2023-11-03T00:00:00"/>
    <m/>
    <n v="1388000"/>
    <n v="0"/>
    <x v="1"/>
    <n v="1"/>
    <x v="1"/>
  </r>
  <r>
    <x v="28"/>
    <x v="691"/>
    <x v="1"/>
    <n v="51"/>
    <x v="7"/>
    <x v="4"/>
    <x v="0"/>
    <d v="2024-05-28T00:00:00"/>
    <m/>
    <n v="1390000"/>
    <n v="0.15"/>
    <x v="1"/>
    <n v="1"/>
    <x v="5"/>
  </r>
  <r>
    <x v="632"/>
    <x v="692"/>
    <x v="0"/>
    <n v="56"/>
    <x v="6"/>
    <x v="0"/>
    <x v="3"/>
    <d v="2022-09-07T00:00:00"/>
    <m/>
    <n v="1392000"/>
    <n v="0"/>
    <x v="1"/>
    <n v="2"/>
    <x v="5"/>
  </r>
  <r>
    <x v="633"/>
    <x v="693"/>
    <x v="1"/>
    <n v="53"/>
    <x v="0"/>
    <x v="3"/>
    <x v="3"/>
    <d v="2022-01-03T00:00:00"/>
    <d v="2023-10-07T00:00:00"/>
    <n v="1394000"/>
    <n v="0.26"/>
    <x v="0"/>
    <n v="1"/>
    <x v="5"/>
  </r>
  <r>
    <x v="634"/>
    <x v="694"/>
    <x v="0"/>
    <n v="47"/>
    <x v="1"/>
    <x v="5"/>
    <x v="2"/>
    <d v="2023-05-28T00:00:00"/>
    <m/>
    <n v="1396000"/>
    <n v="0"/>
    <x v="1"/>
    <n v="2"/>
    <x v="0"/>
  </r>
  <r>
    <x v="635"/>
    <x v="695"/>
    <x v="1"/>
    <n v="36"/>
    <x v="8"/>
    <x v="0"/>
    <x v="1"/>
    <d v="2023-11-15T00:00:00"/>
    <m/>
    <n v="1398000"/>
    <n v="0.12"/>
    <x v="1"/>
    <n v="1"/>
    <x v="1"/>
  </r>
  <r>
    <x v="201"/>
    <x v="696"/>
    <x v="1"/>
    <n v="41"/>
    <x v="5"/>
    <x v="0"/>
    <x v="2"/>
    <d v="2020-01-21T00:00:00"/>
    <m/>
    <n v="1400000"/>
    <n v="0"/>
    <x v="1"/>
    <n v="5"/>
    <x v="2"/>
  </r>
  <r>
    <x v="636"/>
    <x v="697"/>
    <x v="0"/>
    <n v="46"/>
    <x v="7"/>
    <x v="0"/>
    <x v="0"/>
    <d v="2023-10-07T00:00:00"/>
    <m/>
    <n v="1402000"/>
    <n v="0"/>
    <x v="1"/>
    <n v="1"/>
    <x v="0"/>
  </r>
  <r>
    <x v="637"/>
    <x v="698"/>
    <x v="1"/>
    <n v="51"/>
    <x v="3"/>
    <x v="5"/>
    <x v="1"/>
    <d v="2024-04-19T00:00:00"/>
    <m/>
    <n v="1404000"/>
    <n v="0"/>
    <x v="1"/>
    <n v="1"/>
    <x v="5"/>
  </r>
  <r>
    <x v="638"/>
    <x v="699"/>
    <x v="1"/>
    <n v="38"/>
    <x v="8"/>
    <x v="0"/>
    <x v="2"/>
    <d v="2020-09-09T00:00:00"/>
    <m/>
    <n v="1406000"/>
    <n v="0.08"/>
    <x v="1"/>
    <n v="4"/>
    <x v="1"/>
  </r>
  <r>
    <x v="614"/>
    <x v="700"/>
    <x v="1"/>
    <n v="51"/>
    <x v="9"/>
    <x v="0"/>
    <x v="3"/>
    <d v="2023-11-03T00:00:00"/>
    <m/>
    <n v="1408000"/>
    <n v="0"/>
    <x v="1"/>
    <n v="1"/>
    <x v="5"/>
  </r>
  <r>
    <x v="639"/>
    <x v="701"/>
    <x v="1"/>
    <n v="39"/>
    <x v="8"/>
    <x v="5"/>
    <x v="3"/>
    <d v="2024-04-30T00:00:00"/>
    <m/>
    <n v="154892"/>
    <n v="7.0000000000000007E-2"/>
    <x v="1"/>
    <n v="1"/>
    <x v="1"/>
  </r>
  <r>
    <x v="640"/>
    <x v="702"/>
    <x v="0"/>
    <n v="31"/>
    <x v="1"/>
    <x v="0"/>
    <x v="3"/>
    <d v="2020-02-26T00:00:00"/>
    <m/>
    <n v="243879"/>
    <n v="7.0000000000000007E-2"/>
    <x v="1"/>
    <n v="5"/>
    <x v="4"/>
  </r>
  <r>
    <x v="641"/>
    <x v="703"/>
    <x v="1"/>
    <n v="45"/>
    <x v="9"/>
    <x v="0"/>
    <x v="3"/>
    <d v="2022-09-11T00:00:00"/>
    <m/>
    <n v="271490"/>
    <n v="0"/>
    <x v="1"/>
    <n v="2"/>
    <x v="2"/>
  </r>
  <r>
    <x v="642"/>
    <x v="704"/>
    <x v="0"/>
    <n v="50"/>
    <x v="3"/>
    <x v="2"/>
    <x v="3"/>
    <d v="2024-05-18T00:00:00"/>
    <m/>
    <n v="284760"/>
    <n v="0.12"/>
    <x v="1"/>
    <n v="1"/>
    <x v="0"/>
  </r>
  <r>
    <x v="643"/>
    <x v="705"/>
    <x v="0"/>
    <n v="36"/>
    <x v="0"/>
    <x v="0"/>
    <x v="0"/>
    <d v="2021-11-09T00:00:00"/>
    <m/>
    <n v="519382"/>
    <n v="0"/>
    <x v="1"/>
    <n v="3"/>
    <x v="1"/>
  </r>
  <r>
    <x v="644"/>
    <x v="706"/>
    <x v="0"/>
    <n v="45"/>
    <x v="1"/>
    <x v="0"/>
    <x v="1"/>
    <d v="2020-05-12T00:00:00"/>
    <m/>
    <n v="371296"/>
    <n v="0.26"/>
    <x v="1"/>
    <n v="5"/>
    <x v="2"/>
  </r>
  <r>
    <x v="645"/>
    <x v="707"/>
    <x v="0"/>
    <n v="46"/>
    <x v="2"/>
    <x v="0"/>
    <x v="3"/>
    <d v="2022-09-11T00:00:00"/>
    <m/>
    <n v="275439"/>
    <n v="0.13"/>
    <x v="1"/>
    <n v="2"/>
    <x v="0"/>
  </r>
  <r>
    <x v="646"/>
    <x v="708"/>
    <x v="1"/>
    <n v="41"/>
    <x v="3"/>
    <x v="4"/>
    <x v="2"/>
    <d v="2022-10-23T00:00:00"/>
    <m/>
    <n v="318902"/>
    <n v="0"/>
    <x v="1"/>
    <n v="2"/>
    <x v="2"/>
  </r>
  <r>
    <x v="647"/>
    <x v="709"/>
    <x v="0"/>
    <n v="47"/>
    <x v="2"/>
    <x v="5"/>
    <x v="3"/>
    <d v="2024-08-23T00:00:00"/>
    <m/>
    <n v="364982"/>
    <n v="0"/>
    <x v="1"/>
    <n v="0"/>
    <x v="0"/>
  </r>
  <r>
    <x v="648"/>
    <x v="710"/>
    <x v="1"/>
    <n v="38"/>
    <x v="0"/>
    <x v="3"/>
    <x v="1"/>
    <d v="2023-11-07T00:00:00"/>
    <d v="2024-04-19T00:00:00"/>
    <n v="251398"/>
    <n v="0.08"/>
    <x v="0"/>
    <n v="0"/>
    <x v="1"/>
  </r>
  <r>
    <x v="649"/>
    <x v="711"/>
    <x v="0"/>
    <n v="40"/>
    <x v="0"/>
    <x v="0"/>
    <x v="2"/>
    <d v="2023-10-07T00:00:00"/>
    <m/>
    <n v="195478"/>
    <n v="0"/>
    <x v="1"/>
    <n v="1"/>
    <x v="1"/>
  </r>
  <r>
    <x v="650"/>
    <x v="712"/>
    <x v="1"/>
    <n v="45"/>
    <x v="4"/>
    <x v="5"/>
    <x v="2"/>
    <d v="2022-04-26T00:00:00"/>
    <m/>
    <n v="367920"/>
    <n v="0.1"/>
    <x v="1"/>
    <n v="3"/>
    <x v="2"/>
  </r>
  <r>
    <x v="556"/>
    <x v="713"/>
    <x v="1"/>
    <n v="26"/>
    <x v="4"/>
    <x v="0"/>
    <x v="0"/>
    <d v="2020-02-28T00:00:00"/>
    <d v="2022-09-11T00:00:00"/>
    <n v="295274"/>
    <n v="0"/>
    <x v="0"/>
    <n v="2"/>
    <x v="3"/>
  </r>
  <r>
    <x v="651"/>
    <x v="714"/>
    <x v="1"/>
    <n v="35"/>
    <x v="4"/>
    <x v="0"/>
    <x v="0"/>
    <d v="2020-10-12T00:00:00"/>
    <m/>
    <n v="358972"/>
    <n v="0"/>
    <x v="1"/>
    <n v="4"/>
    <x v="4"/>
  </r>
  <r>
    <x v="652"/>
    <x v="715"/>
    <x v="0"/>
    <n v="51"/>
    <x v="5"/>
    <x v="0"/>
    <x v="1"/>
    <d v="2022-01-27T00:00:00"/>
    <m/>
    <n v="310294"/>
    <n v="0"/>
    <x v="1"/>
    <n v="3"/>
    <x v="5"/>
  </r>
  <r>
    <x v="653"/>
    <x v="716"/>
    <x v="1"/>
    <n v="35"/>
    <x v="4"/>
    <x v="1"/>
    <x v="0"/>
    <d v="2024-02-15T00:00:00"/>
    <m/>
    <n v="375480"/>
    <n v="0"/>
    <x v="1"/>
    <n v="1"/>
    <x v="4"/>
  </r>
  <r>
    <x v="654"/>
    <x v="717"/>
    <x v="0"/>
    <n v="51"/>
    <x v="6"/>
    <x v="0"/>
    <x v="1"/>
    <d v="2024-02-10T00:00:00"/>
    <m/>
    <n v="253972"/>
    <n v="0"/>
    <x v="1"/>
    <n v="1"/>
    <x v="5"/>
  </r>
  <r>
    <x v="655"/>
    <x v="718"/>
    <x v="1"/>
    <n v="51"/>
    <x v="5"/>
    <x v="1"/>
    <x v="2"/>
    <d v="2020-12-18T00:00:00"/>
    <m/>
    <n v="265870"/>
    <n v="0"/>
    <x v="1"/>
    <n v="4"/>
    <x v="5"/>
  </r>
  <r>
    <x v="656"/>
    <x v="719"/>
    <x v="1"/>
    <n v="51"/>
    <x v="5"/>
    <x v="0"/>
    <x v="1"/>
    <d v="2020-01-07T00:00:00"/>
    <m/>
    <n v="154396"/>
    <n v="0"/>
    <x v="1"/>
    <n v="5"/>
    <x v="5"/>
  </r>
  <r>
    <x v="657"/>
    <x v="720"/>
    <x v="1"/>
    <n v="51"/>
    <x v="7"/>
    <x v="0"/>
    <x v="2"/>
    <d v="2023-10-07T00:00:00"/>
    <m/>
    <n v="413290"/>
    <n v="0"/>
    <x v="1"/>
    <n v="1"/>
    <x v="5"/>
  </r>
  <r>
    <x v="658"/>
    <x v="721"/>
    <x v="1"/>
    <n v="36"/>
    <x v="6"/>
    <x v="2"/>
    <x v="2"/>
    <d v="2021-10-18T00:00:00"/>
    <m/>
    <n v="375420"/>
    <n v="0"/>
    <x v="1"/>
    <n v="3"/>
    <x v="1"/>
  </r>
  <r>
    <x v="659"/>
    <x v="722"/>
    <x v="1"/>
    <n v="45"/>
    <x v="7"/>
    <x v="3"/>
    <x v="1"/>
    <d v="2022-08-18T00:00:00"/>
    <m/>
    <n v="286739"/>
    <n v="0"/>
    <x v="1"/>
    <n v="2"/>
    <x v="2"/>
  </r>
  <r>
    <x v="660"/>
    <x v="723"/>
    <x v="1"/>
    <n v="37"/>
    <x v="7"/>
    <x v="4"/>
    <x v="0"/>
    <d v="2024-05-28T00:00:00"/>
    <m/>
    <n v="295374"/>
    <n v="0"/>
    <x v="1"/>
    <n v="1"/>
    <x v="1"/>
  </r>
  <r>
    <x v="661"/>
    <x v="724"/>
    <x v="0"/>
    <n v="38"/>
    <x v="6"/>
    <x v="0"/>
    <x v="3"/>
    <d v="2022-09-07T00:00:00"/>
    <m/>
    <n v="312874"/>
    <n v="0"/>
    <x v="1"/>
    <n v="2"/>
    <x v="1"/>
  </r>
  <r>
    <x v="662"/>
    <x v="725"/>
    <x v="1"/>
    <n v="45"/>
    <x v="0"/>
    <x v="3"/>
    <x v="3"/>
    <d v="2024-01-03T00:00:00"/>
    <m/>
    <n v="350974"/>
    <n v="0"/>
    <x v="1"/>
    <n v="1"/>
    <x v="2"/>
  </r>
  <r>
    <x v="663"/>
    <x v="726"/>
    <x v="0"/>
    <n v="51"/>
    <x v="1"/>
    <x v="5"/>
    <x v="2"/>
    <d v="2023-05-28T00:00:00"/>
    <d v="2024-02-15T00:00:00"/>
    <n v="278964"/>
    <n v="0.06"/>
    <x v="0"/>
    <n v="0"/>
    <x v="5"/>
  </r>
  <r>
    <x v="664"/>
    <x v="727"/>
    <x v="1"/>
    <n v="56"/>
    <x v="8"/>
    <x v="0"/>
    <x v="1"/>
    <d v="2023-11-15T00:00:00"/>
    <d v="2024-01-03T00:00:00"/>
    <n v="543290"/>
    <n v="0.05"/>
    <x v="0"/>
    <n v="0"/>
    <x v="5"/>
  </r>
  <r>
    <x v="665"/>
    <x v="728"/>
    <x v="1"/>
    <n v="53"/>
    <x v="5"/>
    <x v="0"/>
    <x v="2"/>
    <d v="2020-01-21T00:00:00"/>
    <d v="2023-10-07T00:00:00"/>
    <n v="415290"/>
    <n v="0"/>
    <x v="0"/>
    <n v="3"/>
    <x v="5"/>
  </r>
  <r>
    <x v="666"/>
    <x v="729"/>
    <x v="0"/>
    <n v="47"/>
    <x v="7"/>
    <x v="0"/>
    <x v="0"/>
    <d v="2023-10-07T00:00:00"/>
    <m/>
    <n v="271890"/>
    <n v="0.13"/>
    <x v="1"/>
    <n v="1"/>
    <x v="0"/>
  </r>
  <r>
    <x v="667"/>
    <x v="730"/>
    <x v="1"/>
    <n v="36"/>
    <x v="3"/>
    <x v="5"/>
    <x v="1"/>
    <d v="2024-04-19T00:00:00"/>
    <m/>
    <n v="429871"/>
    <n v="0.2"/>
    <x v="1"/>
    <n v="1"/>
    <x v="1"/>
  </r>
  <r>
    <x v="668"/>
    <x v="731"/>
    <x v="1"/>
    <n v="41"/>
    <x v="8"/>
    <x v="0"/>
    <x v="2"/>
    <d v="2020-09-09T00:00:00"/>
    <m/>
    <n v="354782"/>
    <n v="0"/>
    <x v="1"/>
    <n v="4"/>
    <x v="2"/>
  </r>
  <r>
    <x v="66"/>
    <x v="732"/>
    <x v="1"/>
    <n v="46"/>
    <x v="9"/>
    <x v="0"/>
    <x v="3"/>
    <d v="2023-11-03T00:00:00"/>
    <m/>
    <n v="415972"/>
    <n v="0"/>
    <x v="1"/>
    <n v="1"/>
    <x v="0"/>
  </r>
  <r>
    <x v="669"/>
    <x v="733"/>
    <x v="1"/>
    <n v="46"/>
    <x v="8"/>
    <x v="5"/>
    <x v="3"/>
    <d v="2024-04-30T00:00:00"/>
    <m/>
    <n v="251472"/>
    <n v="0"/>
    <x v="1"/>
    <n v="1"/>
    <x v="0"/>
  </r>
  <r>
    <x v="670"/>
    <x v="734"/>
    <x v="0"/>
    <n v="38"/>
    <x v="1"/>
    <x v="0"/>
    <x v="3"/>
    <d v="2020-02-26T00:00:00"/>
    <m/>
    <n v="358974"/>
    <n v="0"/>
    <x v="0"/>
    <n v="5"/>
    <x v="1"/>
  </r>
  <r>
    <x v="671"/>
    <x v="735"/>
    <x v="1"/>
    <n v="46"/>
    <x v="9"/>
    <x v="0"/>
    <x v="3"/>
    <d v="2022-09-11T00:00:00"/>
    <d v="2023-05-28T00:00:00"/>
    <n v="154928"/>
    <n v="0.09"/>
    <x v="1"/>
    <n v="0"/>
    <x v="0"/>
  </r>
  <r>
    <x v="672"/>
    <x v="736"/>
    <x v="0"/>
    <n v="39"/>
    <x v="3"/>
    <x v="2"/>
    <x v="3"/>
    <d v="2023-05-18T00:00:00"/>
    <d v="2024-04-19T00:00:00"/>
    <n v="162493"/>
    <n v="0"/>
    <x v="0"/>
    <n v="0"/>
    <x v="1"/>
  </r>
  <r>
    <x v="673"/>
    <x v="737"/>
    <x v="0"/>
    <n v="31"/>
    <x v="0"/>
    <x v="0"/>
    <x v="0"/>
    <d v="2021-11-09T00:00:00"/>
    <m/>
    <n v="364972"/>
    <n v="0.15"/>
    <x v="1"/>
    <n v="3"/>
    <x v="4"/>
  </r>
  <r>
    <x v="674"/>
    <x v="738"/>
    <x v="0"/>
    <n v="45"/>
    <x v="1"/>
    <x v="0"/>
    <x v="1"/>
    <d v="2020-05-12T00:00:00"/>
    <m/>
    <n v="154873"/>
    <n v="0"/>
    <x v="1"/>
    <n v="5"/>
    <x v="2"/>
  </r>
  <r>
    <x v="675"/>
    <x v="739"/>
    <x v="0"/>
    <n v="50"/>
    <x v="2"/>
    <x v="0"/>
    <x v="3"/>
    <d v="2022-09-11T00:00:00"/>
    <m/>
    <n v="347920"/>
    <n v="0.26"/>
    <x v="1"/>
    <n v="2"/>
    <x v="0"/>
  </r>
  <r>
    <x v="676"/>
    <x v="740"/>
    <x v="0"/>
    <n v="36"/>
    <x v="3"/>
    <x v="4"/>
    <x v="2"/>
    <d v="2022-10-23T00:00:00"/>
    <d v="2024-04-30T00:00:00"/>
    <n v="371928"/>
    <n v="0"/>
    <x v="0"/>
    <n v="1"/>
    <x v="1"/>
  </r>
  <r>
    <x v="677"/>
    <x v="741"/>
    <x v="1"/>
    <n v="45"/>
    <x v="2"/>
    <x v="5"/>
    <x v="3"/>
    <d v="2024-08-23T00:00:00"/>
    <m/>
    <n v="283794"/>
    <n v="0.12"/>
    <x v="1"/>
    <n v="0"/>
    <x v="2"/>
  </r>
  <r>
    <x v="678"/>
    <x v="742"/>
    <x v="0"/>
    <n v="29"/>
    <x v="0"/>
    <x v="3"/>
    <x v="1"/>
    <d v="2023-11-07T00:00:00"/>
    <d v="2024-05-18T00:00:00"/>
    <n v="254983"/>
    <n v="0"/>
    <x v="0"/>
    <n v="0"/>
    <x v="3"/>
  </r>
  <r>
    <x v="679"/>
    <x v="743"/>
    <x v="1"/>
    <n v="46"/>
    <x v="0"/>
    <x v="0"/>
    <x v="2"/>
    <d v="2023-10-07T00:00:00"/>
    <m/>
    <n v="145972"/>
    <n v="0"/>
    <x v="1"/>
    <n v="1"/>
    <x v="0"/>
  </r>
  <r>
    <x v="680"/>
    <x v="744"/>
    <x v="0"/>
    <n v="47"/>
    <x v="4"/>
    <x v="5"/>
    <x v="2"/>
    <d v="2022-04-26T00:00:00"/>
    <m/>
    <n v="306491"/>
    <n v="0"/>
    <x v="1"/>
    <n v="3"/>
    <x v="0"/>
  </r>
  <r>
    <x v="681"/>
    <x v="745"/>
    <x v="1"/>
    <n v="38"/>
    <x v="4"/>
    <x v="0"/>
    <x v="0"/>
    <d v="2020-02-28T00:00:00"/>
    <d v="2022-09-11T00:00:00"/>
    <n v="290478"/>
    <n v="0.08"/>
    <x v="0"/>
    <n v="2"/>
    <x v="1"/>
  </r>
  <r>
    <x v="682"/>
    <x v="746"/>
    <x v="1"/>
    <n v="40"/>
    <x v="4"/>
    <x v="0"/>
    <x v="0"/>
    <d v="2020-10-12T00:00:00"/>
    <d v="2023-10-07T00:00:00"/>
    <n v="374820"/>
    <n v="0"/>
    <x v="0"/>
    <n v="2"/>
    <x v="1"/>
  </r>
  <r>
    <x v="683"/>
    <x v="747"/>
    <x v="1"/>
    <n v="46"/>
    <x v="5"/>
    <x v="0"/>
    <x v="1"/>
    <d v="2022-01-27T00:00:00"/>
    <m/>
    <n v="367394"/>
    <n v="7.0000000000000007E-2"/>
    <x v="1"/>
    <n v="3"/>
    <x v="0"/>
  </r>
  <r>
    <x v="684"/>
    <x v="748"/>
    <x v="0"/>
    <n v="26"/>
    <x v="4"/>
    <x v="1"/>
    <x v="0"/>
    <d v="2020-02-15T00:00:00"/>
    <d v="2024-05-28T00:00:00"/>
    <n v="416273"/>
    <n v="7.0000000000000007E-2"/>
    <x v="0"/>
    <n v="4"/>
    <x v="3"/>
  </r>
  <r>
    <x v="685"/>
    <x v="749"/>
    <x v="1"/>
    <n v="35"/>
    <x v="6"/>
    <x v="0"/>
    <x v="1"/>
    <d v="2024-02-10T00:00:00"/>
    <m/>
    <n v="320879"/>
    <n v="0"/>
    <x v="1"/>
    <n v="1"/>
    <x v="4"/>
  </r>
  <r>
    <x v="402"/>
    <x v="750"/>
    <x v="0"/>
    <n v="51"/>
    <x v="5"/>
    <x v="1"/>
    <x v="2"/>
    <d v="2020-12-18T00:00:00"/>
    <m/>
    <n v="290376"/>
    <n v="0.12"/>
    <x v="1"/>
    <n v="4"/>
    <x v="5"/>
  </r>
  <r>
    <x v="686"/>
    <x v="751"/>
    <x v="1"/>
    <n v="35"/>
    <x v="5"/>
    <x v="0"/>
    <x v="1"/>
    <d v="2020-01-07T00:00:00"/>
    <m/>
    <n v="416920"/>
    <n v="0"/>
    <x v="1"/>
    <n v="5"/>
    <x v="4"/>
  </r>
  <r>
    <x v="497"/>
    <x v="752"/>
    <x v="1"/>
    <n v="46"/>
    <x v="7"/>
    <x v="0"/>
    <x v="2"/>
    <d v="2023-10-07T00:00:00"/>
    <m/>
    <n v="527380"/>
    <n v="0.26"/>
    <x v="1"/>
    <n v="1"/>
    <x v="0"/>
  </r>
  <r>
    <x v="595"/>
    <x v="753"/>
    <x v="1"/>
    <n v="46"/>
    <x v="6"/>
    <x v="2"/>
    <x v="2"/>
    <d v="2021-10-18T00:00:00"/>
    <m/>
    <n v="154927"/>
    <n v="0.13"/>
    <x v="1"/>
    <n v="3"/>
    <x v="0"/>
  </r>
  <r>
    <x v="687"/>
    <x v="754"/>
    <x v="1"/>
    <n v="27"/>
    <x v="7"/>
    <x v="3"/>
    <x v="1"/>
    <d v="2022-08-18T00:00:00"/>
    <d v="2024-02-15T00:00:00"/>
    <n v="263479"/>
    <n v="0"/>
    <x v="0"/>
    <n v="1"/>
    <x v="3"/>
  </r>
  <r>
    <x v="688"/>
    <x v="755"/>
    <x v="1"/>
    <n v="30"/>
    <x v="7"/>
    <x v="4"/>
    <x v="0"/>
    <d v="2020-05-28T00:00:00"/>
    <d v="2024-01-03T00:00:00"/>
    <n v="278394"/>
    <n v="0"/>
    <x v="0"/>
    <n v="3"/>
    <x v="3"/>
  </r>
  <r>
    <x v="481"/>
    <x v="756"/>
    <x v="1"/>
    <n v="36"/>
    <x v="6"/>
    <x v="0"/>
    <x v="3"/>
    <d v="2022-09-07T00:00:00"/>
    <d v="2023-10-07T00:00:00"/>
    <n v="253478"/>
    <n v="0.08"/>
    <x v="0"/>
    <n v="1"/>
    <x v="1"/>
  </r>
  <r>
    <x v="689"/>
    <x v="757"/>
    <x v="0"/>
    <n v="45"/>
    <x v="0"/>
    <x v="3"/>
    <x v="3"/>
    <d v="2022-01-03T00:00:00"/>
    <d v="2023-05-28T00:00:00"/>
    <n v="254970"/>
    <n v="0"/>
    <x v="0"/>
    <n v="1"/>
    <x v="2"/>
  </r>
  <r>
    <x v="690"/>
    <x v="758"/>
    <x v="1"/>
    <n v="37"/>
    <x v="1"/>
    <x v="5"/>
    <x v="2"/>
    <d v="2023-05-28T00:00:00"/>
    <d v="2024-04-19T00:00:00"/>
    <n v="348920"/>
    <n v="0.1"/>
    <x v="0"/>
    <n v="0"/>
    <x v="1"/>
  </r>
  <r>
    <x v="29"/>
    <x v="759"/>
    <x v="0"/>
    <n v="51"/>
    <x v="8"/>
    <x v="0"/>
    <x v="1"/>
    <d v="2023-11-15T00:00:00"/>
    <d v="2024-04-30T00:00:00"/>
    <n v="290379"/>
    <n v="0"/>
    <x v="0"/>
    <n v="0"/>
    <x v="5"/>
  </r>
  <r>
    <x v="691"/>
    <x v="760"/>
    <x v="1"/>
    <n v="56"/>
    <x v="5"/>
    <x v="0"/>
    <x v="2"/>
    <d v="2020-01-21T00:00:00"/>
    <d v="2024-05-18T00:00:00"/>
    <n v="315490"/>
    <n v="0"/>
    <x v="0"/>
    <n v="4"/>
    <x v="5"/>
  </r>
  <r>
    <x v="692"/>
    <x v="761"/>
    <x v="1"/>
    <n v="53"/>
    <x v="7"/>
    <x v="0"/>
    <x v="0"/>
    <d v="2021-10-07T00:00:00"/>
    <d v="2022-09-11T00:00:00"/>
    <n v="172398"/>
    <n v="0"/>
    <x v="0"/>
    <n v="0"/>
    <x v="5"/>
  </r>
  <r>
    <x v="30"/>
    <x v="762"/>
    <x v="0"/>
    <n v="47"/>
    <x v="3"/>
    <x v="5"/>
    <x v="1"/>
    <d v="2020-04-19T00:00:00"/>
    <d v="2023-10-07T00:00:00"/>
    <n v="310274"/>
    <n v="0"/>
    <x v="0"/>
    <n v="3"/>
    <x v="0"/>
  </r>
  <r>
    <x v="693"/>
    <x v="763"/>
    <x v="1"/>
    <n v="36"/>
    <x v="8"/>
    <x v="0"/>
    <x v="2"/>
    <d v="2020-09-09T00:00:00"/>
    <d v="2024-05-28T00:00:00"/>
    <n v="371486"/>
    <n v="0"/>
    <x v="0"/>
    <n v="3"/>
    <x v="1"/>
  </r>
  <r>
    <x v="694"/>
    <x v="764"/>
    <x v="1"/>
    <n v="46"/>
    <x v="9"/>
    <x v="0"/>
    <x v="3"/>
    <d v="2023-11-03T00:00:00"/>
    <m/>
    <n v="164920"/>
    <n v="0"/>
    <x v="1"/>
    <n v="1"/>
    <x v="0"/>
  </r>
  <r>
    <x v="695"/>
    <x v="765"/>
    <x v="1"/>
    <n v="46"/>
    <x v="8"/>
    <x v="5"/>
    <x v="3"/>
    <d v="2024-04-30T00:00:00"/>
    <m/>
    <n v="274893"/>
    <n v="0"/>
    <x v="1"/>
    <n v="1"/>
    <x v="0"/>
  </r>
  <r>
    <x v="696"/>
    <x v="766"/>
    <x v="1"/>
    <n v="46"/>
    <x v="1"/>
    <x v="0"/>
    <x v="3"/>
    <d v="2020-02-26T00:00:00"/>
    <m/>
    <n v="293476"/>
    <n v="0"/>
    <x v="1"/>
    <n v="5"/>
    <x v="0"/>
  </r>
  <r>
    <x v="697"/>
    <x v="767"/>
    <x v="0"/>
    <n v="38"/>
    <x v="9"/>
    <x v="0"/>
    <x v="3"/>
    <d v="2022-09-11T00:00:00"/>
    <m/>
    <n v="315278"/>
    <n v="0"/>
    <x v="1"/>
    <n v="2"/>
    <x v="1"/>
  </r>
  <r>
    <x v="698"/>
    <x v="768"/>
    <x v="1"/>
    <n v="46"/>
    <x v="3"/>
    <x v="2"/>
    <x v="3"/>
    <d v="2024-05-18T00:00:00"/>
    <m/>
    <n v="241879"/>
    <n v="0"/>
    <x v="1"/>
    <n v="1"/>
    <x v="0"/>
  </r>
  <r>
    <x v="699"/>
    <x v="769"/>
    <x v="0"/>
    <n v="39"/>
    <x v="0"/>
    <x v="0"/>
    <x v="0"/>
    <d v="2021-11-09T00:00:00"/>
    <m/>
    <n v="153928"/>
    <n v="0"/>
    <x v="1"/>
    <n v="3"/>
    <x v="1"/>
  </r>
  <r>
    <x v="327"/>
    <x v="770"/>
    <x v="0"/>
    <n v="31"/>
    <x v="1"/>
    <x v="0"/>
    <x v="1"/>
    <d v="2020-05-12T00:00:00"/>
    <m/>
    <n v="520294"/>
    <n v="0"/>
    <x v="1"/>
    <n v="5"/>
    <x v="4"/>
  </r>
  <r>
    <x v="700"/>
    <x v="771"/>
    <x v="0"/>
    <n v="45"/>
    <x v="2"/>
    <x v="0"/>
    <x v="3"/>
    <d v="2022-09-11T00:00:00"/>
    <m/>
    <n v="146279"/>
    <n v="0"/>
    <x v="1"/>
    <n v="2"/>
    <x v="2"/>
  </r>
  <r>
    <x v="630"/>
    <x v="772"/>
    <x v="0"/>
    <n v="50"/>
    <x v="3"/>
    <x v="4"/>
    <x v="2"/>
    <d v="2022-10-23T00:00:00"/>
    <m/>
    <n v="357490"/>
    <n v="0.06"/>
    <x v="1"/>
    <n v="2"/>
    <x v="0"/>
  </r>
  <r>
    <x v="701"/>
    <x v="773"/>
    <x v="1"/>
    <n v="36"/>
    <x v="2"/>
    <x v="5"/>
    <x v="3"/>
    <d v="2024-08-23T00:00:00"/>
    <m/>
    <n v="350927"/>
    <n v="0.05"/>
    <x v="1"/>
    <n v="0"/>
    <x v="1"/>
  </r>
  <r>
    <x v="702"/>
    <x v="774"/>
    <x v="0"/>
    <n v="45"/>
    <x v="0"/>
    <x v="3"/>
    <x v="1"/>
    <d v="2023-11-07T00:00:00"/>
    <m/>
    <n v="216478"/>
    <n v="0"/>
    <x v="1"/>
    <n v="1"/>
    <x v="2"/>
  </r>
  <r>
    <x v="703"/>
    <x v="775"/>
    <x v="1"/>
    <n v="46"/>
    <x v="0"/>
    <x v="0"/>
    <x v="2"/>
    <d v="2023-10-07T00:00:00"/>
    <m/>
    <n v="354979"/>
    <n v="0.13"/>
    <x v="1"/>
    <n v="1"/>
    <x v="0"/>
  </r>
  <r>
    <x v="704"/>
    <x v="776"/>
    <x v="0"/>
    <n v="41"/>
    <x v="4"/>
    <x v="5"/>
    <x v="2"/>
    <d v="2022-04-26T00:00:00"/>
    <d v="2024-05-28T00:00:00"/>
    <n v="372960"/>
    <n v="0.2"/>
    <x v="0"/>
    <n v="2"/>
    <x v="2"/>
  </r>
  <r>
    <x v="705"/>
    <x v="777"/>
    <x v="1"/>
    <n v="47"/>
    <x v="4"/>
    <x v="0"/>
    <x v="0"/>
    <d v="2020-02-28T00:00:00"/>
    <d v="2023-10-07T00:00:00"/>
    <n v="315479"/>
    <n v="0"/>
    <x v="0"/>
    <n v="3"/>
    <x v="0"/>
  </r>
  <r>
    <x v="706"/>
    <x v="778"/>
    <x v="1"/>
    <n v="38"/>
    <x v="4"/>
    <x v="0"/>
    <x v="0"/>
    <d v="2020-10-12T00:00:00"/>
    <m/>
    <n v="284769"/>
    <n v="0"/>
    <x v="1"/>
    <n v="4"/>
    <x v="1"/>
  </r>
  <r>
    <x v="42"/>
    <x v="779"/>
    <x v="1"/>
    <n v="40"/>
    <x v="5"/>
    <x v="0"/>
    <x v="1"/>
    <d v="2022-01-27T00:00:00"/>
    <m/>
    <n v="467829"/>
    <n v="0"/>
    <x v="1"/>
    <n v="3"/>
    <x v="1"/>
  </r>
  <r>
    <x v="31"/>
    <x v="780"/>
    <x v="0"/>
    <n v="45"/>
    <x v="4"/>
    <x v="1"/>
    <x v="0"/>
    <d v="2024-02-15T00:00:00"/>
    <m/>
    <n v="325780"/>
    <n v="0"/>
    <x v="1"/>
    <n v="1"/>
    <x v="2"/>
  </r>
  <r>
    <x v="707"/>
    <x v="781"/>
    <x v="1"/>
    <n v="26"/>
    <x v="6"/>
    <x v="0"/>
    <x v="1"/>
    <d v="2022-02-10T00:00:00"/>
    <d v="2024-05-28T00:00:00"/>
    <n v="203948"/>
    <n v="0.09"/>
    <x v="0"/>
    <n v="2"/>
    <x v="3"/>
  </r>
  <r>
    <x v="708"/>
    <x v="782"/>
    <x v="0"/>
    <n v="35"/>
    <x v="5"/>
    <x v="1"/>
    <x v="2"/>
    <d v="2020-12-18T00:00:00"/>
    <m/>
    <n v="275394"/>
    <n v="0"/>
    <x v="1"/>
    <n v="4"/>
    <x v="4"/>
  </r>
  <r>
    <x v="709"/>
    <x v="783"/>
    <x v="1"/>
    <n v="46"/>
    <x v="5"/>
    <x v="0"/>
    <x v="1"/>
    <d v="2020-01-07T00:00:00"/>
    <m/>
    <n v="241896"/>
    <n v="0.15"/>
    <x v="1"/>
    <n v="5"/>
    <x v="0"/>
  </r>
  <r>
    <x v="710"/>
    <x v="784"/>
    <x v="1"/>
    <n v="35"/>
    <x v="7"/>
    <x v="0"/>
    <x v="2"/>
    <d v="2023-10-07T00:00:00"/>
    <m/>
    <n v="314920"/>
    <n v="0"/>
    <x v="1"/>
    <n v="1"/>
    <x v="4"/>
  </r>
  <r>
    <x v="393"/>
    <x v="785"/>
    <x v="1"/>
    <n v="46"/>
    <x v="6"/>
    <x v="2"/>
    <x v="2"/>
    <d v="2021-10-18T00:00:00"/>
    <m/>
    <n v="245973"/>
    <n v="0.26"/>
    <x v="1"/>
    <n v="3"/>
    <x v="0"/>
  </r>
  <r>
    <x v="711"/>
    <x v="786"/>
    <x v="1"/>
    <n v="46"/>
    <x v="7"/>
    <x v="3"/>
    <x v="1"/>
    <d v="2022-08-18T00:00:00"/>
    <m/>
    <n v="186470"/>
    <n v="0"/>
    <x v="1"/>
    <n v="2"/>
    <x v="0"/>
  </r>
  <r>
    <x v="712"/>
    <x v="787"/>
    <x v="1"/>
    <n v="46"/>
    <x v="7"/>
    <x v="4"/>
    <x v="0"/>
    <d v="2024-05-28T00:00:00"/>
    <m/>
    <n v="162398"/>
    <n v="0.12"/>
    <x v="1"/>
    <n v="1"/>
    <x v="0"/>
  </r>
  <r>
    <x v="713"/>
    <x v="788"/>
    <x v="1"/>
    <n v="46"/>
    <x v="6"/>
    <x v="0"/>
    <x v="3"/>
    <d v="2022-09-07T00:00:00"/>
    <m/>
    <n v="371972"/>
    <n v="0"/>
    <x v="1"/>
    <n v="2"/>
    <x v="0"/>
  </r>
  <r>
    <x v="714"/>
    <x v="789"/>
    <x v="0"/>
    <n v="36"/>
    <x v="0"/>
    <x v="3"/>
    <x v="3"/>
    <d v="2024-01-03T00:00:00"/>
    <m/>
    <n v="270384"/>
    <n v="0"/>
    <x v="1"/>
    <n v="1"/>
    <x v="1"/>
  </r>
  <r>
    <x v="715"/>
    <x v="790"/>
    <x v="1"/>
    <n v="46"/>
    <x v="1"/>
    <x v="5"/>
    <x v="2"/>
    <d v="2023-05-28T00:00:00"/>
    <m/>
    <n v="174290"/>
    <n v="0"/>
    <x v="1"/>
    <n v="2"/>
    <x v="0"/>
  </r>
  <r>
    <x v="716"/>
    <x v="791"/>
    <x v="0"/>
    <n v="37"/>
    <x v="8"/>
    <x v="0"/>
    <x v="1"/>
    <d v="2023-11-15T00:00:00"/>
    <m/>
    <n v="126492"/>
    <n v="0.08"/>
    <x v="1"/>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B3507-8BCC-4F8B-B27B-D8631D16A859}" name="PivotTable9" cacheId="17"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3">
  <location ref="AB4:AD11" firstHeaderRow="1" firstDataRow="2" firstDataCol="1"/>
  <pivotFields count="14">
    <pivotField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axis="axisCol" showAll="0">
      <items count="3">
        <item x="0"/>
        <item x="1"/>
        <item t="default"/>
      </items>
    </pivotField>
    <pivotField showAll="0"/>
    <pivotField showAll="0"/>
    <pivotField axis="axisRow" showAll="0">
      <items count="7">
        <item x="4"/>
        <item x="0"/>
        <item x="2"/>
        <item x="5"/>
        <item x="3"/>
        <item x="1"/>
        <item t="default"/>
      </items>
    </pivotField>
    <pivotField showAll="0"/>
    <pivotField numFmtId="14" showAll="0"/>
    <pivotField dataField="1" showAll="0"/>
    <pivotField showAll="0"/>
    <pivotField showAll="0"/>
    <pivotField showAll="0">
      <items count="3">
        <item x="1"/>
        <item x="0"/>
        <item t="default"/>
      </items>
    </pivotField>
    <pivotField showAll="0"/>
    <pivotField showAll="0">
      <items count="7">
        <item x="3"/>
        <item x="4"/>
        <item x="1"/>
        <item x="2"/>
        <item x="0"/>
        <item x="5"/>
        <item t="default"/>
      </items>
    </pivotField>
  </pivotFields>
  <rowFields count="1">
    <field x="5"/>
  </rowFields>
  <rowItems count="6">
    <i>
      <x/>
    </i>
    <i>
      <x v="1"/>
    </i>
    <i>
      <x v="2"/>
    </i>
    <i>
      <x v="3"/>
    </i>
    <i>
      <x v="4"/>
    </i>
    <i>
      <x v="5"/>
    </i>
  </rowItems>
  <colFields count="1">
    <field x="2"/>
  </colFields>
  <colItems count="2">
    <i>
      <x/>
    </i>
    <i>
      <x v="1"/>
    </i>
  </colItems>
  <dataFields count="1">
    <dataField name="Count of Exit" fld="8"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F3DD2E-E606-418B-85ED-A96F2B99C5F4}" name="PivotTable8" cacheId="17"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3">
  <location ref="W4:Y11" firstHeaderRow="1" firstDataRow="2" firstDataCol="1"/>
  <pivotFields count="14">
    <pivotField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axis="axisCol" showAll="0">
      <items count="3">
        <item x="0"/>
        <item x="1"/>
        <item t="default"/>
      </items>
    </pivotField>
    <pivotField showAll="0"/>
    <pivotField showAll="0"/>
    <pivotField showAll="0"/>
    <pivotField showAll="0"/>
    <pivotField numFmtId="14" showAll="0"/>
    <pivotField dataField="1" showAll="0"/>
    <pivotField showAll="0"/>
    <pivotField showAll="0"/>
    <pivotField showAll="0">
      <items count="3">
        <item x="1"/>
        <item x="0"/>
        <item t="default"/>
      </items>
    </pivotField>
    <pivotField showAll="0"/>
    <pivotField axis="axisRow" showAll="0">
      <items count="7">
        <item x="3"/>
        <item x="4"/>
        <item x="1"/>
        <item x="2"/>
        <item x="0"/>
        <item x="5"/>
        <item t="default"/>
      </items>
    </pivotField>
  </pivotFields>
  <rowFields count="1">
    <field x="13"/>
  </rowFields>
  <rowItems count="6">
    <i>
      <x/>
    </i>
    <i>
      <x v="1"/>
    </i>
    <i>
      <x v="2"/>
    </i>
    <i>
      <x v="3"/>
    </i>
    <i>
      <x v="4"/>
    </i>
    <i>
      <x v="5"/>
    </i>
  </rowItems>
  <colFields count="1">
    <field x="2"/>
  </colFields>
  <colItems count="2">
    <i>
      <x/>
    </i>
    <i>
      <x v="1"/>
    </i>
  </colItems>
  <dataFields count="1">
    <dataField name="Count of Exit" fld="8"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35EB5D-1977-475F-A600-936789736D88}" name="PivotTable3" cacheId="17"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3">
  <location ref="S4:U15" firstHeaderRow="1" firstDataRow="2" firstDataCol="1"/>
  <pivotFields count="14">
    <pivotField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axis="axisCol" showAll="0">
      <items count="3">
        <item x="0"/>
        <item x="1"/>
        <item t="default"/>
      </items>
    </pivotField>
    <pivotField showAll="0"/>
    <pivotField axis="axisRow" showAll="0">
      <items count="11">
        <item x="1"/>
        <item x="0"/>
        <item x="3"/>
        <item x="6"/>
        <item x="9"/>
        <item x="7"/>
        <item x="5"/>
        <item x="2"/>
        <item x="8"/>
        <item x="4"/>
        <item t="default"/>
      </items>
    </pivotField>
    <pivotField showAll="0">
      <items count="7">
        <item x="4"/>
        <item x="0"/>
        <item x="2"/>
        <item x="5"/>
        <item x="3"/>
        <item x="1"/>
        <item t="default"/>
      </items>
    </pivotField>
    <pivotField showAll="0"/>
    <pivotField numFmtId="14" showAll="0"/>
    <pivotField showAll="0"/>
    <pivotField showAll="0"/>
    <pivotField showAll="0"/>
    <pivotField showAll="0">
      <items count="3">
        <item x="1"/>
        <item x="0"/>
        <item t="default"/>
      </items>
    </pivotField>
    <pivotField dataField="1" showAll="0"/>
    <pivotField showAll="0"/>
  </pivotFields>
  <rowFields count="1">
    <field x="4"/>
  </rowFields>
  <rowItems count="10">
    <i>
      <x/>
    </i>
    <i>
      <x v="1"/>
    </i>
    <i>
      <x v="2"/>
    </i>
    <i>
      <x v="3"/>
    </i>
    <i>
      <x v="4"/>
    </i>
    <i>
      <x v="5"/>
    </i>
    <i>
      <x v="6"/>
    </i>
    <i>
      <x v="7"/>
    </i>
    <i>
      <x v="8"/>
    </i>
    <i>
      <x v="9"/>
    </i>
  </rowItems>
  <colFields count="1">
    <field x="2"/>
  </colFields>
  <colItems count="2">
    <i>
      <x/>
    </i>
    <i>
      <x v="1"/>
    </i>
  </colItems>
  <dataFields count="1">
    <dataField name="Average of year" fld="12" subtotal="average" baseField="4" baseItem="0" numFmtId="168"/>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B47BE5-D66C-4E99-9CA3-19822CE8EF36}" name="PivotTable6" cacheId="17"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P4:Q11" firstHeaderRow="1" firstDataRow="1" firstDataCol="1" rowPageCount="1" colPageCount="1"/>
  <pivotFields count="14">
    <pivotField dataField="1"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showAll="0"/>
    <pivotField showAll="0"/>
    <pivotField showAll="0"/>
    <pivotField axis="axisRow" showAll="0">
      <items count="7">
        <item x="4"/>
        <item x="0"/>
        <item x="2"/>
        <item x="5"/>
        <item x="3"/>
        <item x="1"/>
        <item t="default"/>
      </items>
    </pivotField>
    <pivotField showAll="0"/>
    <pivotField numFmtId="14" showAll="0"/>
    <pivotField showAll="0"/>
    <pivotField showAll="0"/>
    <pivotField showAll="0"/>
    <pivotField axis="axisPage" showAll="0">
      <items count="3">
        <item x="1"/>
        <item x="0"/>
        <item t="default"/>
      </items>
    </pivotField>
    <pivotField showAll="0"/>
    <pivotField showAll="0"/>
  </pivotFields>
  <rowFields count="1">
    <field x="5"/>
  </rowFields>
  <rowItems count="7">
    <i>
      <x/>
    </i>
    <i>
      <x v="1"/>
    </i>
    <i>
      <x v="2"/>
    </i>
    <i>
      <x v="3"/>
    </i>
    <i>
      <x v="4"/>
    </i>
    <i>
      <x v="5"/>
    </i>
    <i t="grand">
      <x/>
    </i>
  </rowItems>
  <colItems count="1">
    <i/>
  </colItems>
  <pageFields count="1">
    <pageField fld="11" item="0" hier="-1"/>
  </pageFields>
  <dataFields count="1">
    <dataField name="Count of EEID" fld="0" subtotal="count" baseField="0"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6A67AD-73DA-44AC-8647-D8521328C852}" name="PivotTable5" cacheId="17"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location ref="I4:K11" firstHeaderRow="1" firstDataRow="2" firstDataCol="1" rowPageCount="1" colPageCount="1"/>
  <pivotFields count="14">
    <pivotField dataField="1"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axis="axisCol" showAll="0">
      <items count="3">
        <item x="0"/>
        <item x="1"/>
        <item t="default"/>
      </items>
    </pivotField>
    <pivotField showAll="0"/>
    <pivotField showAll="0"/>
    <pivotField showAll="0"/>
    <pivotField showAll="0"/>
    <pivotField numFmtId="14" showAll="0"/>
    <pivotField showAll="0"/>
    <pivotField showAll="0"/>
    <pivotField showAll="0"/>
    <pivotField axis="axisPage" showAll="0">
      <items count="3">
        <item x="1"/>
        <item x="0"/>
        <item t="default"/>
      </items>
    </pivotField>
    <pivotField showAll="0"/>
    <pivotField axis="axisRow" showAll="0">
      <items count="7">
        <item x="3"/>
        <item x="4"/>
        <item x="1"/>
        <item x="2"/>
        <item x="0"/>
        <item x="5"/>
        <item t="default"/>
      </items>
    </pivotField>
  </pivotFields>
  <rowFields count="1">
    <field x="13"/>
  </rowFields>
  <rowItems count="6">
    <i>
      <x/>
    </i>
    <i>
      <x v="1"/>
    </i>
    <i>
      <x v="2"/>
    </i>
    <i>
      <x v="3"/>
    </i>
    <i>
      <x v="4"/>
    </i>
    <i>
      <x v="5"/>
    </i>
  </rowItems>
  <colFields count="1">
    <field x="2"/>
  </colFields>
  <colItems count="2">
    <i>
      <x/>
    </i>
    <i>
      <x v="1"/>
    </i>
  </colItems>
  <pageFields count="1">
    <pageField fld="11" item="0" hier="-1"/>
  </pageFields>
  <dataFields count="1">
    <dataField name="Count of 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C0E756-13C5-4DF6-90C6-645FBF8BCC2D}" name="PivotTable2" cacheId="17"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F4:G15" firstHeaderRow="1" firstDataRow="1" firstDataCol="1" rowPageCount="1" colPageCount="1"/>
  <pivotFields count="14">
    <pivotField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axis="axisRow" showAll="0" measureFilter="1">
      <items count="793">
        <item x="271"/>
        <item x="380"/>
        <item x="204"/>
        <item x="200"/>
        <item x="14"/>
        <item x="751"/>
        <item x="350"/>
        <item x="464"/>
        <item x="131"/>
        <item x="280"/>
        <item x="165"/>
        <item x="555"/>
        <item x="674"/>
        <item x="180"/>
        <item x="688"/>
        <item x="665"/>
        <item x="186"/>
        <item x="329"/>
        <item x="367"/>
        <item x="156"/>
        <item x="679"/>
        <item x="668"/>
        <item x="468"/>
        <item x="487"/>
        <item x="2"/>
        <item x="611"/>
        <item x="215"/>
        <item x="171"/>
        <item x="651"/>
        <item x="434"/>
        <item x="159"/>
        <item x="634"/>
        <item x="693"/>
        <item x="224"/>
        <item x="346"/>
        <item x="514"/>
        <item x="645"/>
        <item x="603"/>
        <item x="705"/>
        <item x="55"/>
        <item x="695"/>
        <item x="740"/>
        <item x="724"/>
        <item x="68"/>
        <item x="169"/>
        <item x="495"/>
        <item x="478"/>
        <item x="647"/>
        <item x="18"/>
        <item x="540"/>
        <item x="734"/>
        <item x="87"/>
        <item x="519"/>
        <item x="745"/>
        <item x="134"/>
        <item x="593"/>
        <item x="201"/>
        <item x="573"/>
        <item x="557"/>
        <item x="498"/>
        <item x="531"/>
        <item x="5"/>
        <item x="636"/>
        <item x="466"/>
        <item x="77"/>
        <item x="592"/>
        <item x="109"/>
        <item x="139"/>
        <item x="36"/>
        <item x="168"/>
        <item x="135"/>
        <item x="29"/>
        <item x="669"/>
        <item x="474"/>
        <item x="15"/>
        <item x="435"/>
        <item x="136"/>
        <item x="256"/>
        <item x="108"/>
        <item x="710"/>
        <item x="564"/>
        <item x="646"/>
        <item x="213"/>
        <item x="361"/>
        <item x="397"/>
        <item x="211"/>
        <item x="594"/>
        <item x="630"/>
        <item x="330"/>
        <item x="183"/>
        <item x="525"/>
        <item x="43"/>
        <item x="763"/>
        <item x="778"/>
        <item x="659"/>
        <item x="783"/>
        <item x="534"/>
        <item x="575"/>
        <item x="676"/>
        <item x="617"/>
        <item x="650"/>
        <item x="460"/>
        <item x="111"/>
        <item x="72"/>
        <item x="237"/>
        <item x="494"/>
        <item x="302"/>
        <item x="473"/>
        <item x="279"/>
        <item x="250"/>
        <item x="106"/>
        <item x="773"/>
        <item x="691"/>
        <item x="137"/>
        <item x="95"/>
        <item x="488"/>
        <item x="445"/>
        <item x="381"/>
        <item x="535"/>
        <item x="355"/>
        <item x="605"/>
        <item x="791"/>
        <item x="744"/>
        <item x="7"/>
        <item x="258"/>
        <item x="187"/>
        <item x="107"/>
        <item x="485"/>
        <item x="748"/>
        <item x="423"/>
        <item x="344"/>
        <item x="640"/>
        <item x="625"/>
        <item x="341"/>
        <item x="391"/>
        <item x="615"/>
        <item x="130"/>
        <item x="587"/>
        <item x="104"/>
        <item x="277"/>
        <item x="300"/>
        <item x="411"/>
        <item x="272"/>
        <item x="230"/>
        <item x="196"/>
        <item x="318"/>
        <item x="232"/>
        <item x="255"/>
        <item x="32"/>
        <item x="144"/>
        <item x="263"/>
        <item x="363"/>
        <item x="189"/>
        <item x="138"/>
        <item x="249"/>
        <item x="742"/>
        <item x="571"/>
        <item x="644"/>
        <item x="749"/>
        <item x="248"/>
        <item x="737"/>
        <item x="416"/>
        <item x="730"/>
        <item x="475"/>
        <item x="90"/>
        <item x="66"/>
        <item x="251"/>
        <item x="132"/>
        <item x="74"/>
        <item x="707"/>
        <item x="425"/>
        <item x="753"/>
        <item x="415"/>
        <item x="595"/>
        <item x="680"/>
        <item x="602"/>
        <item x="550"/>
        <item x="223"/>
        <item x="789"/>
        <item x="100"/>
        <item x="343"/>
        <item x="570"/>
        <item x="712"/>
        <item x="40"/>
        <item x="206"/>
        <item x="558"/>
        <item x="546"/>
        <item x="776"/>
        <item x="347"/>
        <item x="532"/>
        <item x="454"/>
        <item x="284"/>
        <item x="471"/>
        <item x="761"/>
        <item x="290"/>
        <item x="577"/>
        <item x="207"/>
        <item x="226"/>
        <item x="254"/>
        <item x="308"/>
        <item x="407"/>
        <item x="149"/>
        <item x="719"/>
        <item x="772"/>
        <item x="596"/>
        <item x="323"/>
        <item x="25"/>
        <item x="193"/>
        <item x="556"/>
        <item x="738"/>
        <item x="340"/>
        <item x="479"/>
        <item x="26"/>
        <item x="80"/>
        <item x="13"/>
        <item x="181"/>
        <item x="91"/>
        <item x="94"/>
        <item x="53"/>
        <item x="452"/>
        <item x="115"/>
        <item x="152"/>
        <item x="543"/>
        <item x="176"/>
        <item x="27"/>
        <item x="127"/>
        <item x="547"/>
        <item x="19"/>
        <item x="3"/>
        <item x="699"/>
        <item x="628"/>
        <item x="262"/>
        <item x="702"/>
        <item x="662"/>
        <item x="626"/>
        <item x="692"/>
        <item x="424"/>
        <item x="10"/>
        <item x="128"/>
        <item x="689"/>
        <item x="348"/>
        <item x="698"/>
        <item x="71"/>
        <item x="184"/>
        <item x="664"/>
        <item x="48"/>
        <item x="35"/>
        <item x="618"/>
        <item x="69"/>
        <item x="4"/>
        <item x="503"/>
        <item x="269"/>
        <item x="311"/>
        <item x="721"/>
        <item x="600"/>
        <item x="453"/>
        <item x="398"/>
        <item x="298"/>
        <item x="389"/>
        <item x="243"/>
        <item x="462"/>
        <item x="567"/>
        <item x="678"/>
        <item x="708"/>
        <item x="54"/>
        <item x="1"/>
        <item x="584"/>
        <item x="356"/>
        <item x="314"/>
        <item x="52"/>
        <item x="545"/>
        <item x="98"/>
        <item x="376"/>
        <item x="429"/>
        <item x="379"/>
        <item x="164"/>
        <item x="332"/>
        <item x="325"/>
        <item x="21"/>
        <item x="448"/>
        <item x="78"/>
        <item x="315"/>
        <item x="260"/>
        <item x="631"/>
        <item x="210"/>
        <item x="377"/>
        <item x="234"/>
        <item x="426"/>
        <item x="553"/>
        <item x="112"/>
        <item x="147"/>
        <item x="522"/>
        <item x="270"/>
        <item x="333"/>
        <item x="757"/>
        <item x="86"/>
        <item x="620"/>
        <item x="484"/>
        <item x="718"/>
        <item x="9"/>
        <item x="396"/>
        <item x="623"/>
        <item x="463"/>
        <item x="580"/>
        <item x="194"/>
        <item x="358"/>
        <item x="472"/>
        <item x="228"/>
        <item x="675"/>
        <item x="17"/>
        <item x="227"/>
        <item x="274"/>
        <item x="324"/>
        <item x="316"/>
        <item x="371"/>
        <item x="372"/>
        <item x="755"/>
        <item x="537"/>
        <item x="246"/>
        <item x="264"/>
        <item x="521"/>
        <item x="417"/>
        <item x="305"/>
        <item x="385"/>
        <item x="238"/>
        <item x="97"/>
        <item x="119"/>
        <item x="275"/>
        <item x="402"/>
        <item x="12"/>
        <item x="518"/>
        <item x="154"/>
        <item x="24"/>
        <item x="458"/>
        <item x="770"/>
        <item x="39"/>
        <item x="706"/>
        <item x="561"/>
        <item x="786"/>
        <item x="67"/>
        <item x="541"/>
        <item x="160"/>
        <item x="51"/>
        <item x="202"/>
        <item x="161"/>
        <item x="482"/>
        <item x="38"/>
        <item x="683"/>
        <item x="743"/>
        <item x="124"/>
        <item x="99"/>
        <item x="598"/>
        <item x="552"/>
        <item x="93"/>
        <item x="22"/>
        <item x="686"/>
        <item x="723"/>
        <item x="155"/>
        <item x="606"/>
        <item x="236"/>
        <item x="760"/>
        <item x="105"/>
        <item x="337"/>
        <item x="364"/>
        <item x="642"/>
        <item x="28"/>
        <item x="667"/>
        <item x="335"/>
        <item x="777"/>
        <item x="113"/>
        <item x="217"/>
        <item x="116"/>
        <item x="46"/>
        <item x="45"/>
        <item x="166"/>
        <item x="142"/>
        <item x="188"/>
        <item x="528"/>
        <item x="704"/>
        <item x="746"/>
        <item x="386"/>
        <item x="782"/>
        <item x="146"/>
        <item x="85"/>
        <item x="590"/>
        <item x="288"/>
        <item x="610"/>
        <item x="747"/>
        <item x="122"/>
        <item x="716"/>
        <item x="687"/>
        <item x="635"/>
        <item x="661"/>
        <item x="582"/>
        <item x="299"/>
        <item x="788"/>
        <item x="428"/>
        <item x="197"/>
        <item x="470"/>
        <item x="725"/>
        <item x="597"/>
        <item x="656"/>
        <item x="578"/>
        <item x="601"/>
        <item x="83"/>
        <item x="780"/>
        <item x="511"/>
        <item x="400"/>
        <item x="653"/>
        <item x="510"/>
        <item x="612"/>
        <item x="441"/>
        <item x="282"/>
        <item x="465"/>
        <item x="456"/>
        <item x="126"/>
        <item x="500"/>
        <item x="233"/>
        <item x="720"/>
        <item x="785"/>
        <item x="513"/>
        <item x="293"/>
        <item x="666"/>
        <item x="700"/>
        <item x="242"/>
        <item x="140"/>
        <item x="637"/>
        <item x="581"/>
        <item x="613"/>
        <item x="403"/>
        <item x="784"/>
        <item x="524"/>
        <item x="673"/>
        <item x="133"/>
        <item x="697"/>
        <item x="633"/>
        <item x="422"/>
        <item x="16"/>
        <item x="408"/>
        <item x="619"/>
        <item x="65"/>
        <item x="764"/>
        <item x="685"/>
        <item x="158"/>
        <item x="11"/>
        <item x="291"/>
        <item x="84"/>
        <item x="253"/>
        <item x="349"/>
        <item x="75"/>
        <item x="345"/>
        <item x="774"/>
        <item x="696"/>
        <item x="526"/>
        <item x="162"/>
        <item x="145"/>
        <item x="589"/>
        <item x="92"/>
        <item x="395"/>
        <item x="410"/>
        <item x="49"/>
        <item x="285"/>
        <item x="419"/>
        <item x="143"/>
        <item x="766"/>
        <item x="353"/>
        <item x="663"/>
        <item x="231"/>
        <item x="117"/>
        <item x="96"/>
        <item x="121"/>
        <item x="762"/>
        <item x="652"/>
        <item x="129"/>
        <item x="110"/>
        <item x="383"/>
        <item x="366"/>
        <item x="310"/>
        <item x="177"/>
        <item x="192"/>
        <item x="421"/>
        <item x="512"/>
        <item x="533"/>
        <item x="756"/>
        <item x="713"/>
        <item x="609"/>
        <item x="64"/>
        <item x="185"/>
        <item x="173"/>
        <item x="655"/>
        <item x="672"/>
        <item x="741"/>
        <item x="529"/>
        <item x="566"/>
        <item x="507"/>
        <item x="336"/>
        <item x="758"/>
        <item x="604"/>
        <item x="576"/>
        <item x="103"/>
        <item x="715"/>
        <item x="671"/>
        <item x="286"/>
        <item x="476"/>
        <item x="212"/>
        <item x="362"/>
        <item x="101"/>
        <item x="81"/>
        <item x="608"/>
        <item x="57"/>
        <item x="167"/>
        <item x="588"/>
        <item x="174"/>
        <item x="768"/>
        <item x="677"/>
        <item x="373"/>
        <item x="649"/>
        <item x="261"/>
        <item x="229"/>
        <item x="779"/>
        <item x="491"/>
        <item x="123"/>
        <item x="731"/>
        <item x="297"/>
        <item x="447"/>
        <item x="58"/>
        <item x="42"/>
        <item x="41"/>
        <item x="406"/>
        <item x="486"/>
        <item x="769"/>
        <item x="338"/>
        <item x="327"/>
        <item x="701"/>
        <item x="244"/>
        <item x="266"/>
        <item x="444"/>
        <item x="735"/>
        <item x="414"/>
        <item x="265"/>
        <item x="342"/>
        <item x="775"/>
        <item x="191"/>
        <item x="759"/>
        <item x="30"/>
        <item x="179"/>
        <item x="102"/>
        <item x="273"/>
        <item x="292"/>
        <item x="62"/>
        <item x="218"/>
        <item x="387"/>
        <item x="412"/>
        <item x="170"/>
        <item x="461"/>
        <item x="736"/>
        <item x="752"/>
        <item x="0"/>
        <item x="790"/>
        <item x="559"/>
        <item x="61"/>
        <item x="481"/>
        <item x="141"/>
        <item x="771"/>
        <item x="70"/>
        <item x="409"/>
        <item x="599"/>
        <item x="681"/>
        <item x="607"/>
        <item x="443"/>
        <item x="205"/>
        <item x="175"/>
        <item x="508"/>
        <item x="432"/>
        <item x="328"/>
        <item x="125"/>
        <item x="354"/>
        <item x="504"/>
        <item x="240"/>
        <item x="549"/>
        <item x="509"/>
        <item x="88"/>
        <item x="536"/>
        <item x="307"/>
        <item x="47"/>
        <item x="368"/>
        <item x="369"/>
        <item x="501"/>
        <item x="563"/>
        <item x="241"/>
        <item x="33"/>
        <item x="574"/>
        <item x="442"/>
        <item x="239"/>
        <item x="750"/>
        <item x="457"/>
        <item x="190"/>
        <item x="357"/>
        <item x="392"/>
        <item x="446"/>
        <item x="34"/>
        <item x="221"/>
        <item x="624"/>
        <item x="523"/>
        <item x="148"/>
        <item x="163"/>
        <item x="296"/>
        <item x="439"/>
        <item x="378"/>
        <item x="621"/>
        <item x="496"/>
        <item x="682"/>
        <item x="493"/>
        <item x="658"/>
        <item x="781"/>
        <item x="690"/>
        <item x="294"/>
        <item x="654"/>
        <item x="703"/>
        <item x="629"/>
        <item x="320"/>
        <item x="684"/>
        <item x="709"/>
        <item x="259"/>
        <item x="459"/>
        <item x="6"/>
        <item x="449"/>
        <item x="225"/>
        <item x="150"/>
        <item x="384"/>
        <item x="352"/>
        <item x="515"/>
        <item x="554"/>
        <item x="287"/>
        <item x="216"/>
        <item x="247"/>
        <item x="641"/>
        <item x="151"/>
        <item x="569"/>
        <item x="278"/>
        <item x="530"/>
        <item x="505"/>
        <item x="268"/>
        <item x="542"/>
        <item x="648"/>
        <item x="586"/>
        <item x="157"/>
        <item x="304"/>
        <item x="195"/>
        <item x="765"/>
        <item x="59"/>
        <item x="203"/>
        <item x="516"/>
        <item x="257"/>
        <item x="767"/>
        <item x="63"/>
        <item x="480"/>
        <item x="44"/>
        <item x="413"/>
        <item x="208"/>
        <item x="309"/>
        <item x="585"/>
        <item x="20"/>
        <item x="787"/>
        <item x="438"/>
        <item x="520"/>
        <item x="727"/>
        <item x="114"/>
        <item x="548"/>
        <item x="499"/>
        <item x="178"/>
        <item x="722"/>
        <item x="73"/>
        <item x="427"/>
        <item x="198"/>
        <item x="483"/>
        <item x="172"/>
        <item x="527"/>
        <item x="390"/>
        <item x="326"/>
        <item x="717"/>
        <item x="729"/>
        <item x="281"/>
        <item x="622"/>
        <item x="89"/>
        <item x="222"/>
        <item x="283"/>
        <item x="431"/>
        <item x="539"/>
        <item x="31"/>
        <item x="351"/>
        <item x="120"/>
        <item x="418"/>
        <item x="76"/>
        <item x="82"/>
        <item x="267"/>
        <item x="627"/>
        <item x="562"/>
        <item x="657"/>
        <item x="404"/>
        <item x="393"/>
        <item x="437"/>
        <item x="401"/>
        <item x="643"/>
        <item x="728"/>
        <item x="714"/>
        <item x="632"/>
        <item x="301"/>
        <item x="733"/>
        <item x="182"/>
        <item x="23"/>
        <item x="405"/>
        <item x="339"/>
        <item x="365"/>
        <item x="560"/>
        <item x="469"/>
        <item x="433"/>
        <item x="538"/>
        <item x="322"/>
        <item x="420"/>
        <item x="430"/>
        <item x="199"/>
        <item x="467"/>
        <item x="583"/>
        <item x="289"/>
        <item x="436"/>
        <item x="374"/>
        <item x="388"/>
        <item x="334"/>
        <item x="497"/>
        <item x="670"/>
        <item x="8"/>
        <item x="492"/>
        <item x="153"/>
        <item x="79"/>
        <item x="732"/>
        <item x="209"/>
        <item x="235"/>
        <item x="214"/>
        <item x="638"/>
        <item x="726"/>
        <item x="245"/>
        <item x="306"/>
        <item x="502"/>
        <item x="711"/>
        <item x="544"/>
        <item x="118"/>
        <item x="565"/>
        <item x="579"/>
        <item x="321"/>
        <item x="591"/>
        <item x="37"/>
        <item x="295"/>
        <item x="616"/>
        <item x="50"/>
        <item x="375"/>
        <item x="739"/>
        <item x="312"/>
        <item x="399"/>
        <item x="319"/>
        <item x="382"/>
        <item x="450"/>
        <item x="56"/>
        <item x="220"/>
        <item x="360"/>
        <item x="614"/>
        <item x="219"/>
        <item x="694"/>
        <item x="317"/>
        <item x="506"/>
        <item x="359"/>
        <item x="394"/>
        <item x="370"/>
        <item x="252"/>
        <item x="489"/>
        <item x="490"/>
        <item x="455"/>
        <item x="754"/>
        <item x="517"/>
        <item x="660"/>
        <item x="303"/>
        <item x="313"/>
        <item x="276"/>
        <item x="440"/>
        <item x="331"/>
        <item x="572"/>
        <item x="639"/>
        <item x="60"/>
        <item x="451"/>
        <item x="568"/>
        <item x="551"/>
        <item x="477"/>
        <item t="default"/>
      </items>
    </pivotField>
    <pivotField showAll="0"/>
    <pivotField showAll="0"/>
    <pivotField showAll="0"/>
    <pivotField showAll="0"/>
    <pivotField showAll="0">
      <items count="5">
        <item x="0"/>
        <item x="3"/>
        <item x="1"/>
        <item x="2"/>
        <item t="default"/>
      </items>
    </pivotField>
    <pivotField numFmtId="14" showAll="0"/>
    <pivotField showAll="0"/>
    <pivotField dataField="1" showAll="0"/>
    <pivotField showAll="0"/>
    <pivotField axis="axisPage" showAll="0">
      <items count="3">
        <item x="1"/>
        <item x="0"/>
        <item t="default"/>
      </items>
    </pivotField>
    <pivotField showAll="0"/>
    <pivotField showAll="0"/>
  </pivotFields>
  <rowFields count="1">
    <field x="1"/>
  </rowFields>
  <rowItems count="11">
    <i>
      <x v="40"/>
    </i>
    <i>
      <x v="112"/>
    </i>
    <i>
      <x v="229"/>
    </i>
    <i>
      <x v="235"/>
    </i>
    <i>
      <x v="241"/>
    </i>
    <i>
      <x v="423"/>
    </i>
    <i>
      <x v="434"/>
    </i>
    <i>
      <x v="452"/>
    </i>
    <i>
      <x v="615"/>
    </i>
    <i>
      <x v="767"/>
    </i>
    <i t="grand">
      <x/>
    </i>
  </rowItems>
  <colItems count="1">
    <i/>
  </colItems>
  <pageFields count="1">
    <pageField fld="11" item="0" hier="-1"/>
  </pageFields>
  <dataFields count="1">
    <dataField name="Sum of Annual" fld="9" baseField="0" baseItem="0" numFmtId="164"/>
  </dataFields>
  <formats count="2">
    <format dxfId="2">
      <pivotArea outline="0" collapsedLevelsAreSubtotals="1" fieldPosition="0"/>
    </format>
    <format dxfId="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29"/>
          </reference>
        </references>
      </pivotArea>
    </chartFormat>
    <chartFormat chart="2" format="4">
      <pivotArea type="data" outline="0" fieldPosition="0">
        <references count="2">
          <reference field="4294967294" count="1" selected="0">
            <x v="0"/>
          </reference>
          <reference field="1" count="1" selected="0">
            <x v="423"/>
          </reference>
        </references>
      </pivotArea>
    </chartFormat>
    <chartFormat chart="2" format="5">
      <pivotArea type="data" outline="0" fieldPosition="0">
        <references count="2">
          <reference field="4294967294" count="1" selected="0">
            <x v="0"/>
          </reference>
          <reference field="1" count="1" selected="0">
            <x v="241"/>
          </reference>
        </references>
      </pivotArea>
    </chartFormat>
    <chartFormat chart="2" format="6">
      <pivotArea type="data" outline="0" fieldPosition="0">
        <references count="2">
          <reference field="4294967294" count="1" selected="0">
            <x v="0"/>
          </reference>
          <reference field="1" count="1" selected="0">
            <x v="434"/>
          </reference>
        </references>
      </pivotArea>
    </chartFormat>
    <chartFormat chart="2" format="7">
      <pivotArea type="data" outline="0" fieldPosition="0">
        <references count="2">
          <reference field="4294967294" count="1" selected="0">
            <x v="0"/>
          </reference>
          <reference field="1" count="1" selected="0">
            <x v="452"/>
          </reference>
        </references>
      </pivotArea>
    </chartFormat>
    <chartFormat chart="2" format="8">
      <pivotArea type="data" outline="0" fieldPosition="0">
        <references count="2">
          <reference field="4294967294" count="1" selected="0">
            <x v="0"/>
          </reference>
          <reference field="1" count="1" selected="0">
            <x v="40"/>
          </reference>
        </references>
      </pivotArea>
    </chartFormat>
    <chartFormat chart="2" format="9">
      <pivotArea type="data" outline="0" fieldPosition="0">
        <references count="2">
          <reference field="4294967294" count="1" selected="0">
            <x v="0"/>
          </reference>
          <reference field="1" count="1" selected="0">
            <x v="767"/>
          </reference>
        </references>
      </pivotArea>
    </chartFormat>
    <chartFormat chart="2" format="10">
      <pivotArea type="data" outline="0" fieldPosition="0">
        <references count="2">
          <reference field="4294967294" count="1" selected="0">
            <x v="0"/>
          </reference>
          <reference field="1" count="1" selected="0">
            <x v="235"/>
          </reference>
        </references>
      </pivotArea>
    </chartFormat>
    <chartFormat chart="2" format="11">
      <pivotArea type="data" outline="0" fieldPosition="0">
        <references count="2">
          <reference field="4294967294" count="1" selected="0">
            <x v="0"/>
          </reference>
          <reference field="1" count="1" selected="0">
            <x v="112"/>
          </reference>
        </references>
      </pivotArea>
    </chartFormat>
    <chartFormat chart="2" format="12">
      <pivotArea type="data" outline="0" fieldPosition="0">
        <references count="2">
          <reference field="4294967294" count="1" selected="0">
            <x v="0"/>
          </reference>
          <reference field="1" count="1" selected="0">
            <x v="61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E38C41-73B5-4E97-8C56-037A30048AE8}" name="PivotTable1" cacheId="1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4:B7" firstHeaderRow="1" firstDataRow="1" firstDataCol="1"/>
  <pivotFields count="14">
    <pivotField dataField="1"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showAll="0"/>
    <pivotField showAll="0"/>
    <pivotField showAll="0"/>
    <pivotField showAll="0"/>
    <pivotField showAll="0"/>
    <pivotField numFmtId="14" showAll="0"/>
    <pivotField showAll="0"/>
    <pivotField showAll="0"/>
    <pivotField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Count of 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 xr10:uid="{B7A130B4-3D9D-4430-92E8-394D4E34A10A}" sourceName="Business">
  <pivotTables>
    <pivotTable tabId="2" name="PivotTable2"/>
  </pivotTables>
  <data>
    <tabular pivotCacheId="1742941400">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xr10:uid="{E323F304-8410-47E2-9BD8-A9D031C13BEC}" cache="Slicer_Business" caption="Busines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1" xr10:uid="{51420013-D65E-43FA-8F2B-929647F9DEFA}" cache="Slicer_Business" caption="Busines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CD10FC-CDF2-416F-A65B-47482B1DC383}" name="Table1" displayName="Table1" ref="A1:N793" totalsRowShown="0">
  <autoFilter ref="A1:N793" xr:uid="{18539312-B9C0-46E1-AD81-7E1D99459BE6}"/>
  <tableColumns count="14">
    <tableColumn id="1" xr3:uid="{958F0FF6-2670-498B-9CC5-F3972830F5B0}" name="EEID"/>
    <tableColumn id="2" xr3:uid="{7D6A0554-DCC6-4F38-AE47-CB649AB1DC8E}" name="Full"/>
    <tableColumn id="3" xr3:uid="{DBAB49F9-4B86-4D55-91CE-F46EE248C7B3}" name="Gender"/>
    <tableColumn id="4" xr3:uid="{B4DD8736-D944-45F1-9B46-14B04AF1C39E}" name="Age"/>
    <tableColumn id="5" xr3:uid="{1678F1F9-C192-4FC7-887D-7290636A637E}" name="Job"/>
    <tableColumn id="6" xr3:uid="{931730B9-456F-4181-9076-92A1E716E03E}" name="Department"/>
    <tableColumn id="7" xr3:uid="{5F7B04C0-E617-4FA0-AA82-1CF422BCFBD8}" name="Business"/>
    <tableColumn id="8" xr3:uid="{0A5D98F0-AC56-4F50-B0B2-3C011B0ABCDB}" name="Hire" dataDxfId="8"/>
    <tableColumn id="9" xr3:uid="{F18848DE-C80E-48EA-AF40-C32C75D3F3D3}" name="Exit" dataDxfId="7"/>
    <tableColumn id="10" xr3:uid="{9776D05D-7679-4698-A24A-3678DE067590}" name="Annual"/>
    <tableColumn id="11" xr3:uid="{6898A456-44E3-47DD-81C7-4E852782C0E0}" name="Bonus"/>
    <tableColumn id="12" xr3:uid="{F0933845-6A19-4264-81B7-D14B034DD8A0}" name="Status"/>
    <tableColumn id="13" xr3:uid="{74D00934-B388-47EE-AEE6-8DB0DDC2109B}" name="year" dataDxfId="6">
      <calculatedColumnFormula>IF(ISBLANK(Table1[[#This Row],[Exit]]),DATEDIF(Table1[[#This Row],[Hire]],TODAY( ),"Y"),DATEDIF(Table1[[#This Row],[Hire]],Table1[[#This Row],[Exit]],"Y"))</calculatedColumnFormula>
    </tableColumn>
    <tableColumn id="14" xr3:uid="{5052F941-3E17-4836-9210-8E6D6135764D}" name="age groupe" dataDxfId="5">
      <calculatedColumnFormula>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44530-E0E7-4E4E-AB11-0E662AD5D6CF}">
  <dimension ref="A1"/>
  <sheetViews>
    <sheetView workbookViewId="0">
      <selection activeCell="A3" sqref="A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4B98-35B9-483D-B85D-D0425B317D10}">
  <dimension ref="A1:AF20"/>
  <sheetViews>
    <sheetView showGridLines="0" zoomScale="73" zoomScaleNormal="73" workbookViewId="0">
      <selection activeCell="F5" sqref="F5:F14"/>
    </sheetView>
  </sheetViews>
  <sheetFormatPr defaultRowHeight="14.25"/>
  <cols>
    <col min="1" max="1" width="13.125" bestFit="1" customWidth="1"/>
    <col min="2" max="2" width="13.5" bestFit="1" customWidth="1"/>
    <col min="4" max="4" width="1.5" customWidth="1"/>
    <col min="5" max="5" width="9" hidden="1" customWidth="1"/>
    <col min="6" max="6" width="14.875" bestFit="1" customWidth="1"/>
    <col min="7" max="7" width="17.75" customWidth="1"/>
    <col min="8" max="8" width="2.5" customWidth="1"/>
    <col min="9" max="9" width="7.875" customWidth="1"/>
    <col min="10" max="10" width="5.5" customWidth="1"/>
    <col min="11" max="11" width="4.875" customWidth="1"/>
    <col min="12" max="12" width="4.5" customWidth="1"/>
    <col min="13" max="13" width="4.875" customWidth="1"/>
    <col min="14" max="14" width="3.875" customWidth="1"/>
    <col min="15" max="15" width="0.25" customWidth="1"/>
    <col min="16" max="16" width="13.625" customWidth="1"/>
    <col min="17" max="17" width="13.125" hidden="1" customWidth="1"/>
    <col min="18" max="18" width="3.375" customWidth="1"/>
    <col min="19" max="19" width="12.75" customWidth="1"/>
    <col min="20" max="20" width="13.75" customWidth="1"/>
    <col min="21" max="21" width="10.875" bestFit="1" customWidth="1"/>
    <col min="22" max="22" width="2.625" customWidth="1"/>
    <col min="23" max="23" width="7.875" customWidth="1"/>
    <col min="24" max="24" width="11.125" customWidth="1"/>
    <col min="25" max="25" width="7" customWidth="1"/>
    <col min="26" max="26" width="7.875" customWidth="1"/>
    <col min="27" max="27" width="1.875" customWidth="1"/>
    <col min="29" max="29" width="13.75" customWidth="1"/>
    <col min="30" max="30" width="14.25" customWidth="1"/>
  </cols>
  <sheetData>
    <row r="1" spans="1:32" ht="18.75">
      <c r="A1" s="6" t="s">
        <v>1552</v>
      </c>
      <c r="F1" s="6" t="s">
        <v>1553</v>
      </c>
      <c r="I1" s="6" t="s">
        <v>1562</v>
      </c>
      <c r="P1" s="6" t="s">
        <v>1567</v>
      </c>
      <c r="S1" s="6" t="s">
        <v>1569</v>
      </c>
      <c r="W1" s="6" t="s">
        <v>1570</v>
      </c>
      <c r="AB1" s="6" t="s">
        <v>1572</v>
      </c>
      <c r="AC1" s="6"/>
      <c r="AD1" s="6"/>
    </row>
    <row r="2" spans="1:32" ht="18.75">
      <c r="A2" s="6"/>
      <c r="F2" s="3" t="s">
        <v>11</v>
      </c>
      <c r="G2" t="s">
        <v>24</v>
      </c>
      <c r="I2" s="3" t="s">
        <v>11</v>
      </c>
      <c r="J2" t="s">
        <v>24</v>
      </c>
      <c r="P2" s="3" t="s">
        <v>11</v>
      </c>
      <c r="Q2" t="s">
        <v>24</v>
      </c>
    </row>
    <row r="4" spans="1:32">
      <c r="A4" s="3" t="s">
        <v>1549</v>
      </c>
      <c r="B4" t="s">
        <v>1551</v>
      </c>
      <c r="F4" s="3" t="s">
        <v>1549</v>
      </c>
      <c r="G4" s="7" t="s">
        <v>1554</v>
      </c>
      <c r="I4" s="3" t="s">
        <v>1551</v>
      </c>
      <c r="J4" s="3" t="s">
        <v>1561</v>
      </c>
      <c r="P4" s="3" t="s">
        <v>1549</v>
      </c>
      <c r="Q4" t="s">
        <v>1551</v>
      </c>
      <c r="R4" s="3"/>
      <c r="S4" s="3" t="s">
        <v>1568</v>
      </c>
      <c r="T4" s="3" t="s">
        <v>1561</v>
      </c>
      <c r="W4" s="3" t="s">
        <v>1571</v>
      </c>
      <c r="X4" s="3" t="s">
        <v>1561</v>
      </c>
      <c r="AB4" s="3" t="s">
        <v>1571</v>
      </c>
      <c r="AC4" s="3" t="s">
        <v>1561</v>
      </c>
    </row>
    <row r="5" spans="1:32">
      <c r="A5" s="4" t="s">
        <v>24</v>
      </c>
      <c r="B5" s="2">
        <v>691</v>
      </c>
      <c r="F5" s="4" t="s">
        <v>1369</v>
      </c>
      <c r="G5" s="7">
        <v>1398000</v>
      </c>
      <c r="I5" s="3" t="s">
        <v>1549</v>
      </c>
      <c r="J5" t="s">
        <v>14</v>
      </c>
      <c r="K5" t="s">
        <v>21</v>
      </c>
      <c r="P5" s="4" t="s">
        <v>49</v>
      </c>
      <c r="Q5" s="2">
        <v>45</v>
      </c>
      <c r="S5" s="3" t="s">
        <v>1549</v>
      </c>
      <c r="T5" t="s">
        <v>14</v>
      </c>
      <c r="U5" t="s">
        <v>21</v>
      </c>
      <c r="W5" s="3" t="s">
        <v>1549</v>
      </c>
      <c r="X5" t="s">
        <v>14</v>
      </c>
      <c r="Y5" t="s">
        <v>21</v>
      </c>
      <c r="Z5" s="3"/>
      <c r="AA5" s="3"/>
      <c r="AB5" s="3" t="s">
        <v>1549</v>
      </c>
      <c r="AC5" t="s">
        <v>14</v>
      </c>
      <c r="AD5" t="s">
        <v>21</v>
      </c>
      <c r="AE5" s="3"/>
      <c r="AF5" s="3"/>
    </row>
    <row r="6" spans="1:32">
      <c r="A6" s="4" t="s">
        <v>18</v>
      </c>
      <c r="B6" s="2">
        <v>101</v>
      </c>
      <c r="F6" s="4" t="s">
        <v>1361</v>
      </c>
      <c r="G6" s="7">
        <v>1390000</v>
      </c>
      <c r="I6" s="4" t="s">
        <v>1555</v>
      </c>
      <c r="J6" s="2">
        <v>39</v>
      </c>
      <c r="K6" s="2">
        <v>35</v>
      </c>
      <c r="P6" s="4" t="s">
        <v>16</v>
      </c>
      <c r="Q6" s="2">
        <v>389</v>
      </c>
      <c r="S6" s="4" t="s">
        <v>22</v>
      </c>
      <c r="T6" s="11">
        <v>2.4473684210526314</v>
      </c>
      <c r="U6" s="11">
        <v>1.8333333333333333</v>
      </c>
      <c r="W6" s="4" t="s">
        <v>1555</v>
      </c>
      <c r="X6" s="2">
        <v>15</v>
      </c>
      <c r="Y6" s="2">
        <v>15</v>
      </c>
      <c r="AB6" s="4" t="s">
        <v>49</v>
      </c>
      <c r="AC6" s="2">
        <v>3</v>
      </c>
      <c r="AD6" s="2">
        <v>2</v>
      </c>
    </row>
    <row r="7" spans="1:32">
      <c r="A7" s="4" t="s">
        <v>1550</v>
      </c>
      <c r="B7" s="2">
        <v>792</v>
      </c>
      <c r="F7" s="4" t="s">
        <v>1376</v>
      </c>
      <c r="G7" s="7">
        <v>1406000</v>
      </c>
      <c r="I7" s="4" t="s">
        <v>1556</v>
      </c>
      <c r="J7" s="2">
        <v>74</v>
      </c>
      <c r="K7" s="2">
        <v>62</v>
      </c>
      <c r="P7" s="4" t="s">
        <v>43</v>
      </c>
      <c r="Q7" s="2">
        <v>45</v>
      </c>
      <c r="S7" s="4" t="s">
        <v>15</v>
      </c>
      <c r="T7" s="11">
        <v>3.2063492063492065</v>
      </c>
      <c r="U7" s="11">
        <v>3.3513513513513513</v>
      </c>
      <c r="W7" s="4" t="s">
        <v>1556</v>
      </c>
      <c r="X7" s="2">
        <v>5</v>
      </c>
      <c r="Y7" s="2">
        <v>4</v>
      </c>
      <c r="AB7" s="4" t="s">
        <v>16</v>
      </c>
      <c r="AC7" s="2">
        <v>25</v>
      </c>
      <c r="AD7" s="2">
        <v>31</v>
      </c>
    </row>
    <row r="8" spans="1:32">
      <c r="F8" s="4" t="s">
        <v>1363</v>
      </c>
      <c r="G8" s="7">
        <v>1392000</v>
      </c>
      <c r="I8" s="4" t="s">
        <v>1557</v>
      </c>
      <c r="J8" s="2">
        <v>87</v>
      </c>
      <c r="K8" s="2">
        <v>84</v>
      </c>
      <c r="P8" s="4" t="s">
        <v>59</v>
      </c>
      <c r="Q8" s="2">
        <v>106</v>
      </c>
      <c r="S8" s="4" t="s">
        <v>31</v>
      </c>
      <c r="T8" s="11">
        <v>2.4102564102564101</v>
      </c>
      <c r="U8" s="11">
        <v>2.3823529411764706</v>
      </c>
      <c r="W8" s="4" t="s">
        <v>1557</v>
      </c>
      <c r="X8" s="2">
        <v>10</v>
      </c>
      <c r="Y8" s="2">
        <v>14</v>
      </c>
      <c r="AB8" s="4" t="s">
        <v>43</v>
      </c>
      <c r="AC8" s="2">
        <v>1</v>
      </c>
      <c r="AD8" s="2">
        <v>3</v>
      </c>
    </row>
    <row r="9" spans="1:32">
      <c r="F9" s="4" t="s">
        <v>1374</v>
      </c>
      <c r="G9" s="7">
        <v>1404000</v>
      </c>
      <c r="I9" s="4" t="s">
        <v>1558</v>
      </c>
      <c r="J9" s="2">
        <v>66</v>
      </c>
      <c r="K9" s="2">
        <v>77</v>
      </c>
      <c r="P9" s="4" t="s">
        <v>46</v>
      </c>
      <c r="Q9" s="2">
        <v>61</v>
      </c>
      <c r="S9" s="4" t="s">
        <v>58</v>
      </c>
      <c r="T9" s="11">
        <v>1.3666666666666667</v>
      </c>
      <c r="U9" s="11">
        <v>1.4666666666666666</v>
      </c>
      <c r="W9" s="4" t="s">
        <v>1558</v>
      </c>
      <c r="X9" s="2">
        <v>6</v>
      </c>
      <c r="Y9" s="2">
        <v>9</v>
      </c>
      <c r="AB9" s="4" t="s">
        <v>59</v>
      </c>
      <c r="AC9" s="2">
        <v>6</v>
      </c>
      <c r="AD9" s="2">
        <v>11</v>
      </c>
    </row>
    <row r="10" spans="1:32">
      <c r="A10" t="str">
        <f>A5</f>
        <v>Active</v>
      </c>
      <c r="B10">
        <f>GETPIVOTDATA("EEID",$A$4,"Status","Active")</f>
        <v>691</v>
      </c>
      <c r="C10" s="5">
        <f>B10/$B$12</f>
        <v>0.87247474747474751</v>
      </c>
      <c r="F10" s="4" t="s">
        <v>1377</v>
      </c>
      <c r="G10" s="7">
        <v>1408000</v>
      </c>
      <c r="I10" s="4" t="s">
        <v>1559</v>
      </c>
      <c r="J10" s="2">
        <v>43</v>
      </c>
      <c r="K10" s="2">
        <v>53</v>
      </c>
      <c r="P10" s="4" t="s">
        <v>28</v>
      </c>
      <c r="Q10" s="2">
        <v>45</v>
      </c>
      <c r="S10" s="4" t="s">
        <v>92</v>
      </c>
      <c r="T10" s="11">
        <v>1.6666666666666667</v>
      </c>
      <c r="U10" s="11">
        <v>1.3333333333333333</v>
      </c>
      <c r="W10" s="4" t="s">
        <v>1559</v>
      </c>
      <c r="X10" s="2">
        <v>5</v>
      </c>
      <c r="Y10" s="2">
        <v>5</v>
      </c>
      <c r="AB10" s="4" t="s">
        <v>46</v>
      </c>
      <c r="AC10" s="2">
        <v>8</v>
      </c>
      <c r="AD10" s="2">
        <v>6</v>
      </c>
    </row>
    <row r="11" spans="1:32">
      <c r="A11" t="str">
        <f>A6</f>
        <v>Inactive</v>
      </c>
      <c r="B11">
        <f>GETPIVOTDATA("EEID",$A$4,"Status","Inactive")</f>
        <v>101</v>
      </c>
      <c r="C11" s="5">
        <f>B11/$B$12</f>
        <v>0.12752525252525251</v>
      </c>
      <c r="F11" s="4" t="s">
        <v>1372</v>
      </c>
      <c r="G11" s="7">
        <v>1402000</v>
      </c>
      <c r="I11" s="4" t="s">
        <v>1560</v>
      </c>
      <c r="J11" s="2">
        <v>39</v>
      </c>
      <c r="K11" s="2">
        <v>32</v>
      </c>
      <c r="P11" s="4" t="s">
        <v>1550</v>
      </c>
      <c r="Q11" s="2">
        <v>691</v>
      </c>
      <c r="S11" s="4" t="s">
        <v>66</v>
      </c>
      <c r="T11" s="11">
        <v>2.7777777777777777</v>
      </c>
      <c r="U11" s="11">
        <v>2.171875</v>
      </c>
      <c r="W11" s="4" t="s">
        <v>1560</v>
      </c>
      <c r="X11" s="2">
        <v>5</v>
      </c>
      <c r="Y11" s="2">
        <v>8</v>
      </c>
      <c r="AB11" s="4" t="s">
        <v>28</v>
      </c>
      <c r="AC11" s="2">
        <v>3</v>
      </c>
      <c r="AD11" s="2">
        <v>2</v>
      </c>
    </row>
    <row r="12" spans="1:32">
      <c r="A12" t="str">
        <f>A7</f>
        <v>Grand Total</v>
      </c>
      <c r="B12">
        <f>GETPIVOTDATA("EEID",$A$4)</f>
        <v>792</v>
      </c>
      <c r="F12" s="4" t="s">
        <v>1370</v>
      </c>
      <c r="G12" s="7">
        <v>1400000</v>
      </c>
      <c r="S12" s="4" t="s">
        <v>52</v>
      </c>
      <c r="T12" s="11">
        <v>2.6382978723404253</v>
      </c>
      <c r="U12" s="11">
        <v>2.8846153846153846</v>
      </c>
    </row>
    <row r="13" spans="1:32">
      <c r="C13" s="3"/>
      <c r="D13" s="3"/>
      <c r="E13" s="3"/>
      <c r="F13" s="4" t="s">
        <v>1360</v>
      </c>
      <c r="G13" s="7">
        <v>1388000</v>
      </c>
      <c r="I13" s="9" t="s">
        <v>1563</v>
      </c>
      <c r="J13" s="10" t="s">
        <v>1564</v>
      </c>
      <c r="K13" s="10" t="s">
        <v>41</v>
      </c>
      <c r="L13" s="10" t="s">
        <v>1565</v>
      </c>
      <c r="M13" s="10" t="s">
        <v>355</v>
      </c>
      <c r="N13" s="10" t="s">
        <v>1566</v>
      </c>
      <c r="S13" s="4" t="s">
        <v>27</v>
      </c>
      <c r="T13" s="11">
        <v>2.3823529411764706</v>
      </c>
      <c r="U13" s="11">
        <v>2.3125</v>
      </c>
    </row>
    <row r="14" spans="1:32">
      <c r="F14" s="4" t="s">
        <v>1367</v>
      </c>
      <c r="G14" s="7">
        <v>1396000</v>
      </c>
      <c r="I14" s="8" t="str">
        <f>I6</f>
        <v>26-30</v>
      </c>
      <c r="J14" s="8">
        <f>MAX($K$14:$M$19)-K14</f>
        <v>52</v>
      </c>
      <c r="K14" s="8">
        <f>GETPIVOTDATA("EEID",$I$4,"Gender","Male","age groupe",I14)</f>
        <v>35</v>
      </c>
      <c r="L14" s="8">
        <v>30</v>
      </c>
      <c r="M14" s="8">
        <f>GETPIVOTDATA("EEID",$I$4,"Gender","Female","age groupe",I14)</f>
        <v>39</v>
      </c>
      <c r="N14" s="8">
        <f>MAX($K$14:$M$19)-M14</f>
        <v>48</v>
      </c>
      <c r="S14" s="4" t="s">
        <v>81</v>
      </c>
      <c r="T14" s="11">
        <v>1.2666666666666666</v>
      </c>
      <c r="U14" s="11">
        <v>1.3488372093023255</v>
      </c>
    </row>
    <row r="15" spans="1:32">
      <c r="F15" s="4" t="s">
        <v>1550</v>
      </c>
      <c r="G15" s="7">
        <v>13984000</v>
      </c>
      <c r="I15" s="8" t="str">
        <f t="shared" ref="I15:I19" si="0">I7</f>
        <v>31-35</v>
      </c>
      <c r="J15" s="8">
        <f t="shared" ref="J15:J20" si="1">MAX($K$14:$M$19)-K15</f>
        <v>25</v>
      </c>
      <c r="K15" s="8">
        <f t="shared" ref="K15:K19" si="2">GETPIVOTDATA("EEID",$I$4,"Gender","Male","age groupe",I15)</f>
        <v>62</v>
      </c>
      <c r="L15" s="8">
        <v>30</v>
      </c>
      <c r="M15" s="8">
        <f t="shared" ref="M15:M19" si="3">GETPIVOTDATA("EEID",$I$4,"Gender","Female","age groupe",I15)</f>
        <v>74</v>
      </c>
      <c r="N15" s="8">
        <f t="shared" ref="N15:N20" si="4">MAX($K$14:$M$19)-M15</f>
        <v>13</v>
      </c>
      <c r="S15" s="4" t="s">
        <v>42</v>
      </c>
      <c r="T15" s="11">
        <v>1.9649122807017543</v>
      </c>
      <c r="U15" s="11">
        <v>1.6279069767441861</v>
      </c>
    </row>
    <row r="16" spans="1:32">
      <c r="I16" s="8" t="str">
        <f t="shared" si="0"/>
        <v>36-40</v>
      </c>
      <c r="J16" s="8">
        <f t="shared" si="1"/>
        <v>3</v>
      </c>
      <c r="K16" s="8">
        <f t="shared" si="2"/>
        <v>84</v>
      </c>
      <c r="L16" s="8">
        <v>30</v>
      </c>
      <c r="M16" s="8">
        <f t="shared" si="3"/>
        <v>87</v>
      </c>
      <c r="N16" s="8">
        <f t="shared" si="4"/>
        <v>0</v>
      </c>
    </row>
    <row r="17" spans="9:14">
      <c r="I17" s="8" t="str">
        <f t="shared" si="0"/>
        <v>41-45</v>
      </c>
      <c r="J17" s="8">
        <f t="shared" si="1"/>
        <v>10</v>
      </c>
      <c r="K17" s="8">
        <f t="shared" si="2"/>
        <v>77</v>
      </c>
      <c r="L17" s="8">
        <v>30</v>
      </c>
      <c r="M17" s="8">
        <f t="shared" si="3"/>
        <v>66</v>
      </c>
      <c r="N17" s="8">
        <f t="shared" si="4"/>
        <v>21</v>
      </c>
    </row>
    <row r="18" spans="9:14">
      <c r="I18" s="8" t="str">
        <f t="shared" si="0"/>
        <v>46-50</v>
      </c>
      <c r="J18" s="8">
        <f t="shared" si="1"/>
        <v>34</v>
      </c>
      <c r="K18" s="8">
        <f t="shared" si="2"/>
        <v>53</v>
      </c>
      <c r="L18" s="8">
        <v>30</v>
      </c>
      <c r="M18" s="8">
        <f t="shared" si="3"/>
        <v>43</v>
      </c>
      <c r="N18" s="8">
        <f t="shared" si="4"/>
        <v>44</v>
      </c>
    </row>
    <row r="19" spans="9:14">
      <c r="I19" s="8" t="str">
        <f t="shared" si="0"/>
        <v>51-60</v>
      </c>
      <c r="J19" s="8">
        <f t="shared" si="1"/>
        <v>55</v>
      </c>
      <c r="K19" s="8">
        <f t="shared" si="2"/>
        <v>32</v>
      </c>
      <c r="L19" s="8">
        <v>30</v>
      </c>
      <c r="M19" s="8">
        <f t="shared" si="3"/>
        <v>39</v>
      </c>
      <c r="N19" s="8">
        <f t="shared" si="4"/>
        <v>48</v>
      </c>
    </row>
    <row r="20" spans="9:14">
      <c r="J20" s="12">
        <f t="shared" si="1"/>
        <v>-256</v>
      </c>
      <c r="K20" s="12">
        <f>SUM(K14:K19)</f>
        <v>343</v>
      </c>
      <c r="M20" s="12">
        <f>SUM(M14:M19)</f>
        <v>348</v>
      </c>
      <c r="N20" s="12">
        <f t="shared" si="4"/>
        <v>-261</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914F-B731-4BD8-AFBD-3F29A4B0AB25}">
  <dimension ref="A1"/>
  <sheetViews>
    <sheetView showGridLines="0" tabSelected="1" zoomScale="82" zoomScaleNormal="82" workbookViewId="0">
      <selection activeCell="W21" sqref="W21"/>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7AB27-EC58-4D7D-9E93-60F7F5782636}">
  <dimension ref="A1:N793"/>
  <sheetViews>
    <sheetView showGridLines="0" topLeftCell="A2" workbookViewId="0">
      <selection activeCell="M4" sqref="M4"/>
    </sheetView>
  </sheetViews>
  <sheetFormatPr defaultRowHeight="14.25"/>
  <cols>
    <col min="6" max="6" width="12.375" customWidth="1"/>
    <col min="7" max="7" width="10.375" customWidth="1"/>
    <col min="8" max="9" width="10.125" style="1" bestFit="1" customWidth="1"/>
    <col min="13" max="13" width="18.375" style="2" customWidth="1"/>
    <col min="14" max="14" width="21" customWidth="1"/>
  </cols>
  <sheetData>
    <row r="1" spans="1:14">
      <c r="A1" t="s">
        <v>0</v>
      </c>
      <c r="B1" t="s">
        <v>1</v>
      </c>
      <c r="C1" t="s">
        <v>2</v>
      </c>
      <c r="D1" t="s">
        <v>3</v>
      </c>
      <c r="E1" t="s">
        <v>4</v>
      </c>
      <c r="F1" t="s">
        <v>5</v>
      </c>
      <c r="G1" t="s">
        <v>6</v>
      </c>
      <c r="H1" s="1" t="s">
        <v>7</v>
      </c>
      <c r="I1" s="1" t="s">
        <v>8</v>
      </c>
      <c r="J1" t="s">
        <v>9</v>
      </c>
      <c r="K1" t="s">
        <v>10</v>
      </c>
      <c r="L1" t="s">
        <v>11</v>
      </c>
      <c r="M1" s="2" t="s">
        <v>1547</v>
      </c>
      <c r="N1" t="s">
        <v>1548</v>
      </c>
    </row>
    <row r="2" spans="1:14">
      <c r="A2" t="s">
        <v>12</v>
      </c>
      <c r="B2" t="s">
        <v>13</v>
      </c>
      <c r="C2" t="s">
        <v>14</v>
      </c>
      <c r="D2">
        <v>47</v>
      </c>
      <c r="E2" t="s">
        <v>15</v>
      </c>
      <c r="F2" t="s">
        <v>16</v>
      </c>
      <c r="G2" t="s">
        <v>17</v>
      </c>
      <c r="H2" s="1">
        <v>44116</v>
      </c>
      <c r="I2" s="1">
        <v>44857</v>
      </c>
      <c r="J2">
        <v>10000</v>
      </c>
      <c r="K2">
        <v>0</v>
      </c>
      <c r="L2" t="s">
        <v>18</v>
      </c>
      <c r="M2" s="2">
        <f ca="1">IF(ISBLANK(Table1[[#This Row],[Exit]]),DATEDIF(Table1[[#This Row],[Hire]],TODAY(),"Y"),DATEDIF(Table1[[#This Row],[Hire]],Table1[[#This Row],[Exit]],"Y"))</f>
        <v>2</v>
      </c>
      <c r="N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 spans="1:14">
      <c r="A3" t="s">
        <v>19</v>
      </c>
      <c r="B3" t="s">
        <v>20</v>
      </c>
      <c r="C3" t="s">
        <v>21</v>
      </c>
      <c r="D3">
        <v>36</v>
      </c>
      <c r="E3" t="s">
        <v>22</v>
      </c>
      <c r="F3" t="s">
        <v>16</v>
      </c>
      <c r="G3" t="s">
        <v>23</v>
      </c>
      <c r="H3" s="1">
        <v>44588</v>
      </c>
      <c r="J3">
        <v>10000</v>
      </c>
      <c r="K3">
        <v>0</v>
      </c>
      <c r="L3" t="s">
        <v>24</v>
      </c>
      <c r="M3" s="2">
        <f ca="1">IF(ISBLANK(Table1[[#This Row],[Exit]]),DATEDIF(Table1[[#This Row],[Hire]],TODAY( ),"Y"),DATEDIF(Table1[[#This Row],[Hire]],Table1[[#This Row],[Exit]],"Y"))</f>
        <v>3</v>
      </c>
      <c r="N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 spans="1:14">
      <c r="A4" t="s">
        <v>25</v>
      </c>
      <c r="B4" t="s">
        <v>26</v>
      </c>
      <c r="C4" t="s">
        <v>14</v>
      </c>
      <c r="D4">
        <v>41</v>
      </c>
      <c r="E4" t="s">
        <v>27</v>
      </c>
      <c r="F4" t="s">
        <v>28</v>
      </c>
      <c r="G4" t="s">
        <v>17</v>
      </c>
      <c r="H4" s="1">
        <v>45337</v>
      </c>
      <c r="J4">
        <v>12000</v>
      </c>
      <c r="K4">
        <v>0</v>
      </c>
      <c r="L4" t="s">
        <v>24</v>
      </c>
      <c r="N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 spans="1:14">
      <c r="A5" t="s">
        <v>29</v>
      </c>
      <c r="B5" t="s">
        <v>30</v>
      </c>
      <c r="C5" t="s">
        <v>21</v>
      </c>
      <c r="D5">
        <v>30</v>
      </c>
      <c r="E5" t="s">
        <v>31</v>
      </c>
      <c r="F5" t="s">
        <v>16</v>
      </c>
      <c r="G5" t="s">
        <v>23</v>
      </c>
      <c r="H5" s="1">
        <v>45332</v>
      </c>
      <c r="J5">
        <v>14000</v>
      </c>
      <c r="K5">
        <v>0</v>
      </c>
      <c r="L5" t="s">
        <v>24</v>
      </c>
      <c r="M5" s="2">
        <f ca="1">IF(ISBLANK(Table1[[#This Row],[Exit]]),DATEDIF(Table1[[#This Row],[Hire]],TODAY( ),"Y"),DATEDIF(Table1[[#This Row],[Hire]],Table1[[#This Row],[Exit]],"Y"))</f>
        <v>1</v>
      </c>
      <c r="N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 spans="1:14">
      <c r="A6" t="s">
        <v>32</v>
      </c>
      <c r="B6" t="s">
        <v>33</v>
      </c>
      <c r="C6" t="s">
        <v>14</v>
      </c>
      <c r="D6">
        <v>30</v>
      </c>
      <c r="E6" t="s">
        <v>27</v>
      </c>
      <c r="F6" t="s">
        <v>28</v>
      </c>
      <c r="G6" t="s">
        <v>34</v>
      </c>
      <c r="H6" s="1">
        <v>44183</v>
      </c>
      <c r="I6" s="1">
        <v>45430</v>
      </c>
      <c r="J6">
        <v>16000</v>
      </c>
      <c r="K6">
        <v>0</v>
      </c>
      <c r="L6" t="s">
        <v>18</v>
      </c>
      <c r="M6" s="2">
        <f ca="1">IF(ISBLANK(Table1[[#This Row],[Exit]]),DATEDIF(Table1[[#This Row],[Hire]],TODAY( ),"Y"),DATEDIF(Table1[[#This Row],[Hire]],Table1[[#This Row],[Exit]],"Y"))</f>
        <v>3</v>
      </c>
      <c r="N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 spans="1:14">
      <c r="A7" t="s">
        <v>35</v>
      </c>
      <c r="B7" t="s">
        <v>36</v>
      </c>
      <c r="C7" t="s">
        <v>21</v>
      </c>
      <c r="D7">
        <v>38</v>
      </c>
      <c r="E7" t="s">
        <v>15</v>
      </c>
      <c r="F7" t="s">
        <v>16</v>
      </c>
      <c r="G7" t="s">
        <v>23</v>
      </c>
      <c r="H7" s="1">
        <v>43837</v>
      </c>
      <c r="I7" s="1">
        <v>45430</v>
      </c>
      <c r="J7">
        <v>18000</v>
      </c>
      <c r="K7">
        <v>0.15</v>
      </c>
      <c r="L7" t="s">
        <v>18</v>
      </c>
      <c r="M7" s="2">
        <f ca="1">IF(ISBLANK(Table1[[#This Row],[Exit]]),DATEDIF(Table1[[#This Row],[Hire]],TODAY( ),"Y"),DATEDIF(Table1[[#This Row],[Hire]],Table1[[#This Row],[Exit]],"Y"))</f>
        <v>4</v>
      </c>
      <c r="N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8" spans="1:14">
      <c r="A8" t="s">
        <v>37</v>
      </c>
      <c r="B8" t="s">
        <v>38</v>
      </c>
      <c r="C8" t="s">
        <v>14</v>
      </c>
      <c r="D8">
        <v>28</v>
      </c>
      <c r="E8" t="s">
        <v>15</v>
      </c>
      <c r="F8" t="s">
        <v>16</v>
      </c>
      <c r="G8" t="s">
        <v>34</v>
      </c>
      <c r="H8" s="1">
        <v>45206</v>
      </c>
      <c r="J8">
        <v>20000</v>
      </c>
      <c r="K8">
        <v>0</v>
      </c>
      <c r="L8" t="s">
        <v>24</v>
      </c>
      <c r="M8" s="2">
        <f ca="1">IF(ISBLANK(Table1[[#This Row],[Exit]]),DATEDIF(Table1[[#This Row],[Hire]],TODAY( ),"Y"),DATEDIF(Table1[[#This Row],[Hire]],Table1[[#This Row],[Exit]],"Y"))</f>
        <v>1</v>
      </c>
      <c r="N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9" spans="1:14">
      <c r="A9" t="s">
        <v>39</v>
      </c>
      <c r="B9" t="s">
        <v>40</v>
      </c>
      <c r="C9" t="s">
        <v>41</v>
      </c>
      <c r="D9">
        <v>39</v>
      </c>
      <c r="E9" t="s">
        <v>42</v>
      </c>
      <c r="F9" t="s">
        <v>43</v>
      </c>
      <c r="G9" t="s">
        <v>34</v>
      </c>
      <c r="H9" s="1">
        <v>44487</v>
      </c>
      <c r="J9">
        <v>22000</v>
      </c>
      <c r="K9">
        <v>0.11</v>
      </c>
      <c r="L9" t="s">
        <v>24</v>
      </c>
      <c r="M9" s="2">
        <f ca="1">IF(ISBLANK(Table1[[#This Row],[Exit]]),DATEDIF(Table1[[#This Row],[Hire]],TODAY( ),"Y"),DATEDIF(Table1[[#This Row],[Hire]],Table1[[#This Row],[Exit]],"Y"))</f>
        <v>3</v>
      </c>
      <c r="N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0" spans="1:14">
      <c r="A10" t="s">
        <v>44</v>
      </c>
      <c r="B10" t="s">
        <v>45</v>
      </c>
      <c r="C10" t="s">
        <v>14</v>
      </c>
      <c r="D10">
        <v>31</v>
      </c>
      <c r="E10" t="s">
        <v>42</v>
      </c>
      <c r="F10" t="s">
        <v>46</v>
      </c>
      <c r="G10" t="s">
        <v>23</v>
      </c>
      <c r="H10" s="1">
        <v>44791</v>
      </c>
      <c r="J10">
        <v>24000</v>
      </c>
      <c r="K10">
        <v>0.12</v>
      </c>
      <c r="L10" t="s">
        <v>24</v>
      </c>
      <c r="M10" s="2">
        <f ca="1">IF(ISBLANK(Table1[[#This Row],[Exit]]),DATEDIF(Table1[[#This Row],[Hire]],TODAY( ),"Y"),DATEDIF(Table1[[#This Row],[Hire]],Table1[[#This Row],[Exit]],"Y"))</f>
        <v>2</v>
      </c>
      <c r="N1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11" spans="1:14">
      <c r="A11" t="s">
        <v>47</v>
      </c>
      <c r="B11" t="s">
        <v>48</v>
      </c>
      <c r="C11" t="s">
        <v>14</v>
      </c>
      <c r="D11">
        <v>45</v>
      </c>
      <c r="E11" t="s">
        <v>42</v>
      </c>
      <c r="F11" t="s">
        <v>49</v>
      </c>
      <c r="G11" t="s">
        <v>17</v>
      </c>
      <c r="H11" s="1">
        <v>45440</v>
      </c>
      <c r="J11">
        <v>26000</v>
      </c>
      <c r="K11">
        <v>0</v>
      </c>
      <c r="L11" t="s">
        <v>24</v>
      </c>
      <c r="M11" s="2">
        <f ca="1">IF(ISBLANK(Table1[[#This Row],[Exit]]),DATEDIF(Table1[[#This Row],[Hire]],TODAY( ),"Y"),DATEDIF(Table1[[#This Row],[Hire]],Table1[[#This Row],[Exit]],"Y"))</f>
        <v>1</v>
      </c>
      <c r="N1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2" spans="1:14">
      <c r="A12" t="s">
        <v>50</v>
      </c>
      <c r="B12" t="s">
        <v>51</v>
      </c>
      <c r="C12" t="s">
        <v>14</v>
      </c>
      <c r="D12">
        <v>50</v>
      </c>
      <c r="E12" t="s">
        <v>52</v>
      </c>
      <c r="F12" t="s">
        <v>16</v>
      </c>
      <c r="G12" t="s">
        <v>53</v>
      </c>
      <c r="H12" s="1">
        <v>44811</v>
      </c>
      <c r="J12">
        <v>28000</v>
      </c>
      <c r="K12">
        <v>0.12</v>
      </c>
      <c r="L12" t="s">
        <v>24</v>
      </c>
      <c r="M12" s="2">
        <f ca="1">IF(ISBLANK(Table1[[#This Row],[Exit]]),DATEDIF(Table1[[#This Row],[Hire]],TODAY( ),"Y"),DATEDIF(Table1[[#This Row],[Hire]],Table1[[#This Row],[Exit]],"Y"))</f>
        <v>2</v>
      </c>
      <c r="N1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3" spans="1:14">
      <c r="A13" t="s">
        <v>54</v>
      </c>
      <c r="B13" t="s">
        <v>55</v>
      </c>
      <c r="C13" t="s">
        <v>21</v>
      </c>
      <c r="D13">
        <v>36</v>
      </c>
      <c r="E13" t="s">
        <v>42</v>
      </c>
      <c r="F13" t="s">
        <v>46</v>
      </c>
      <c r="G13" t="s">
        <v>53</v>
      </c>
      <c r="H13" s="1">
        <v>45294</v>
      </c>
      <c r="J13">
        <v>30000</v>
      </c>
      <c r="K13">
        <v>0.15</v>
      </c>
      <c r="L13" t="s">
        <v>24</v>
      </c>
      <c r="M13" s="2">
        <f ca="1">IF(ISBLANK(Table1[[#This Row],[Exit]]),DATEDIF(Table1[[#This Row],[Hire]],TODAY( ),"Y"),DATEDIF(Table1[[#This Row],[Hire]],Table1[[#This Row],[Exit]],"Y"))</f>
        <v>1</v>
      </c>
      <c r="N1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4" spans="1:14">
      <c r="A14" t="s">
        <v>56</v>
      </c>
      <c r="B14" t="s">
        <v>57</v>
      </c>
      <c r="C14" t="s">
        <v>14</v>
      </c>
      <c r="D14">
        <v>45</v>
      </c>
      <c r="E14" t="s">
        <v>58</v>
      </c>
      <c r="F14" t="s">
        <v>59</v>
      </c>
      <c r="G14" t="s">
        <v>34</v>
      </c>
      <c r="H14" s="1">
        <v>45074</v>
      </c>
      <c r="J14">
        <v>32000</v>
      </c>
      <c r="K14">
        <v>0</v>
      </c>
      <c r="L14" t="s">
        <v>24</v>
      </c>
      <c r="M14" s="2">
        <f ca="1">IF(ISBLANK(Table1[[#This Row],[Exit]]),DATEDIF(Table1[[#This Row],[Hire]],TODAY( ),"Y"),DATEDIF(Table1[[#This Row],[Hire]],Table1[[#This Row],[Exit]],"Y"))</f>
        <v>2</v>
      </c>
      <c r="N1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5" spans="1:14">
      <c r="A15" t="s">
        <v>60</v>
      </c>
      <c r="B15" t="s">
        <v>61</v>
      </c>
      <c r="C15" t="s">
        <v>41</v>
      </c>
      <c r="D15">
        <v>29</v>
      </c>
      <c r="E15" t="s">
        <v>52</v>
      </c>
      <c r="F15" t="s">
        <v>16</v>
      </c>
      <c r="G15" t="s">
        <v>23</v>
      </c>
      <c r="H15" s="1">
        <v>45245</v>
      </c>
      <c r="J15">
        <v>34000</v>
      </c>
      <c r="K15">
        <v>0</v>
      </c>
      <c r="L15" t="s">
        <v>24</v>
      </c>
      <c r="M15" s="2">
        <f ca="1">IF(ISBLANK(Table1[[#This Row],[Exit]]),DATEDIF(Table1[[#This Row],[Hire]],TODAY( ),"Y"),DATEDIF(Table1[[#This Row],[Hire]],Table1[[#This Row],[Exit]],"Y"))</f>
        <v>1</v>
      </c>
      <c r="N1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6" spans="1:14">
      <c r="A16" t="s">
        <v>62</v>
      </c>
      <c r="B16" t="s">
        <v>63</v>
      </c>
      <c r="C16" t="s">
        <v>41</v>
      </c>
      <c r="D16">
        <v>41</v>
      </c>
      <c r="E16" t="s">
        <v>52</v>
      </c>
      <c r="F16" t="s">
        <v>16</v>
      </c>
      <c r="G16" t="s">
        <v>34</v>
      </c>
      <c r="H16" s="1">
        <v>43851</v>
      </c>
      <c r="I16" s="1">
        <v>44857</v>
      </c>
      <c r="J16">
        <v>36000</v>
      </c>
      <c r="K16">
        <v>0.15</v>
      </c>
      <c r="L16" t="s">
        <v>18</v>
      </c>
      <c r="M16" s="2">
        <f ca="1">IF(ISBLANK(Table1[[#This Row],[Exit]]),DATEDIF(Table1[[#This Row],[Hire]],TODAY( ),"Y"),DATEDIF(Table1[[#This Row],[Hire]],Table1[[#This Row],[Exit]],"Y"))</f>
        <v>2</v>
      </c>
      <c r="N1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7" spans="1:14">
      <c r="A17" t="s">
        <v>64</v>
      </c>
      <c r="B17" t="s">
        <v>65</v>
      </c>
      <c r="C17" t="s">
        <v>21</v>
      </c>
      <c r="D17">
        <v>47</v>
      </c>
      <c r="E17" t="s">
        <v>66</v>
      </c>
      <c r="F17" t="s">
        <v>16</v>
      </c>
      <c r="G17" t="s">
        <v>17</v>
      </c>
      <c r="H17" s="1">
        <v>45206</v>
      </c>
      <c r="I17" s="1">
        <v>45537</v>
      </c>
      <c r="J17">
        <v>38000</v>
      </c>
      <c r="K17">
        <v>0</v>
      </c>
      <c r="L17" t="s">
        <v>18</v>
      </c>
      <c r="M17" s="2">
        <f ca="1">IF(ISBLANK(Table1[[#This Row],[Exit]]),DATEDIF(Table1[[#This Row],[Hire]],TODAY( ),"Y"),DATEDIF(Table1[[#This Row],[Hire]],Table1[[#This Row],[Exit]],"Y"))</f>
        <v>0</v>
      </c>
      <c r="N1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8" spans="1:14">
      <c r="A18" t="s">
        <v>67</v>
      </c>
      <c r="B18" t="s">
        <v>68</v>
      </c>
      <c r="C18" t="s">
        <v>21</v>
      </c>
      <c r="D18">
        <v>38</v>
      </c>
      <c r="E18" t="s">
        <v>58</v>
      </c>
      <c r="F18" t="s">
        <v>59</v>
      </c>
      <c r="G18" t="s">
        <v>23</v>
      </c>
      <c r="H18" s="1">
        <v>45401</v>
      </c>
      <c r="J18">
        <v>40000</v>
      </c>
      <c r="K18">
        <v>0</v>
      </c>
      <c r="L18" t="s">
        <v>24</v>
      </c>
      <c r="M18" s="2">
        <f ca="1">IF(ISBLANK(Table1[[#This Row],[Exit]]),DATEDIF(Table1[[#This Row],[Hire]],TODAY( ),"Y"),DATEDIF(Table1[[#This Row],[Hire]],Table1[[#This Row],[Exit]],"Y"))</f>
        <v>1</v>
      </c>
      <c r="N1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9" spans="1:14">
      <c r="A19" t="s">
        <v>69</v>
      </c>
      <c r="B19" t="s">
        <v>70</v>
      </c>
      <c r="C19" t="s">
        <v>14</v>
      </c>
      <c r="D19">
        <v>40</v>
      </c>
      <c r="E19" t="s">
        <v>66</v>
      </c>
      <c r="F19" t="s">
        <v>16</v>
      </c>
      <c r="G19" t="s">
        <v>34</v>
      </c>
      <c r="H19" s="1">
        <v>44083</v>
      </c>
      <c r="J19">
        <v>42000</v>
      </c>
      <c r="K19">
        <v>0.15</v>
      </c>
      <c r="L19" t="s">
        <v>24</v>
      </c>
      <c r="M19" s="2">
        <f ca="1">IF(ISBLANK(Table1[[#This Row],[Exit]]),DATEDIF(Table1[[#This Row],[Hire]],TODAY( ),"Y"),DATEDIF(Table1[[#This Row],[Hire]],Table1[[#This Row],[Exit]],"Y"))</f>
        <v>4</v>
      </c>
      <c r="N1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0" spans="1:14">
      <c r="A20" t="s">
        <v>71</v>
      </c>
      <c r="B20" t="s">
        <v>72</v>
      </c>
      <c r="C20" t="s">
        <v>41</v>
      </c>
      <c r="D20">
        <v>45</v>
      </c>
      <c r="E20" t="s">
        <v>66</v>
      </c>
      <c r="F20" t="s">
        <v>16</v>
      </c>
      <c r="G20" t="s">
        <v>53</v>
      </c>
      <c r="H20" s="1">
        <v>45233</v>
      </c>
      <c r="J20">
        <v>44000</v>
      </c>
      <c r="K20">
        <v>0</v>
      </c>
      <c r="L20" t="s">
        <v>24</v>
      </c>
      <c r="M20" s="2">
        <f ca="1">IF(ISBLANK(Table1[[#This Row],[Exit]]),DATEDIF(Table1[[#This Row],[Hire]],TODAY( ),"Y"),DATEDIF(Table1[[#This Row],[Hire]],Table1[[#This Row],[Exit]],"Y"))</f>
        <v>1</v>
      </c>
      <c r="N2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1" spans="1:14">
      <c r="A21" t="s">
        <v>73</v>
      </c>
      <c r="B21" t="s">
        <v>74</v>
      </c>
      <c r="C21" t="s">
        <v>14</v>
      </c>
      <c r="D21">
        <v>26</v>
      </c>
      <c r="E21" t="s">
        <v>58</v>
      </c>
      <c r="F21" t="s">
        <v>59</v>
      </c>
      <c r="G21" t="s">
        <v>53</v>
      </c>
      <c r="H21" s="1">
        <v>45412</v>
      </c>
      <c r="J21">
        <v>46000</v>
      </c>
      <c r="K21">
        <v>0</v>
      </c>
      <c r="L21" t="s">
        <v>24</v>
      </c>
      <c r="M21" s="2">
        <f ca="1">IF(ISBLANK(Table1[[#This Row],[Exit]]),DATEDIF(Table1[[#This Row],[Hire]],TODAY( ),"Y"),DATEDIF(Table1[[#This Row],[Hire]],Table1[[#This Row],[Exit]],"Y"))</f>
        <v>1</v>
      </c>
      <c r="N2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2" spans="1:14">
      <c r="A22" t="s">
        <v>75</v>
      </c>
      <c r="B22" t="s">
        <v>76</v>
      </c>
      <c r="C22" t="s">
        <v>21</v>
      </c>
      <c r="D22">
        <v>35</v>
      </c>
      <c r="E22" t="s">
        <v>15</v>
      </c>
      <c r="F22" t="s">
        <v>16</v>
      </c>
      <c r="G22" t="s">
        <v>53</v>
      </c>
      <c r="H22" s="1">
        <v>43887</v>
      </c>
      <c r="I22" s="1">
        <v>44446</v>
      </c>
      <c r="J22">
        <v>48000</v>
      </c>
      <c r="K22">
        <v>0</v>
      </c>
      <c r="L22" t="s">
        <v>18</v>
      </c>
      <c r="M22" s="2">
        <f ca="1">IF(ISBLANK(Table1[[#This Row],[Exit]]),DATEDIF(Table1[[#This Row],[Hire]],TODAY( ),"Y"),DATEDIF(Table1[[#This Row],[Hire]],Table1[[#This Row],[Exit]],"Y"))</f>
        <v>1</v>
      </c>
      <c r="N2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3" spans="1:14">
      <c r="A23" t="s">
        <v>77</v>
      </c>
      <c r="B23" t="s">
        <v>78</v>
      </c>
      <c r="C23" t="s">
        <v>14</v>
      </c>
      <c r="D23">
        <v>29</v>
      </c>
      <c r="E23" t="s">
        <v>22</v>
      </c>
      <c r="F23" t="s">
        <v>16</v>
      </c>
      <c r="G23" t="s">
        <v>53</v>
      </c>
      <c r="H23" s="1">
        <v>44815</v>
      </c>
      <c r="J23">
        <v>50000</v>
      </c>
      <c r="K23">
        <v>0</v>
      </c>
      <c r="L23" t="s">
        <v>24</v>
      </c>
      <c r="M23" s="2">
        <f ca="1">IF(ISBLANK(Table1[[#This Row],[Exit]]),DATEDIF(Table1[[#This Row],[Hire]],TODAY( ),"Y"),DATEDIF(Table1[[#This Row],[Hire]],Table1[[#This Row],[Exit]],"Y"))</f>
        <v>2</v>
      </c>
      <c r="N2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4" spans="1:14">
      <c r="A24" t="s">
        <v>79</v>
      </c>
      <c r="B24" t="s">
        <v>80</v>
      </c>
      <c r="C24" t="s">
        <v>14</v>
      </c>
      <c r="D24">
        <v>35</v>
      </c>
      <c r="E24" t="s">
        <v>81</v>
      </c>
      <c r="F24" t="s">
        <v>43</v>
      </c>
      <c r="G24" t="s">
        <v>53</v>
      </c>
      <c r="H24" s="1">
        <v>45430</v>
      </c>
      <c r="J24">
        <v>52000</v>
      </c>
      <c r="K24">
        <v>0</v>
      </c>
      <c r="L24" t="s">
        <v>24</v>
      </c>
      <c r="M24" s="2">
        <f ca="1">IF(ISBLANK(Table1[[#This Row],[Exit]]),DATEDIF(Table1[[#This Row],[Hire]],TODAY( ),"Y"),DATEDIF(Table1[[#This Row],[Hire]],Table1[[#This Row],[Exit]],"Y"))</f>
        <v>1</v>
      </c>
      <c r="N2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5" spans="1:14">
      <c r="A25" t="s">
        <v>82</v>
      </c>
      <c r="B25" t="s">
        <v>83</v>
      </c>
      <c r="C25" t="s">
        <v>21</v>
      </c>
      <c r="D25">
        <v>27</v>
      </c>
      <c r="E25" t="s">
        <v>52</v>
      </c>
      <c r="F25" t="s">
        <v>16</v>
      </c>
      <c r="G25" t="s">
        <v>17</v>
      </c>
      <c r="H25" s="1">
        <v>44509</v>
      </c>
      <c r="J25">
        <v>54000</v>
      </c>
      <c r="K25">
        <v>0.12</v>
      </c>
      <c r="L25" t="s">
        <v>24</v>
      </c>
      <c r="M25" s="2">
        <f ca="1">IF(ISBLANK(Table1[[#This Row],[Exit]]),DATEDIF(Table1[[#This Row],[Hire]],TODAY( ),"Y"),DATEDIF(Table1[[#This Row],[Hire]],Table1[[#This Row],[Exit]],"Y"))</f>
        <v>3</v>
      </c>
      <c r="N2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6" spans="1:14">
      <c r="A26" t="s">
        <v>84</v>
      </c>
      <c r="B26" t="s">
        <v>85</v>
      </c>
      <c r="C26" t="s">
        <v>21</v>
      </c>
      <c r="D26">
        <v>26</v>
      </c>
      <c r="E26" t="s">
        <v>66</v>
      </c>
      <c r="F26" t="s">
        <v>16</v>
      </c>
      <c r="G26" t="s">
        <v>23</v>
      </c>
      <c r="H26" s="1">
        <v>43963</v>
      </c>
      <c r="I26" s="1">
        <v>44857</v>
      </c>
      <c r="J26">
        <v>56000</v>
      </c>
      <c r="K26">
        <v>0.15</v>
      </c>
      <c r="L26" t="s">
        <v>18</v>
      </c>
      <c r="M26" s="2">
        <f ca="1">IF(ISBLANK(Table1[[#This Row],[Exit]]),DATEDIF(Table1[[#This Row],[Hire]],TODAY( ),"Y"),DATEDIF(Table1[[#This Row],[Hire]],Table1[[#This Row],[Exit]],"Y"))</f>
        <v>2</v>
      </c>
      <c r="N2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7" spans="1:14">
      <c r="A27" t="s">
        <v>86</v>
      </c>
      <c r="B27" t="s">
        <v>87</v>
      </c>
      <c r="C27" t="s">
        <v>21</v>
      </c>
      <c r="D27">
        <v>27</v>
      </c>
      <c r="E27" t="s">
        <v>31</v>
      </c>
      <c r="F27" t="s">
        <v>16</v>
      </c>
      <c r="G27" t="s">
        <v>53</v>
      </c>
      <c r="H27" s="1">
        <v>44815</v>
      </c>
      <c r="J27">
        <v>58000</v>
      </c>
      <c r="K27">
        <v>0</v>
      </c>
      <c r="L27" t="s">
        <v>24</v>
      </c>
      <c r="M27" s="2">
        <f ca="1">IF(ISBLANK(Table1[[#This Row],[Exit]]),DATEDIF(Table1[[#This Row],[Hire]],TODAY( ),"Y"),DATEDIF(Table1[[#This Row],[Hire]],Table1[[#This Row],[Exit]],"Y"))</f>
        <v>2</v>
      </c>
      <c r="N2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8" spans="1:14">
      <c r="A28" t="s">
        <v>88</v>
      </c>
      <c r="B28" t="s">
        <v>89</v>
      </c>
      <c r="C28" t="s">
        <v>21</v>
      </c>
      <c r="D28">
        <v>30</v>
      </c>
      <c r="E28" t="s">
        <v>81</v>
      </c>
      <c r="F28" t="s">
        <v>49</v>
      </c>
      <c r="G28" t="s">
        <v>34</v>
      </c>
      <c r="H28" s="1">
        <v>44857</v>
      </c>
      <c r="J28">
        <v>60000</v>
      </c>
      <c r="K28">
        <v>0</v>
      </c>
      <c r="L28" t="s">
        <v>24</v>
      </c>
      <c r="M28" s="2">
        <f ca="1">IF(ISBLANK(Table1[[#This Row],[Exit]]),DATEDIF(Table1[[#This Row],[Hire]],TODAY( ),"Y"),DATEDIF(Table1[[#This Row],[Hire]],Table1[[#This Row],[Exit]],"Y"))</f>
        <v>2</v>
      </c>
      <c r="N2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9" spans="1:14">
      <c r="A29" t="s">
        <v>90</v>
      </c>
      <c r="B29" t="s">
        <v>91</v>
      </c>
      <c r="C29" t="s">
        <v>14</v>
      </c>
      <c r="D29">
        <v>36</v>
      </c>
      <c r="E29" t="s">
        <v>92</v>
      </c>
      <c r="F29" t="s">
        <v>59</v>
      </c>
      <c r="G29" t="s">
        <v>53</v>
      </c>
      <c r="H29" s="1">
        <v>44066</v>
      </c>
      <c r="I29" s="1">
        <v>45430</v>
      </c>
      <c r="J29">
        <v>62000</v>
      </c>
      <c r="K29">
        <v>0</v>
      </c>
      <c r="L29" t="s">
        <v>18</v>
      </c>
      <c r="M29" s="2">
        <f ca="1">IF(ISBLANK(Table1[[#This Row],[Exit]]),DATEDIF(Table1[[#This Row],[Hire]],TODAY( ),"Y"),DATEDIF(Table1[[#This Row],[Hire]],Table1[[#This Row],[Exit]],"Y"))</f>
        <v>3</v>
      </c>
      <c r="N2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0" spans="1:14">
      <c r="A30" t="s">
        <v>93</v>
      </c>
      <c r="B30" t="s">
        <v>94</v>
      </c>
      <c r="C30" t="s">
        <v>21</v>
      </c>
      <c r="D30">
        <v>45</v>
      </c>
      <c r="E30" t="s">
        <v>81</v>
      </c>
      <c r="F30" t="s">
        <v>46</v>
      </c>
      <c r="G30" t="s">
        <v>23</v>
      </c>
      <c r="H30" s="1">
        <v>45237</v>
      </c>
      <c r="J30">
        <v>64000</v>
      </c>
      <c r="K30">
        <v>0</v>
      </c>
      <c r="L30" t="s">
        <v>24</v>
      </c>
      <c r="M30" s="2">
        <f ca="1">IF(ISBLANK(Table1[[#This Row],[Exit]]),DATEDIF(Table1[[#This Row],[Hire]],TODAY( ),"Y"),DATEDIF(Table1[[#This Row],[Hire]],Table1[[#This Row],[Exit]],"Y"))</f>
        <v>1</v>
      </c>
      <c r="N3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1" spans="1:14">
      <c r="A31" t="s">
        <v>95</v>
      </c>
      <c r="B31" t="s">
        <v>96</v>
      </c>
      <c r="C31" t="s">
        <v>14</v>
      </c>
      <c r="D31">
        <v>37</v>
      </c>
      <c r="E31" t="s">
        <v>22</v>
      </c>
      <c r="F31" t="s">
        <v>16</v>
      </c>
      <c r="G31" t="s">
        <v>34</v>
      </c>
      <c r="H31" s="1">
        <v>45206</v>
      </c>
      <c r="J31">
        <v>66000</v>
      </c>
      <c r="K31">
        <v>0</v>
      </c>
      <c r="L31" t="s">
        <v>24</v>
      </c>
      <c r="M31" s="2">
        <f ca="1">IF(ISBLANK(Table1[[#This Row],[Exit]]),DATEDIF(Table1[[#This Row],[Hire]],TODAY( ),"Y"),DATEDIF(Table1[[#This Row],[Hire]],Table1[[#This Row],[Exit]],"Y"))</f>
        <v>1</v>
      </c>
      <c r="N3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2" spans="1:14">
      <c r="A32" t="s">
        <v>97</v>
      </c>
      <c r="B32" t="s">
        <v>98</v>
      </c>
      <c r="C32" t="s">
        <v>14</v>
      </c>
      <c r="D32">
        <v>32</v>
      </c>
      <c r="E32" t="s">
        <v>92</v>
      </c>
      <c r="F32" t="s">
        <v>59</v>
      </c>
      <c r="G32" t="s">
        <v>34</v>
      </c>
      <c r="H32" s="1">
        <v>44677</v>
      </c>
      <c r="J32">
        <v>68000</v>
      </c>
      <c r="K32">
        <v>0.12</v>
      </c>
      <c r="L32" t="s">
        <v>24</v>
      </c>
      <c r="M32" s="2">
        <f ca="1">IF(ISBLANK(Table1[[#This Row],[Exit]]),DATEDIF(Table1[[#This Row],[Hire]],TODAY( ),"Y"),DATEDIF(Table1[[#This Row],[Hire]],Table1[[#This Row],[Exit]],"Y"))</f>
        <v>3</v>
      </c>
      <c r="N3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3" spans="1:14">
      <c r="A33" t="s">
        <v>99</v>
      </c>
      <c r="B33" t="s">
        <v>100</v>
      </c>
      <c r="C33" t="s">
        <v>14</v>
      </c>
      <c r="D33">
        <v>45</v>
      </c>
      <c r="E33" t="s">
        <v>31</v>
      </c>
      <c r="F33" t="s">
        <v>16</v>
      </c>
      <c r="G33" t="s">
        <v>17</v>
      </c>
      <c r="H33" s="1">
        <v>43889</v>
      </c>
      <c r="J33">
        <v>70000</v>
      </c>
      <c r="K33">
        <v>0.15</v>
      </c>
      <c r="L33" t="s">
        <v>24</v>
      </c>
      <c r="M33" s="2">
        <f ca="1">IF(ISBLANK(Table1[[#This Row],[Exit]]),DATEDIF(Table1[[#This Row],[Hire]],TODAY( ),"Y"),DATEDIF(Table1[[#This Row],[Hire]],Table1[[#This Row],[Exit]],"Y"))</f>
        <v>5</v>
      </c>
      <c r="N3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4" spans="1:14">
      <c r="A34" t="s">
        <v>101</v>
      </c>
      <c r="B34" t="s">
        <v>102</v>
      </c>
      <c r="C34" t="s">
        <v>14</v>
      </c>
      <c r="D34">
        <v>51</v>
      </c>
      <c r="E34" t="s">
        <v>15</v>
      </c>
      <c r="F34" t="s">
        <v>16</v>
      </c>
      <c r="G34" t="s">
        <v>17</v>
      </c>
      <c r="H34" s="1">
        <v>44116</v>
      </c>
      <c r="J34">
        <v>72000</v>
      </c>
      <c r="K34">
        <v>0.15</v>
      </c>
      <c r="L34" t="s">
        <v>24</v>
      </c>
      <c r="M34" s="2">
        <f ca="1">IF(ISBLANK(Table1[[#This Row],[Exit]]),DATEDIF(Table1[[#This Row],[Hire]],TODAY( ),"Y"),DATEDIF(Table1[[#This Row],[Hire]],Table1[[#This Row],[Exit]],"Y"))</f>
        <v>4</v>
      </c>
      <c r="N3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5" spans="1:14">
      <c r="A35" t="s">
        <v>103</v>
      </c>
      <c r="B35" t="s">
        <v>104</v>
      </c>
      <c r="C35" t="s">
        <v>14</v>
      </c>
      <c r="D35">
        <v>56</v>
      </c>
      <c r="E35" t="s">
        <v>22</v>
      </c>
      <c r="F35" t="s">
        <v>16</v>
      </c>
      <c r="G35" t="s">
        <v>23</v>
      </c>
      <c r="H35" s="1">
        <v>44588</v>
      </c>
      <c r="J35">
        <v>74000</v>
      </c>
      <c r="K35">
        <v>0.1</v>
      </c>
      <c r="L35" t="s">
        <v>24</v>
      </c>
      <c r="M35" s="2">
        <f ca="1">IF(ISBLANK(Table1[[#This Row],[Exit]]),DATEDIF(Table1[[#This Row],[Hire]],TODAY( ),"Y"),DATEDIF(Table1[[#This Row],[Hire]],Table1[[#This Row],[Exit]],"Y"))</f>
        <v>3</v>
      </c>
      <c r="N3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6" spans="1:14">
      <c r="A36" t="s">
        <v>105</v>
      </c>
      <c r="B36" t="s">
        <v>106</v>
      </c>
      <c r="C36" t="s">
        <v>21</v>
      </c>
      <c r="D36">
        <v>53</v>
      </c>
      <c r="E36" t="s">
        <v>27</v>
      </c>
      <c r="F36" t="s">
        <v>28</v>
      </c>
      <c r="G36" t="s">
        <v>17</v>
      </c>
      <c r="H36" s="1">
        <v>43876</v>
      </c>
      <c r="I36" s="1">
        <v>45145</v>
      </c>
      <c r="J36">
        <v>76000</v>
      </c>
      <c r="K36">
        <v>0</v>
      </c>
      <c r="L36" t="s">
        <v>18</v>
      </c>
      <c r="M36" s="2">
        <f ca="1">IF(ISBLANK(Table1[[#This Row],[Exit]]),DATEDIF(Table1[[#This Row],[Hire]],TODAY( ),"Y"),DATEDIF(Table1[[#This Row],[Hire]],Table1[[#This Row],[Exit]],"Y"))</f>
        <v>3</v>
      </c>
      <c r="N3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7" spans="1:14">
      <c r="A37" t="s">
        <v>107</v>
      </c>
      <c r="B37" t="s">
        <v>108</v>
      </c>
      <c r="C37" t="s">
        <v>14</v>
      </c>
      <c r="D37">
        <v>47</v>
      </c>
      <c r="E37" t="s">
        <v>31</v>
      </c>
      <c r="F37" t="s">
        <v>16</v>
      </c>
      <c r="G37" t="s">
        <v>23</v>
      </c>
      <c r="H37" s="1">
        <v>43871</v>
      </c>
      <c r="I37" s="1">
        <v>44251</v>
      </c>
      <c r="J37">
        <v>78000</v>
      </c>
      <c r="K37">
        <v>0.13</v>
      </c>
      <c r="L37" t="s">
        <v>18</v>
      </c>
      <c r="M37" s="2">
        <f ca="1">IF(ISBLANK(Table1[[#This Row],[Exit]]),DATEDIF(Table1[[#This Row],[Hire]],TODAY( ),"Y"),DATEDIF(Table1[[#This Row],[Hire]],Table1[[#This Row],[Exit]],"Y"))</f>
        <v>1</v>
      </c>
      <c r="N3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8" spans="1:14">
      <c r="A38" t="s">
        <v>109</v>
      </c>
      <c r="B38" t="s">
        <v>110</v>
      </c>
      <c r="C38" t="s">
        <v>14</v>
      </c>
      <c r="D38">
        <v>36</v>
      </c>
      <c r="E38" t="s">
        <v>27</v>
      </c>
      <c r="F38" t="s">
        <v>28</v>
      </c>
      <c r="G38" t="s">
        <v>34</v>
      </c>
      <c r="H38" s="1">
        <v>44183</v>
      </c>
      <c r="J38">
        <v>80000</v>
      </c>
      <c r="K38">
        <v>0.37</v>
      </c>
      <c r="L38" t="s">
        <v>24</v>
      </c>
      <c r="M38" s="2">
        <f ca="1">IF(ISBLANK(Table1[[#This Row],[Exit]]),DATEDIF(Table1[[#This Row],[Hire]],TODAY( ),"Y"),DATEDIF(Table1[[#This Row],[Hire]],Table1[[#This Row],[Exit]],"Y"))</f>
        <v>4</v>
      </c>
      <c r="N3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9" spans="1:14">
      <c r="A39" t="s">
        <v>111</v>
      </c>
      <c r="B39" t="s">
        <v>112</v>
      </c>
      <c r="C39" t="s">
        <v>14</v>
      </c>
      <c r="D39">
        <v>41</v>
      </c>
      <c r="E39" t="s">
        <v>15</v>
      </c>
      <c r="F39" t="s">
        <v>16</v>
      </c>
      <c r="G39" t="s">
        <v>23</v>
      </c>
      <c r="H39" s="1">
        <v>43837</v>
      </c>
      <c r="J39">
        <v>82000</v>
      </c>
      <c r="K39">
        <v>0</v>
      </c>
      <c r="L39" t="s">
        <v>24</v>
      </c>
      <c r="M39" s="2">
        <f ca="1">IF(ISBLANK(Table1[[#This Row],[Exit]]),DATEDIF(Table1[[#This Row],[Hire]],TODAY( ),"Y"),DATEDIF(Table1[[#This Row],[Hire]],Table1[[#This Row],[Exit]],"Y"))</f>
        <v>5</v>
      </c>
      <c r="N3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0" spans="1:14">
      <c r="A40" t="s">
        <v>113</v>
      </c>
      <c r="B40" t="s">
        <v>114</v>
      </c>
      <c r="C40" t="s">
        <v>21</v>
      </c>
      <c r="D40">
        <v>30</v>
      </c>
      <c r="E40" t="s">
        <v>15</v>
      </c>
      <c r="F40" t="s">
        <v>16</v>
      </c>
      <c r="G40" t="s">
        <v>34</v>
      </c>
      <c r="H40" s="1">
        <v>45206</v>
      </c>
      <c r="J40">
        <v>84000</v>
      </c>
      <c r="K40">
        <v>0</v>
      </c>
      <c r="L40" t="s">
        <v>24</v>
      </c>
      <c r="M40" s="2">
        <f ca="1">IF(ISBLANK(Table1[[#This Row],[Exit]]),DATEDIF(Table1[[#This Row],[Hire]],TODAY( ),"Y"),DATEDIF(Table1[[#This Row],[Hire]],Table1[[#This Row],[Exit]],"Y"))</f>
        <v>1</v>
      </c>
      <c r="N4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41" spans="1:14">
      <c r="A41" t="s">
        <v>115</v>
      </c>
      <c r="B41" t="s">
        <v>116</v>
      </c>
      <c r="C41" t="s">
        <v>21</v>
      </c>
      <c r="D41">
        <v>30</v>
      </c>
      <c r="E41" t="s">
        <v>42</v>
      </c>
      <c r="F41" t="s">
        <v>43</v>
      </c>
      <c r="G41" t="s">
        <v>34</v>
      </c>
      <c r="H41" s="1">
        <v>44852</v>
      </c>
      <c r="I41" s="1">
        <v>45344</v>
      </c>
      <c r="J41">
        <v>86000</v>
      </c>
      <c r="K41">
        <v>0</v>
      </c>
      <c r="L41" t="s">
        <v>18</v>
      </c>
      <c r="M41" s="2">
        <f ca="1">IF(ISBLANK(Table1[[#This Row],[Exit]]),DATEDIF(Table1[[#This Row],[Hire]],TODAY( ),"Y"),DATEDIF(Table1[[#This Row],[Hire]],Table1[[#This Row],[Exit]],"Y"))</f>
        <v>1</v>
      </c>
      <c r="N4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42" spans="1:14">
      <c r="A42" t="s">
        <v>117</v>
      </c>
      <c r="B42" t="s">
        <v>118</v>
      </c>
      <c r="C42" t="s">
        <v>41</v>
      </c>
      <c r="D42">
        <v>38</v>
      </c>
      <c r="E42" t="s">
        <v>42</v>
      </c>
      <c r="F42" t="s">
        <v>46</v>
      </c>
      <c r="G42" t="s">
        <v>23</v>
      </c>
      <c r="H42" s="1">
        <v>44791</v>
      </c>
      <c r="J42">
        <v>88000</v>
      </c>
      <c r="K42">
        <v>7.0000000000000007E-2</v>
      </c>
      <c r="L42" t="s">
        <v>24</v>
      </c>
      <c r="M42" s="2">
        <f ca="1">IF(ISBLANK(Table1[[#This Row],[Exit]]),DATEDIF(Table1[[#This Row],[Hire]],TODAY( ),"Y"),DATEDIF(Table1[[#This Row],[Hire]],Table1[[#This Row],[Exit]],"Y"))</f>
        <v>2</v>
      </c>
      <c r="N4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3" spans="1:14">
      <c r="A43" t="s">
        <v>119</v>
      </c>
      <c r="B43" t="s">
        <v>120</v>
      </c>
      <c r="C43" t="s">
        <v>14</v>
      </c>
      <c r="D43">
        <v>28</v>
      </c>
      <c r="E43" t="s">
        <v>42</v>
      </c>
      <c r="F43" t="s">
        <v>49</v>
      </c>
      <c r="G43" t="s">
        <v>17</v>
      </c>
      <c r="H43" s="1">
        <v>44709</v>
      </c>
      <c r="I43" s="1">
        <v>45430</v>
      </c>
      <c r="J43">
        <v>90000</v>
      </c>
      <c r="K43">
        <v>0.35</v>
      </c>
      <c r="L43" t="s">
        <v>18</v>
      </c>
      <c r="M43" s="2">
        <f ca="1">IF(ISBLANK(Table1[[#This Row],[Exit]]),DATEDIF(Table1[[#This Row],[Hire]],TODAY( ),"Y"),DATEDIF(Table1[[#This Row],[Hire]],Table1[[#This Row],[Exit]],"Y"))</f>
        <v>1</v>
      </c>
      <c r="N4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44" spans="1:14">
      <c r="A44" t="s">
        <v>121</v>
      </c>
      <c r="B44" t="s">
        <v>122</v>
      </c>
      <c r="C44" t="s">
        <v>41</v>
      </c>
      <c r="D44">
        <v>46</v>
      </c>
      <c r="E44" t="s">
        <v>52</v>
      </c>
      <c r="F44" t="s">
        <v>16</v>
      </c>
      <c r="G44" t="s">
        <v>53</v>
      </c>
      <c r="H44" s="1">
        <v>44811</v>
      </c>
      <c r="J44">
        <v>92000</v>
      </c>
      <c r="K44">
        <v>0</v>
      </c>
      <c r="L44" t="s">
        <v>24</v>
      </c>
      <c r="M44" s="2">
        <f ca="1">IF(ISBLANK(Table1[[#This Row],[Exit]]),DATEDIF(Table1[[#This Row],[Hire]],TODAY( ),"Y"),DATEDIF(Table1[[#This Row],[Hire]],Table1[[#This Row],[Exit]],"Y"))</f>
        <v>2</v>
      </c>
      <c r="N4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5" spans="1:14">
      <c r="A45" t="s">
        <v>123</v>
      </c>
      <c r="B45" t="s">
        <v>124</v>
      </c>
      <c r="C45" t="s">
        <v>14</v>
      </c>
      <c r="D45">
        <v>31</v>
      </c>
      <c r="E45" t="s">
        <v>42</v>
      </c>
      <c r="F45" t="s">
        <v>46</v>
      </c>
      <c r="G45" t="s">
        <v>53</v>
      </c>
      <c r="H45" s="1">
        <v>44199</v>
      </c>
      <c r="I45" s="1">
        <v>44465</v>
      </c>
      <c r="J45">
        <v>94000</v>
      </c>
      <c r="K45">
        <v>0</v>
      </c>
      <c r="L45" t="s">
        <v>18</v>
      </c>
      <c r="M45" s="2">
        <f ca="1">IF(ISBLANK(Table1[[#This Row],[Exit]]),DATEDIF(Table1[[#This Row],[Hire]],TODAY( ),"Y"),DATEDIF(Table1[[#This Row],[Hire]],Table1[[#This Row],[Exit]],"Y"))</f>
        <v>0</v>
      </c>
      <c r="N4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6" spans="1:14">
      <c r="A46" t="s">
        <v>125</v>
      </c>
      <c r="B46" t="s">
        <v>126</v>
      </c>
      <c r="C46" t="s">
        <v>21</v>
      </c>
      <c r="D46">
        <v>45</v>
      </c>
      <c r="E46" t="s">
        <v>58</v>
      </c>
      <c r="F46" t="s">
        <v>59</v>
      </c>
      <c r="G46" t="s">
        <v>34</v>
      </c>
      <c r="H46" s="1">
        <v>45074</v>
      </c>
      <c r="J46">
        <v>96000</v>
      </c>
      <c r="K46">
        <v>0.2</v>
      </c>
      <c r="L46" t="s">
        <v>24</v>
      </c>
      <c r="M46" s="2">
        <f ca="1">IF(ISBLANK(Table1[[#This Row],[Exit]]),DATEDIF(Table1[[#This Row],[Hire]],TODAY( ),"Y"),DATEDIF(Table1[[#This Row],[Hire]],Table1[[#This Row],[Exit]],"Y"))</f>
        <v>2</v>
      </c>
      <c r="N4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7" spans="1:14">
      <c r="A47" t="s">
        <v>127</v>
      </c>
      <c r="B47" t="s">
        <v>128</v>
      </c>
      <c r="C47" t="s">
        <v>21</v>
      </c>
      <c r="D47">
        <v>50</v>
      </c>
      <c r="E47" t="s">
        <v>52</v>
      </c>
      <c r="F47" t="s">
        <v>16</v>
      </c>
      <c r="G47" t="s">
        <v>23</v>
      </c>
      <c r="H47" s="1">
        <v>45245</v>
      </c>
      <c r="J47">
        <v>98000</v>
      </c>
      <c r="K47">
        <v>0.09</v>
      </c>
      <c r="L47" t="s">
        <v>24</v>
      </c>
      <c r="M47" s="2">
        <f ca="1">IF(ISBLANK(Table1[[#This Row],[Exit]]),DATEDIF(Table1[[#This Row],[Hire]],TODAY( ),"Y"),DATEDIF(Table1[[#This Row],[Hire]],Table1[[#This Row],[Exit]],"Y"))</f>
        <v>1</v>
      </c>
      <c r="N4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8" spans="1:14">
      <c r="A48" t="s">
        <v>129</v>
      </c>
      <c r="B48" t="s">
        <v>130</v>
      </c>
      <c r="C48" t="s">
        <v>21</v>
      </c>
      <c r="D48">
        <v>46</v>
      </c>
      <c r="E48" t="s">
        <v>52</v>
      </c>
      <c r="F48" t="s">
        <v>16</v>
      </c>
      <c r="G48" t="s">
        <v>34</v>
      </c>
      <c r="H48" s="1">
        <v>43851</v>
      </c>
      <c r="J48">
        <v>100000</v>
      </c>
      <c r="K48">
        <v>0</v>
      </c>
      <c r="L48" t="s">
        <v>24</v>
      </c>
      <c r="M48" s="2">
        <f ca="1">IF(ISBLANK(Table1[[#This Row],[Exit]]),DATEDIF(Table1[[#This Row],[Hire]],TODAY( ),"Y"),DATEDIF(Table1[[#This Row],[Hire]],Table1[[#This Row],[Exit]],"Y"))</f>
        <v>5</v>
      </c>
      <c r="N4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9" spans="1:14">
      <c r="A49" t="s">
        <v>131</v>
      </c>
      <c r="B49" t="s">
        <v>132</v>
      </c>
      <c r="C49" t="s">
        <v>21</v>
      </c>
      <c r="D49">
        <v>45</v>
      </c>
      <c r="E49" t="s">
        <v>66</v>
      </c>
      <c r="F49" t="s">
        <v>16</v>
      </c>
      <c r="G49" t="s">
        <v>17</v>
      </c>
      <c r="H49" s="1">
        <v>45206</v>
      </c>
      <c r="J49">
        <v>102000</v>
      </c>
      <c r="K49">
        <v>0.4</v>
      </c>
      <c r="L49" t="s">
        <v>24</v>
      </c>
      <c r="M49" s="2">
        <f ca="1">IF(ISBLANK(Table1[[#This Row],[Exit]]),DATEDIF(Table1[[#This Row],[Hire]],TODAY( ),"Y"),DATEDIF(Table1[[#This Row],[Hire]],Table1[[#This Row],[Exit]],"Y"))</f>
        <v>1</v>
      </c>
      <c r="N4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0" spans="1:14">
      <c r="A50" t="s">
        <v>133</v>
      </c>
      <c r="B50" t="s">
        <v>134</v>
      </c>
      <c r="C50" t="s">
        <v>21</v>
      </c>
      <c r="D50">
        <v>29</v>
      </c>
      <c r="E50" t="s">
        <v>58</v>
      </c>
      <c r="F50" t="s">
        <v>59</v>
      </c>
      <c r="G50" t="s">
        <v>23</v>
      </c>
      <c r="H50" s="1">
        <v>43940</v>
      </c>
      <c r="I50" s="1">
        <v>44647</v>
      </c>
      <c r="J50">
        <v>104000</v>
      </c>
      <c r="K50">
        <v>0</v>
      </c>
      <c r="L50" t="s">
        <v>18</v>
      </c>
      <c r="M50" s="2">
        <f ca="1">IF(ISBLANK(Table1[[#This Row],[Exit]]),DATEDIF(Table1[[#This Row],[Hire]],TODAY( ),"Y"),DATEDIF(Table1[[#This Row],[Hire]],Table1[[#This Row],[Exit]],"Y"))</f>
        <v>1</v>
      </c>
      <c r="N5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51" spans="1:14">
      <c r="A51" t="s">
        <v>135</v>
      </c>
      <c r="B51" t="s">
        <v>136</v>
      </c>
      <c r="C51" t="s">
        <v>21</v>
      </c>
      <c r="D51">
        <v>41</v>
      </c>
      <c r="E51" t="s">
        <v>66</v>
      </c>
      <c r="F51" t="s">
        <v>16</v>
      </c>
      <c r="G51" t="s">
        <v>34</v>
      </c>
      <c r="H51" s="1">
        <v>44083</v>
      </c>
      <c r="I51" s="1">
        <v>45514</v>
      </c>
      <c r="J51">
        <v>106000</v>
      </c>
      <c r="K51">
        <v>0</v>
      </c>
      <c r="L51" t="s">
        <v>18</v>
      </c>
      <c r="M51" s="2">
        <f ca="1">IF(ISBLANK(Table1[[#This Row],[Exit]]),DATEDIF(Table1[[#This Row],[Hire]],TODAY( ),"Y"),DATEDIF(Table1[[#This Row],[Hire]],Table1[[#This Row],[Exit]],"Y"))</f>
        <v>3</v>
      </c>
      <c r="N5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2" spans="1:14">
      <c r="A52" t="s">
        <v>137</v>
      </c>
      <c r="B52" t="s">
        <v>138</v>
      </c>
      <c r="C52" t="s">
        <v>14</v>
      </c>
      <c r="D52">
        <v>47</v>
      </c>
      <c r="E52" t="s">
        <v>66</v>
      </c>
      <c r="F52" t="s">
        <v>16</v>
      </c>
      <c r="G52" t="s">
        <v>53</v>
      </c>
      <c r="H52" s="1">
        <v>45233</v>
      </c>
      <c r="I52" s="1">
        <v>45430</v>
      </c>
      <c r="J52">
        <v>108000</v>
      </c>
      <c r="K52">
        <v>0.08</v>
      </c>
      <c r="L52" t="s">
        <v>18</v>
      </c>
      <c r="M52" s="2">
        <f ca="1">IF(ISBLANK(Table1[[#This Row],[Exit]]),DATEDIF(Table1[[#This Row],[Hire]],TODAY( ),"Y"),DATEDIF(Table1[[#This Row],[Hire]],Table1[[#This Row],[Exit]],"Y"))</f>
        <v>0</v>
      </c>
      <c r="N5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3" spans="1:14">
      <c r="A53" t="s">
        <v>139</v>
      </c>
      <c r="B53" t="s">
        <v>140</v>
      </c>
      <c r="C53" t="s">
        <v>41</v>
      </c>
      <c r="D53">
        <v>46</v>
      </c>
      <c r="E53" t="s">
        <v>58</v>
      </c>
      <c r="F53" t="s">
        <v>59</v>
      </c>
      <c r="G53" t="s">
        <v>53</v>
      </c>
      <c r="H53" s="1">
        <v>45412</v>
      </c>
      <c r="J53">
        <v>110000</v>
      </c>
      <c r="K53">
        <v>0</v>
      </c>
      <c r="L53" t="s">
        <v>24</v>
      </c>
      <c r="M53" s="2">
        <f ca="1">IF(ISBLANK(Table1[[#This Row],[Exit]]),DATEDIF(Table1[[#This Row],[Hire]],TODAY( ),"Y"),DATEDIF(Table1[[#This Row],[Hire]],Table1[[#This Row],[Exit]],"Y"))</f>
        <v>1</v>
      </c>
      <c r="N5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4" spans="1:14">
      <c r="A54" t="s">
        <v>141</v>
      </c>
      <c r="B54" t="s">
        <v>142</v>
      </c>
      <c r="C54" t="s">
        <v>14</v>
      </c>
      <c r="D54">
        <v>40</v>
      </c>
      <c r="E54" t="s">
        <v>15</v>
      </c>
      <c r="F54" t="s">
        <v>16</v>
      </c>
      <c r="G54" t="s">
        <v>53</v>
      </c>
      <c r="H54" s="1">
        <v>43887</v>
      </c>
      <c r="J54">
        <v>112000</v>
      </c>
      <c r="K54">
        <v>0.15</v>
      </c>
      <c r="L54" t="s">
        <v>24</v>
      </c>
      <c r="M54" s="2">
        <f ca="1">IF(ISBLANK(Table1[[#This Row],[Exit]]),DATEDIF(Table1[[#This Row],[Hire]],TODAY( ),"Y"),DATEDIF(Table1[[#This Row],[Hire]],Table1[[#This Row],[Exit]],"Y"))</f>
        <v>5</v>
      </c>
      <c r="N5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5" spans="1:14">
      <c r="A55" t="s">
        <v>143</v>
      </c>
      <c r="B55" t="s">
        <v>144</v>
      </c>
      <c r="C55" t="s">
        <v>21</v>
      </c>
      <c r="D55">
        <v>45</v>
      </c>
      <c r="E55" t="s">
        <v>22</v>
      </c>
      <c r="F55" t="s">
        <v>16</v>
      </c>
      <c r="G55" t="s">
        <v>53</v>
      </c>
      <c r="H55" s="1">
        <v>44815</v>
      </c>
      <c r="J55">
        <v>114000</v>
      </c>
      <c r="K55">
        <v>0</v>
      </c>
      <c r="L55" t="s">
        <v>24</v>
      </c>
      <c r="M55" s="2">
        <f ca="1">IF(ISBLANK(Table1[[#This Row],[Exit]]),DATEDIF(Table1[[#This Row],[Hire]],TODAY( ),"Y"),DATEDIF(Table1[[#This Row],[Hire]],Table1[[#This Row],[Exit]],"Y"))</f>
        <v>2</v>
      </c>
      <c r="N5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6" spans="1:14">
      <c r="A56" t="s">
        <v>145</v>
      </c>
      <c r="B56" t="s">
        <v>146</v>
      </c>
      <c r="C56" t="s">
        <v>41</v>
      </c>
      <c r="D56">
        <v>26</v>
      </c>
      <c r="E56" t="s">
        <v>81</v>
      </c>
      <c r="F56" t="s">
        <v>43</v>
      </c>
      <c r="G56" t="s">
        <v>53</v>
      </c>
      <c r="H56" s="1">
        <v>45430</v>
      </c>
      <c r="J56">
        <v>116000</v>
      </c>
      <c r="K56">
        <v>0.11</v>
      </c>
      <c r="L56" t="s">
        <v>24</v>
      </c>
      <c r="M56" s="2">
        <f ca="1">IF(ISBLANK(Table1[[#This Row],[Exit]]),DATEDIF(Table1[[#This Row],[Hire]],TODAY( ),"Y"),DATEDIF(Table1[[#This Row],[Hire]],Table1[[#This Row],[Exit]],"Y"))</f>
        <v>1</v>
      </c>
      <c r="N5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57" spans="1:14">
      <c r="A57" t="s">
        <v>147</v>
      </c>
      <c r="B57" t="s">
        <v>148</v>
      </c>
      <c r="C57" t="s">
        <v>14</v>
      </c>
      <c r="D57">
        <v>35</v>
      </c>
      <c r="E57" t="s">
        <v>52</v>
      </c>
      <c r="F57" t="s">
        <v>16</v>
      </c>
      <c r="G57" t="s">
        <v>17</v>
      </c>
      <c r="H57" s="1">
        <v>44509</v>
      </c>
      <c r="J57">
        <v>118000</v>
      </c>
      <c r="K57">
        <v>0</v>
      </c>
      <c r="L57" t="s">
        <v>24</v>
      </c>
      <c r="M57" s="2">
        <f ca="1">IF(ISBLANK(Table1[[#This Row],[Exit]]),DATEDIF(Table1[[#This Row],[Hire]],TODAY( ),"Y"),DATEDIF(Table1[[#This Row],[Hire]],Table1[[#This Row],[Exit]],"Y"))</f>
        <v>3</v>
      </c>
      <c r="N5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8" spans="1:14">
      <c r="A58" t="s">
        <v>149</v>
      </c>
      <c r="B58" t="s">
        <v>150</v>
      </c>
      <c r="C58" t="s">
        <v>21</v>
      </c>
      <c r="D58">
        <v>29</v>
      </c>
      <c r="E58" t="s">
        <v>66</v>
      </c>
      <c r="F58" t="s">
        <v>16</v>
      </c>
      <c r="G58" t="s">
        <v>23</v>
      </c>
      <c r="H58" s="1">
        <v>43963</v>
      </c>
      <c r="I58" s="1">
        <v>44907</v>
      </c>
      <c r="J58">
        <v>120000</v>
      </c>
      <c r="K58">
        <v>0.28000000000000003</v>
      </c>
      <c r="L58" t="s">
        <v>18</v>
      </c>
      <c r="M58" s="2">
        <f ca="1">IF(ISBLANK(Table1[[#This Row],[Exit]]),DATEDIF(Table1[[#This Row],[Hire]],TODAY( ),"Y"),DATEDIF(Table1[[#This Row],[Hire]],Table1[[#This Row],[Exit]],"Y"))</f>
        <v>2</v>
      </c>
      <c r="N5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59" spans="1:14">
      <c r="A59" t="s">
        <v>151</v>
      </c>
      <c r="B59" t="s">
        <v>152</v>
      </c>
      <c r="C59" t="s">
        <v>21</v>
      </c>
      <c r="D59">
        <v>35</v>
      </c>
      <c r="E59" t="s">
        <v>31</v>
      </c>
      <c r="F59" t="s">
        <v>16</v>
      </c>
      <c r="G59" t="s">
        <v>53</v>
      </c>
      <c r="H59" s="1">
        <v>44815</v>
      </c>
      <c r="J59">
        <v>122000</v>
      </c>
      <c r="K59">
        <v>0.27</v>
      </c>
      <c r="L59" t="s">
        <v>24</v>
      </c>
      <c r="M59" s="2">
        <f ca="1">IF(ISBLANK(Table1[[#This Row],[Exit]]),DATEDIF(Table1[[#This Row],[Hire]],TODAY( ),"Y"),DATEDIF(Table1[[#This Row],[Hire]],Table1[[#This Row],[Exit]],"Y"))</f>
        <v>2</v>
      </c>
      <c r="N5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0" spans="1:14">
      <c r="A60" t="s">
        <v>153</v>
      </c>
      <c r="B60" t="s">
        <v>154</v>
      </c>
      <c r="C60" t="s">
        <v>21</v>
      </c>
      <c r="D60">
        <v>27</v>
      </c>
      <c r="E60" t="s">
        <v>81</v>
      </c>
      <c r="F60" t="s">
        <v>49</v>
      </c>
      <c r="G60" t="s">
        <v>34</v>
      </c>
      <c r="H60" s="1">
        <v>44857</v>
      </c>
      <c r="J60">
        <v>124000</v>
      </c>
      <c r="K60">
        <v>0</v>
      </c>
      <c r="L60" t="s">
        <v>24</v>
      </c>
      <c r="M60" s="2">
        <f ca="1">IF(ISBLANK(Table1[[#This Row],[Exit]]),DATEDIF(Table1[[#This Row],[Hire]],TODAY( ),"Y"),DATEDIF(Table1[[#This Row],[Hire]],Table1[[#This Row],[Exit]],"Y"))</f>
        <v>2</v>
      </c>
      <c r="N6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1" spans="1:14">
      <c r="A61" t="s">
        <v>155</v>
      </c>
      <c r="B61" t="s">
        <v>156</v>
      </c>
      <c r="C61" t="s">
        <v>21</v>
      </c>
      <c r="D61">
        <v>26</v>
      </c>
      <c r="E61" t="s">
        <v>92</v>
      </c>
      <c r="F61" t="s">
        <v>59</v>
      </c>
      <c r="G61" t="s">
        <v>53</v>
      </c>
      <c r="H61" s="1">
        <v>45527</v>
      </c>
      <c r="J61">
        <v>126000</v>
      </c>
      <c r="K61">
        <v>0.3</v>
      </c>
      <c r="L61" t="s">
        <v>24</v>
      </c>
      <c r="M61" s="2">
        <f ca="1">IF(ISBLANK(Table1[[#This Row],[Exit]]),DATEDIF(Table1[[#This Row],[Hire]],TODAY( ),"Y"),DATEDIF(Table1[[#This Row],[Hire]],Table1[[#This Row],[Exit]],"Y"))</f>
        <v>0</v>
      </c>
      <c r="N6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2" spans="1:14">
      <c r="A62" t="s">
        <v>157</v>
      </c>
      <c r="B62" t="s">
        <v>158</v>
      </c>
      <c r="C62" t="s">
        <v>14</v>
      </c>
      <c r="D62">
        <v>27</v>
      </c>
      <c r="E62" t="s">
        <v>81</v>
      </c>
      <c r="F62" t="s">
        <v>46</v>
      </c>
      <c r="G62" t="s">
        <v>23</v>
      </c>
      <c r="H62" s="1">
        <v>45237</v>
      </c>
      <c r="J62">
        <v>128000</v>
      </c>
      <c r="K62">
        <v>0</v>
      </c>
      <c r="L62" t="s">
        <v>24</v>
      </c>
      <c r="M62" s="2">
        <f ca="1">IF(ISBLANK(Table1[[#This Row],[Exit]]),DATEDIF(Table1[[#This Row],[Hire]],TODAY( ),"Y"),DATEDIF(Table1[[#This Row],[Hire]],Table1[[#This Row],[Exit]],"Y"))</f>
        <v>1</v>
      </c>
      <c r="N6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3" spans="1:14">
      <c r="A63" t="s">
        <v>159</v>
      </c>
      <c r="B63" t="s">
        <v>160</v>
      </c>
      <c r="C63" t="s">
        <v>14</v>
      </c>
      <c r="D63">
        <v>30</v>
      </c>
      <c r="E63" t="s">
        <v>22</v>
      </c>
      <c r="F63" t="s">
        <v>16</v>
      </c>
      <c r="G63" t="s">
        <v>34</v>
      </c>
      <c r="H63" s="1">
        <v>45206</v>
      </c>
      <c r="J63">
        <v>130000</v>
      </c>
      <c r="K63">
        <v>0</v>
      </c>
      <c r="L63" t="s">
        <v>24</v>
      </c>
      <c r="M63" s="2">
        <f ca="1">IF(ISBLANK(Table1[[#This Row],[Exit]]),DATEDIF(Table1[[#This Row],[Hire]],TODAY( ),"Y"),DATEDIF(Table1[[#This Row],[Hire]],Table1[[#This Row],[Exit]],"Y"))</f>
        <v>1</v>
      </c>
      <c r="N6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4" spans="1:14">
      <c r="A64" t="s">
        <v>161</v>
      </c>
      <c r="B64" t="s">
        <v>162</v>
      </c>
      <c r="C64" t="s">
        <v>14</v>
      </c>
      <c r="D64">
        <v>36</v>
      </c>
      <c r="E64" t="s">
        <v>92</v>
      </c>
      <c r="F64" t="s">
        <v>59</v>
      </c>
      <c r="G64" t="s">
        <v>34</v>
      </c>
      <c r="H64" s="1">
        <v>44677</v>
      </c>
      <c r="J64">
        <v>132000</v>
      </c>
      <c r="K64">
        <v>0</v>
      </c>
      <c r="L64" t="s">
        <v>24</v>
      </c>
      <c r="M64" s="2">
        <f ca="1">IF(ISBLANK(Table1[[#This Row],[Exit]]),DATEDIF(Table1[[#This Row],[Hire]],TODAY( ),"Y"),DATEDIF(Table1[[#This Row],[Hire]],Table1[[#This Row],[Exit]],"Y"))</f>
        <v>3</v>
      </c>
      <c r="N6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5" spans="1:14">
      <c r="A65" t="s">
        <v>163</v>
      </c>
      <c r="B65" t="s">
        <v>164</v>
      </c>
      <c r="C65" t="s">
        <v>14</v>
      </c>
      <c r="D65">
        <v>45</v>
      </c>
      <c r="E65" t="s">
        <v>31</v>
      </c>
      <c r="F65" t="s">
        <v>16</v>
      </c>
      <c r="G65" t="s">
        <v>17</v>
      </c>
      <c r="H65" s="1">
        <v>43889</v>
      </c>
      <c r="I65" s="1">
        <v>45282</v>
      </c>
      <c r="J65">
        <v>134000</v>
      </c>
      <c r="K65">
        <v>0.1</v>
      </c>
      <c r="L65" t="s">
        <v>18</v>
      </c>
      <c r="M65" s="2">
        <f ca="1">IF(ISBLANK(Table1[[#This Row],[Exit]]),DATEDIF(Table1[[#This Row],[Hire]],TODAY( ),"Y"),DATEDIF(Table1[[#This Row],[Hire]],Table1[[#This Row],[Exit]],"Y"))</f>
        <v>3</v>
      </c>
      <c r="N6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6" spans="1:14">
      <c r="A66" t="s">
        <v>165</v>
      </c>
      <c r="B66" t="s">
        <v>166</v>
      </c>
      <c r="C66" t="s">
        <v>14</v>
      </c>
      <c r="D66">
        <v>37</v>
      </c>
      <c r="E66" t="s">
        <v>15</v>
      </c>
      <c r="F66" t="s">
        <v>16</v>
      </c>
      <c r="G66" t="s">
        <v>17</v>
      </c>
      <c r="H66" s="1">
        <v>44116</v>
      </c>
      <c r="I66" s="1">
        <v>45332</v>
      </c>
      <c r="J66">
        <v>136000</v>
      </c>
      <c r="K66">
        <v>0.15</v>
      </c>
      <c r="L66" t="s">
        <v>18</v>
      </c>
      <c r="M66" s="2">
        <f ca="1">IF(ISBLANK(Table1[[#This Row],[Exit]]),DATEDIF(Table1[[#This Row],[Hire]],TODAY( ),"Y"),DATEDIF(Table1[[#This Row],[Hire]],Table1[[#This Row],[Exit]],"Y"))</f>
        <v>3</v>
      </c>
      <c r="N6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7" spans="1:14">
      <c r="A67" t="s">
        <v>167</v>
      </c>
      <c r="B67" t="s">
        <v>168</v>
      </c>
      <c r="C67" t="s">
        <v>14</v>
      </c>
      <c r="D67">
        <v>38</v>
      </c>
      <c r="E67" t="s">
        <v>22</v>
      </c>
      <c r="F67" t="s">
        <v>16</v>
      </c>
      <c r="G67" t="s">
        <v>23</v>
      </c>
      <c r="H67" s="1">
        <v>44588</v>
      </c>
      <c r="I67" s="1">
        <v>45430</v>
      </c>
      <c r="J67">
        <v>138000</v>
      </c>
      <c r="K67">
        <v>0</v>
      </c>
      <c r="L67" t="s">
        <v>18</v>
      </c>
      <c r="M67" s="2">
        <f ca="1">IF(ISBLANK(Table1[[#This Row],[Exit]]),DATEDIF(Table1[[#This Row],[Hire]],TODAY( ),"Y"),DATEDIF(Table1[[#This Row],[Hire]],Table1[[#This Row],[Exit]],"Y"))</f>
        <v>2</v>
      </c>
      <c r="N6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8" spans="1:14">
      <c r="A68" t="s">
        <v>169</v>
      </c>
      <c r="B68" t="s">
        <v>170</v>
      </c>
      <c r="C68" t="s">
        <v>14</v>
      </c>
      <c r="D68">
        <v>45</v>
      </c>
      <c r="E68" t="s">
        <v>27</v>
      </c>
      <c r="F68" t="s">
        <v>28</v>
      </c>
      <c r="G68" t="s">
        <v>17</v>
      </c>
      <c r="H68" s="1">
        <v>45337</v>
      </c>
      <c r="J68">
        <v>140000</v>
      </c>
      <c r="K68">
        <v>0</v>
      </c>
      <c r="L68" t="s">
        <v>24</v>
      </c>
      <c r="M68" s="2">
        <f ca="1">IF(ISBLANK(Table1[[#This Row],[Exit]]),DATEDIF(Table1[[#This Row],[Hire]],TODAY( ),"Y"),DATEDIF(Table1[[#This Row],[Hire]],Table1[[#This Row],[Exit]],"Y"))</f>
        <v>1</v>
      </c>
      <c r="N6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9" spans="1:14">
      <c r="A69" t="s">
        <v>171</v>
      </c>
      <c r="B69" t="s">
        <v>172</v>
      </c>
      <c r="C69" t="s">
        <v>14</v>
      </c>
      <c r="D69">
        <v>51</v>
      </c>
      <c r="E69" t="s">
        <v>31</v>
      </c>
      <c r="F69" t="s">
        <v>16</v>
      </c>
      <c r="G69" t="s">
        <v>23</v>
      </c>
      <c r="H69" s="1">
        <v>45332</v>
      </c>
      <c r="J69">
        <v>142000</v>
      </c>
      <c r="K69">
        <v>0</v>
      </c>
      <c r="L69" t="s">
        <v>24</v>
      </c>
      <c r="M69" s="2">
        <f ca="1">IF(ISBLANK(Table1[[#This Row],[Exit]]),DATEDIF(Table1[[#This Row],[Hire]],TODAY( ),"Y"),DATEDIF(Table1[[#This Row],[Hire]],Table1[[#This Row],[Exit]],"Y"))</f>
        <v>1</v>
      </c>
      <c r="N6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0" spans="1:14">
      <c r="A70" t="s">
        <v>173</v>
      </c>
      <c r="B70" t="s">
        <v>174</v>
      </c>
      <c r="C70" t="s">
        <v>21</v>
      </c>
      <c r="D70">
        <v>56</v>
      </c>
      <c r="E70" t="s">
        <v>27</v>
      </c>
      <c r="F70" t="s">
        <v>28</v>
      </c>
      <c r="G70" t="s">
        <v>34</v>
      </c>
      <c r="H70" s="1">
        <v>44183</v>
      </c>
      <c r="J70">
        <v>144000</v>
      </c>
      <c r="K70">
        <v>0.13</v>
      </c>
      <c r="L70" t="s">
        <v>24</v>
      </c>
      <c r="M70" s="2">
        <f ca="1">IF(ISBLANK(Table1[[#This Row],[Exit]]),DATEDIF(Table1[[#This Row],[Hire]],TODAY( ),"Y"),DATEDIF(Table1[[#This Row],[Hire]],Table1[[#This Row],[Exit]],"Y"))</f>
        <v>4</v>
      </c>
      <c r="N7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1" spans="1:14">
      <c r="A71" t="s">
        <v>175</v>
      </c>
      <c r="B71" t="s">
        <v>176</v>
      </c>
      <c r="C71" t="s">
        <v>14</v>
      </c>
      <c r="D71">
        <v>53</v>
      </c>
      <c r="E71" t="s">
        <v>15</v>
      </c>
      <c r="F71" t="s">
        <v>16</v>
      </c>
      <c r="G71" t="s">
        <v>23</v>
      </c>
      <c r="H71" s="1">
        <v>43837</v>
      </c>
      <c r="J71">
        <v>146000</v>
      </c>
      <c r="K71">
        <v>0.3</v>
      </c>
      <c r="L71" t="s">
        <v>24</v>
      </c>
      <c r="M71" s="2">
        <f ca="1">IF(ISBLANK(Table1[[#This Row],[Exit]]),DATEDIF(Table1[[#This Row],[Hire]],TODAY( ),"Y"),DATEDIF(Table1[[#This Row],[Hire]],Table1[[#This Row],[Exit]],"Y"))</f>
        <v>5</v>
      </c>
      <c r="N7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2" spans="1:14">
      <c r="A72" t="s">
        <v>177</v>
      </c>
      <c r="B72" t="s">
        <v>178</v>
      </c>
      <c r="C72" t="s">
        <v>14</v>
      </c>
      <c r="D72">
        <v>47</v>
      </c>
      <c r="E72" t="s">
        <v>15</v>
      </c>
      <c r="F72" t="s">
        <v>16</v>
      </c>
      <c r="G72" t="s">
        <v>34</v>
      </c>
      <c r="H72" s="1">
        <v>45206</v>
      </c>
      <c r="J72">
        <v>148000</v>
      </c>
      <c r="K72">
        <v>0</v>
      </c>
      <c r="L72" t="s">
        <v>24</v>
      </c>
      <c r="M72" s="2">
        <f ca="1">IF(ISBLANK(Table1[[#This Row],[Exit]]),DATEDIF(Table1[[#This Row],[Hire]],TODAY( ),"Y"),DATEDIF(Table1[[#This Row],[Hire]],Table1[[#This Row],[Exit]],"Y"))</f>
        <v>1</v>
      </c>
      <c r="N7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3" spans="1:14">
      <c r="A73" t="s">
        <v>179</v>
      </c>
      <c r="B73" t="s">
        <v>180</v>
      </c>
      <c r="C73" t="s">
        <v>14</v>
      </c>
      <c r="D73">
        <v>36</v>
      </c>
      <c r="E73" t="s">
        <v>42</v>
      </c>
      <c r="F73" t="s">
        <v>43</v>
      </c>
      <c r="G73" t="s">
        <v>34</v>
      </c>
      <c r="H73" s="1">
        <v>44487</v>
      </c>
      <c r="J73">
        <v>150000</v>
      </c>
      <c r="K73">
        <v>0.08</v>
      </c>
      <c r="L73" t="s">
        <v>24</v>
      </c>
      <c r="M73" s="2">
        <f ca="1">IF(ISBLANK(Table1[[#This Row],[Exit]]),DATEDIF(Table1[[#This Row],[Hire]],TODAY( ),"Y"),DATEDIF(Table1[[#This Row],[Hire]],Table1[[#This Row],[Exit]],"Y"))</f>
        <v>3</v>
      </c>
      <c r="N7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4" spans="1:14">
      <c r="A74" t="s">
        <v>181</v>
      </c>
      <c r="B74" t="s">
        <v>182</v>
      </c>
      <c r="C74" t="s">
        <v>14</v>
      </c>
      <c r="D74">
        <v>41</v>
      </c>
      <c r="E74" t="s">
        <v>42</v>
      </c>
      <c r="F74" t="s">
        <v>46</v>
      </c>
      <c r="G74" t="s">
        <v>23</v>
      </c>
      <c r="H74" s="1">
        <v>44791</v>
      </c>
      <c r="J74">
        <v>152000</v>
      </c>
      <c r="K74">
        <v>0.3</v>
      </c>
      <c r="L74" t="s">
        <v>24</v>
      </c>
      <c r="M74" s="2">
        <f ca="1">IF(ISBLANK(Table1[[#This Row],[Exit]]),DATEDIF(Table1[[#This Row],[Hire]],TODAY( ),"Y"),DATEDIF(Table1[[#This Row],[Hire]],Table1[[#This Row],[Exit]],"Y"))</f>
        <v>2</v>
      </c>
      <c r="N7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5" spans="1:14">
      <c r="A75" t="s">
        <v>183</v>
      </c>
      <c r="B75" t="s">
        <v>184</v>
      </c>
      <c r="C75" t="s">
        <v>14</v>
      </c>
      <c r="D75">
        <v>30</v>
      </c>
      <c r="E75" t="s">
        <v>42</v>
      </c>
      <c r="F75" t="s">
        <v>49</v>
      </c>
      <c r="G75" t="s">
        <v>17</v>
      </c>
      <c r="H75" s="1">
        <v>45440</v>
      </c>
      <c r="J75">
        <v>154000</v>
      </c>
      <c r="K75">
        <v>0</v>
      </c>
      <c r="L75" t="s">
        <v>24</v>
      </c>
      <c r="M75" s="2">
        <f ca="1">IF(ISBLANK(Table1[[#This Row],[Exit]]),DATEDIF(Table1[[#This Row],[Hire]],TODAY( ),"Y"),DATEDIF(Table1[[#This Row],[Hire]],Table1[[#This Row],[Exit]],"Y"))</f>
        <v>1</v>
      </c>
      <c r="N7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6" spans="1:14">
      <c r="A76" t="s">
        <v>185</v>
      </c>
      <c r="B76" t="s">
        <v>186</v>
      </c>
      <c r="C76" t="s">
        <v>41</v>
      </c>
      <c r="D76">
        <v>30</v>
      </c>
      <c r="E76" t="s">
        <v>52</v>
      </c>
      <c r="F76" t="s">
        <v>16</v>
      </c>
      <c r="G76" t="s">
        <v>53</v>
      </c>
      <c r="H76" s="1">
        <v>44811</v>
      </c>
      <c r="J76">
        <v>156000</v>
      </c>
      <c r="K76">
        <v>0.09</v>
      </c>
      <c r="L76" t="s">
        <v>24</v>
      </c>
      <c r="M76" s="2">
        <f ca="1">IF(ISBLANK(Table1[[#This Row],[Exit]]),DATEDIF(Table1[[#This Row],[Hire]],TODAY( ),"Y"),DATEDIF(Table1[[#This Row],[Hire]],Table1[[#This Row],[Exit]],"Y"))</f>
        <v>2</v>
      </c>
      <c r="N7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7" spans="1:14">
      <c r="A77" t="s">
        <v>19</v>
      </c>
      <c r="B77" t="s">
        <v>187</v>
      </c>
      <c r="C77" t="s">
        <v>14</v>
      </c>
      <c r="D77">
        <v>38</v>
      </c>
      <c r="E77" t="s">
        <v>42</v>
      </c>
      <c r="F77" t="s">
        <v>46</v>
      </c>
      <c r="G77" t="s">
        <v>53</v>
      </c>
      <c r="H77" s="1">
        <v>45294</v>
      </c>
      <c r="J77">
        <v>158000</v>
      </c>
      <c r="K77">
        <v>0</v>
      </c>
      <c r="L77" t="s">
        <v>24</v>
      </c>
      <c r="M77" s="2">
        <f ca="1">IF(ISBLANK(Table1[[#This Row],[Exit]]),DATEDIF(Table1[[#This Row],[Hire]],TODAY( ),"Y"),DATEDIF(Table1[[#This Row],[Hire]],Table1[[#This Row],[Exit]],"Y"))</f>
        <v>1</v>
      </c>
      <c r="N7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8" spans="1:14">
      <c r="A78" t="s">
        <v>188</v>
      </c>
      <c r="B78" t="s">
        <v>189</v>
      </c>
      <c r="C78" t="s">
        <v>21</v>
      </c>
      <c r="D78">
        <v>28</v>
      </c>
      <c r="E78" t="s">
        <v>58</v>
      </c>
      <c r="F78" t="s">
        <v>59</v>
      </c>
      <c r="G78" t="s">
        <v>34</v>
      </c>
      <c r="H78" s="1">
        <v>45074</v>
      </c>
      <c r="J78">
        <v>160000</v>
      </c>
      <c r="K78">
        <v>0.16</v>
      </c>
      <c r="L78" t="s">
        <v>24</v>
      </c>
      <c r="M78" s="2">
        <f ca="1">IF(ISBLANK(Table1[[#This Row],[Exit]]),DATEDIF(Table1[[#This Row],[Hire]],TODAY( ),"Y"),DATEDIF(Table1[[#This Row],[Hire]],Table1[[#This Row],[Exit]],"Y"))</f>
        <v>2</v>
      </c>
      <c r="N7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9" spans="1:14">
      <c r="A79" t="s">
        <v>190</v>
      </c>
      <c r="B79" t="s">
        <v>191</v>
      </c>
      <c r="C79" t="s">
        <v>14</v>
      </c>
      <c r="D79">
        <v>39</v>
      </c>
      <c r="E79" t="s">
        <v>52</v>
      </c>
      <c r="F79" t="s">
        <v>16</v>
      </c>
      <c r="G79" t="s">
        <v>23</v>
      </c>
      <c r="H79" s="1">
        <v>45245</v>
      </c>
      <c r="I79" s="1">
        <v>45514</v>
      </c>
      <c r="J79">
        <v>162000</v>
      </c>
      <c r="K79">
        <v>0</v>
      </c>
      <c r="L79" t="s">
        <v>18</v>
      </c>
      <c r="M79" s="2">
        <f ca="1">IF(ISBLANK(Table1[[#This Row],[Exit]]),DATEDIF(Table1[[#This Row],[Hire]],TODAY( ),"Y"),DATEDIF(Table1[[#This Row],[Hire]],Table1[[#This Row],[Exit]],"Y"))</f>
        <v>0</v>
      </c>
      <c r="N7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80" spans="1:14">
      <c r="A80" t="s">
        <v>192</v>
      </c>
      <c r="B80" t="s">
        <v>193</v>
      </c>
      <c r="C80" t="s">
        <v>21</v>
      </c>
      <c r="D80">
        <v>31</v>
      </c>
      <c r="E80" t="s">
        <v>52</v>
      </c>
      <c r="F80" t="s">
        <v>16</v>
      </c>
      <c r="G80" t="s">
        <v>34</v>
      </c>
      <c r="H80" s="1">
        <v>43851</v>
      </c>
      <c r="I80" s="1">
        <v>45332</v>
      </c>
      <c r="J80">
        <v>164000</v>
      </c>
      <c r="K80">
        <v>0.1</v>
      </c>
      <c r="L80" t="s">
        <v>18</v>
      </c>
      <c r="M80" s="2">
        <f ca="1">IF(ISBLANK(Table1[[#This Row],[Exit]]),DATEDIF(Table1[[#This Row],[Hire]],TODAY( ),"Y"),DATEDIF(Table1[[#This Row],[Hire]],Table1[[#This Row],[Exit]],"Y"))</f>
        <v>4</v>
      </c>
      <c r="N8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81" spans="1:14">
      <c r="A81" t="s">
        <v>194</v>
      </c>
      <c r="B81" t="s">
        <v>195</v>
      </c>
      <c r="C81" t="s">
        <v>21</v>
      </c>
      <c r="D81">
        <v>45</v>
      </c>
      <c r="E81" t="s">
        <v>66</v>
      </c>
      <c r="F81" t="s">
        <v>16</v>
      </c>
      <c r="G81" t="s">
        <v>17</v>
      </c>
      <c r="H81" s="1">
        <v>45206</v>
      </c>
      <c r="J81">
        <v>166000</v>
      </c>
      <c r="K81">
        <v>0</v>
      </c>
      <c r="L81" t="s">
        <v>24</v>
      </c>
      <c r="M81" s="2">
        <f ca="1">IF(ISBLANK(Table1[[#This Row],[Exit]]),DATEDIF(Table1[[#This Row],[Hire]],TODAY( ),"Y"),DATEDIF(Table1[[#This Row],[Hire]],Table1[[#This Row],[Exit]],"Y"))</f>
        <v>1</v>
      </c>
      <c r="N8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82" spans="1:14">
      <c r="A82" t="s">
        <v>196</v>
      </c>
      <c r="B82" t="s">
        <v>197</v>
      </c>
      <c r="C82" t="s">
        <v>21</v>
      </c>
      <c r="D82">
        <v>50</v>
      </c>
      <c r="E82" t="s">
        <v>58</v>
      </c>
      <c r="F82" t="s">
        <v>59</v>
      </c>
      <c r="G82" t="s">
        <v>23</v>
      </c>
      <c r="H82" s="1">
        <v>45401</v>
      </c>
      <c r="J82">
        <v>168000</v>
      </c>
      <c r="K82">
        <v>0</v>
      </c>
      <c r="L82" t="s">
        <v>24</v>
      </c>
      <c r="M82" s="2">
        <f ca="1">IF(ISBLANK(Table1[[#This Row],[Exit]]),DATEDIF(Table1[[#This Row],[Hire]],TODAY( ),"Y"),DATEDIF(Table1[[#This Row],[Hire]],Table1[[#This Row],[Exit]],"Y"))</f>
        <v>1</v>
      </c>
      <c r="N8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83" spans="1:14">
      <c r="A83" t="s">
        <v>198</v>
      </c>
      <c r="B83" t="s">
        <v>199</v>
      </c>
      <c r="C83" t="s">
        <v>14</v>
      </c>
      <c r="D83">
        <v>36</v>
      </c>
      <c r="E83" t="s">
        <v>66</v>
      </c>
      <c r="F83" t="s">
        <v>16</v>
      </c>
      <c r="G83" t="s">
        <v>34</v>
      </c>
      <c r="H83" s="1">
        <v>44083</v>
      </c>
      <c r="J83">
        <v>170000</v>
      </c>
      <c r="K83">
        <v>0</v>
      </c>
      <c r="L83" t="s">
        <v>24</v>
      </c>
      <c r="M83" s="2">
        <f ca="1">IF(ISBLANK(Table1[[#This Row],[Exit]]),DATEDIF(Table1[[#This Row],[Hire]],TODAY( ),"Y"),DATEDIF(Table1[[#This Row],[Hire]],Table1[[#This Row],[Exit]],"Y"))</f>
        <v>4</v>
      </c>
      <c r="N8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84" spans="1:14">
      <c r="A84" t="s">
        <v>200</v>
      </c>
      <c r="B84" t="s">
        <v>201</v>
      </c>
      <c r="C84" t="s">
        <v>41</v>
      </c>
      <c r="D84">
        <v>45</v>
      </c>
      <c r="E84" t="s">
        <v>66</v>
      </c>
      <c r="F84" t="s">
        <v>16</v>
      </c>
      <c r="G84" t="s">
        <v>53</v>
      </c>
      <c r="H84" s="1">
        <v>45233</v>
      </c>
      <c r="J84">
        <v>172000</v>
      </c>
      <c r="K84">
        <v>0.26</v>
      </c>
      <c r="L84" t="s">
        <v>24</v>
      </c>
      <c r="M84" s="2">
        <f ca="1">IF(ISBLANK(Table1[[#This Row],[Exit]]),DATEDIF(Table1[[#This Row],[Hire]],TODAY( ),"Y"),DATEDIF(Table1[[#This Row],[Hire]],Table1[[#This Row],[Exit]],"Y"))</f>
        <v>1</v>
      </c>
      <c r="N8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85" spans="1:14">
      <c r="A85" t="s">
        <v>25</v>
      </c>
      <c r="B85" t="s">
        <v>202</v>
      </c>
      <c r="C85" t="s">
        <v>41</v>
      </c>
      <c r="D85">
        <v>29</v>
      </c>
      <c r="E85" t="s">
        <v>58</v>
      </c>
      <c r="F85" t="s">
        <v>59</v>
      </c>
      <c r="G85" t="s">
        <v>53</v>
      </c>
      <c r="H85" s="1">
        <v>45412</v>
      </c>
      <c r="J85">
        <v>174000</v>
      </c>
      <c r="K85">
        <v>0</v>
      </c>
      <c r="L85" t="s">
        <v>24</v>
      </c>
      <c r="M85" s="2">
        <f ca="1">IF(ISBLANK(Table1[[#This Row],[Exit]]),DATEDIF(Table1[[#This Row],[Hire]],TODAY( ),"Y"),DATEDIF(Table1[[#This Row],[Hire]],Table1[[#This Row],[Exit]],"Y"))</f>
        <v>1</v>
      </c>
      <c r="N8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86" spans="1:14">
      <c r="A86" t="s">
        <v>203</v>
      </c>
      <c r="B86" t="s">
        <v>204</v>
      </c>
      <c r="C86" t="s">
        <v>41</v>
      </c>
      <c r="D86">
        <v>41</v>
      </c>
      <c r="E86" t="s">
        <v>15</v>
      </c>
      <c r="F86" t="s">
        <v>16</v>
      </c>
      <c r="G86" t="s">
        <v>53</v>
      </c>
      <c r="H86" s="1">
        <v>43887</v>
      </c>
      <c r="I86" s="1">
        <v>45332</v>
      </c>
      <c r="J86">
        <v>176000</v>
      </c>
      <c r="K86">
        <v>0.15</v>
      </c>
      <c r="L86" t="s">
        <v>18</v>
      </c>
      <c r="M86" s="2">
        <f ca="1">IF(ISBLANK(Table1[[#This Row],[Exit]]),DATEDIF(Table1[[#This Row],[Hire]],TODAY( ),"Y"),DATEDIF(Table1[[#This Row],[Hire]],Table1[[#This Row],[Exit]],"Y"))</f>
        <v>3</v>
      </c>
      <c r="N8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87" spans="1:14">
      <c r="A87" t="s">
        <v>205</v>
      </c>
      <c r="B87" t="s">
        <v>206</v>
      </c>
      <c r="C87" t="s">
        <v>21</v>
      </c>
      <c r="D87">
        <v>47</v>
      </c>
      <c r="E87" t="s">
        <v>22</v>
      </c>
      <c r="F87" t="s">
        <v>16</v>
      </c>
      <c r="G87" t="s">
        <v>53</v>
      </c>
      <c r="H87" s="1">
        <v>44815</v>
      </c>
      <c r="J87">
        <v>178000</v>
      </c>
      <c r="K87">
        <v>0</v>
      </c>
      <c r="L87" t="s">
        <v>24</v>
      </c>
      <c r="M87" s="2">
        <f ca="1">IF(ISBLANK(Table1[[#This Row],[Exit]]),DATEDIF(Table1[[#This Row],[Hire]],TODAY( ),"Y"),DATEDIF(Table1[[#This Row],[Hire]],Table1[[#This Row],[Exit]],"Y"))</f>
        <v>2</v>
      </c>
      <c r="N8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88" spans="1:14">
      <c r="A88" t="s">
        <v>207</v>
      </c>
      <c r="B88" t="s">
        <v>208</v>
      </c>
      <c r="C88" t="s">
        <v>14</v>
      </c>
      <c r="D88">
        <v>38</v>
      </c>
      <c r="E88" t="s">
        <v>81</v>
      </c>
      <c r="F88" t="s">
        <v>43</v>
      </c>
      <c r="G88" t="s">
        <v>53</v>
      </c>
      <c r="H88" s="1">
        <v>45430</v>
      </c>
      <c r="J88">
        <v>180000</v>
      </c>
      <c r="K88">
        <v>0.21</v>
      </c>
      <c r="L88" t="s">
        <v>24</v>
      </c>
      <c r="M88" s="2">
        <f ca="1">IF(ISBLANK(Table1[[#This Row],[Exit]]),DATEDIF(Table1[[#This Row],[Hire]],TODAY( ),"Y"),DATEDIF(Table1[[#This Row],[Hire]],Table1[[#This Row],[Exit]],"Y"))</f>
        <v>1</v>
      </c>
      <c r="N8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89" spans="1:14">
      <c r="A89" t="s">
        <v>209</v>
      </c>
      <c r="B89" t="s">
        <v>210</v>
      </c>
      <c r="C89" t="s">
        <v>14</v>
      </c>
      <c r="D89">
        <v>40</v>
      </c>
      <c r="E89" t="s">
        <v>52</v>
      </c>
      <c r="F89" t="s">
        <v>16</v>
      </c>
      <c r="G89" t="s">
        <v>17</v>
      </c>
      <c r="H89" s="1">
        <v>44509</v>
      </c>
      <c r="J89">
        <v>182000</v>
      </c>
      <c r="K89">
        <v>0.37</v>
      </c>
      <c r="L89" t="s">
        <v>24</v>
      </c>
      <c r="M89" s="2">
        <f ca="1">IF(ISBLANK(Table1[[#This Row],[Exit]]),DATEDIF(Table1[[#This Row],[Hire]],TODAY( ),"Y"),DATEDIF(Table1[[#This Row],[Hire]],Table1[[#This Row],[Exit]],"Y"))</f>
        <v>3</v>
      </c>
      <c r="N8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90" spans="1:14">
      <c r="A90" t="s">
        <v>211</v>
      </c>
      <c r="B90" t="s">
        <v>212</v>
      </c>
      <c r="C90" t="s">
        <v>21</v>
      </c>
      <c r="D90">
        <v>45</v>
      </c>
      <c r="E90" t="s">
        <v>66</v>
      </c>
      <c r="F90" t="s">
        <v>16</v>
      </c>
      <c r="G90" t="s">
        <v>23</v>
      </c>
      <c r="H90" s="1">
        <v>43963</v>
      </c>
      <c r="I90" s="1">
        <v>45332</v>
      </c>
      <c r="J90">
        <v>184000</v>
      </c>
      <c r="K90">
        <v>0.15</v>
      </c>
      <c r="L90" t="s">
        <v>18</v>
      </c>
      <c r="M90" s="2">
        <f ca="1">IF(ISBLANK(Table1[[#This Row],[Exit]]),DATEDIF(Table1[[#This Row],[Hire]],TODAY( ),"Y"),DATEDIF(Table1[[#This Row],[Hire]],Table1[[#This Row],[Exit]],"Y"))</f>
        <v>3</v>
      </c>
      <c r="N9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91" spans="1:14">
      <c r="A91" t="s">
        <v>213</v>
      </c>
      <c r="B91" t="s">
        <v>214</v>
      </c>
      <c r="C91" t="s">
        <v>21</v>
      </c>
      <c r="D91">
        <v>26</v>
      </c>
      <c r="E91" t="s">
        <v>31</v>
      </c>
      <c r="F91" t="s">
        <v>16</v>
      </c>
      <c r="G91" t="s">
        <v>53</v>
      </c>
      <c r="H91" s="1">
        <v>44815</v>
      </c>
      <c r="J91">
        <v>186000</v>
      </c>
      <c r="K91">
        <v>0.14000000000000001</v>
      </c>
      <c r="L91" t="s">
        <v>24</v>
      </c>
      <c r="M91" s="2">
        <f ca="1">IF(ISBLANK(Table1[[#This Row],[Exit]]),DATEDIF(Table1[[#This Row],[Hire]],TODAY( ),"Y"),DATEDIF(Table1[[#This Row],[Hire]],Table1[[#This Row],[Exit]],"Y"))</f>
        <v>2</v>
      </c>
      <c r="N9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92" spans="1:14">
      <c r="A92" t="s">
        <v>215</v>
      </c>
      <c r="B92" t="s">
        <v>216</v>
      </c>
      <c r="C92" t="s">
        <v>21</v>
      </c>
      <c r="D92">
        <v>35</v>
      </c>
      <c r="E92" t="s">
        <v>81</v>
      </c>
      <c r="F92" t="s">
        <v>49</v>
      </c>
      <c r="G92" t="s">
        <v>34</v>
      </c>
      <c r="H92" s="1">
        <v>44857</v>
      </c>
      <c r="J92">
        <v>188000</v>
      </c>
      <c r="K92">
        <v>0</v>
      </c>
      <c r="L92" t="s">
        <v>24</v>
      </c>
      <c r="M92" s="2">
        <f ca="1">IF(ISBLANK(Table1[[#This Row],[Exit]]),DATEDIF(Table1[[#This Row],[Hire]],TODAY( ),"Y"),DATEDIF(Table1[[#This Row],[Hire]],Table1[[#This Row],[Exit]],"Y"))</f>
        <v>2</v>
      </c>
      <c r="N9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93" spans="1:14">
      <c r="A93" t="s">
        <v>217</v>
      </c>
      <c r="B93" t="s">
        <v>218</v>
      </c>
      <c r="C93" t="s">
        <v>21</v>
      </c>
      <c r="D93">
        <v>29</v>
      </c>
      <c r="E93" t="s">
        <v>92</v>
      </c>
      <c r="F93" t="s">
        <v>59</v>
      </c>
      <c r="G93" t="s">
        <v>53</v>
      </c>
      <c r="H93" s="1">
        <v>45527</v>
      </c>
      <c r="J93">
        <v>190000</v>
      </c>
      <c r="K93">
        <v>0</v>
      </c>
      <c r="L93" t="s">
        <v>24</v>
      </c>
      <c r="M93" s="2">
        <f ca="1">IF(ISBLANK(Table1[[#This Row],[Exit]]),DATEDIF(Table1[[#This Row],[Hire]],TODAY( ),"Y"),DATEDIF(Table1[[#This Row],[Hire]],Table1[[#This Row],[Exit]],"Y"))</f>
        <v>0</v>
      </c>
      <c r="N9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94" spans="1:14">
      <c r="A94" t="s">
        <v>219</v>
      </c>
      <c r="B94" t="s">
        <v>220</v>
      </c>
      <c r="C94" t="s">
        <v>14</v>
      </c>
      <c r="D94">
        <v>35</v>
      </c>
      <c r="E94" t="s">
        <v>81</v>
      </c>
      <c r="F94" t="s">
        <v>46</v>
      </c>
      <c r="G94" t="s">
        <v>23</v>
      </c>
      <c r="H94" s="1">
        <v>45237</v>
      </c>
      <c r="J94">
        <v>192000</v>
      </c>
      <c r="K94">
        <v>7.0000000000000007E-2</v>
      </c>
      <c r="L94" t="s">
        <v>24</v>
      </c>
      <c r="M94" s="2">
        <f ca="1">IF(ISBLANK(Table1[[#This Row],[Exit]]),DATEDIF(Table1[[#This Row],[Hire]],TODAY( ),"Y"),DATEDIF(Table1[[#This Row],[Hire]],Table1[[#This Row],[Exit]],"Y"))</f>
        <v>1</v>
      </c>
      <c r="N9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95" spans="1:14">
      <c r="A95" t="s">
        <v>221</v>
      </c>
      <c r="B95" t="s">
        <v>222</v>
      </c>
      <c r="C95" t="s">
        <v>21</v>
      </c>
      <c r="D95">
        <v>27</v>
      </c>
      <c r="E95" t="s">
        <v>22</v>
      </c>
      <c r="F95" t="s">
        <v>16</v>
      </c>
      <c r="G95" t="s">
        <v>34</v>
      </c>
      <c r="H95" s="1">
        <v>45206</v>
      </c>
      <c r="J95">
        <v>194000</v>
      </c>
      <c r="K95">
        <v>0</v>
      </c>
      <c r="L95" t="s">
        <v>24</v>
      </c>
      <c r="M95" s="2">
        <f ca="1">IF(ISBLANK(Table1[[#This Row],[Exit]]),DATEDIF(Table1[[#This Row],[Hire]],TODAY( ),"Y"),DATEDIF(Table1[[#This Row],[Hire]],Table1[[#This Row],[Exit]],"Y"))</f>
        <v>1</v>
      </c>
      <c r="N9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96" spans="1:14">
      <c r="A96" t="s">
        <v>223</v>
      </c>
      <c r="B96" t="s">
        <v>224</v>
      </c>
      <c r="C96" t="s">
        <v>14</v>
      </c>
      <c r="D96">
        <v>26</v>
      </c>
      <c r="E96" t="s">
        <v>92</v>
      </c>
      <c r="F96" t="s">
        <v>59</v>
      </c>
      <c r="G96" t="s">
        <v>34</v>
      </c>
      <c r="H96" s="1">
        <v>44677</v>
      </c>
      <c r="J96">
        <v>196000</v>
      </c>
      <c r="K96">
        <v>0</v>
      </c>
      <c r="L96" t="s">
        <v>24</v>
      </c>
      <c r="M96" s="2">
        <f ca="1">IF(ISBLANK(Table1[[#This Row],[Exit]]),DATEDIF(Table1[[#This Row],[Hire]],TODAY( ),"Y"),DATEDIF(Table1[[#This Row],[Hire]],Table1[[#This Row],[Exit]],"Y"))</f>
        <v>3</v>
      </c>
      <c r="N9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97" spans="1:14">
      <c r="A97" t="s">
        <v>225</v>
      </c>
      <c r="B97" t="s">
        <v>226</v>
      </c>
      <c r="C97" t="s">
        <v>14</v>
      </c>
      <c r="D97">
        <v>27</v>
      </c>
      <c r="E97" t="s">
        <v>31</v>
      </c>
      <c r="F97" t="s">
        <v>16</v>
      </c>
      <c r="G97" t="s">
        <v>17</v>
      </c>
      <c r="H97" s="1">
        <v>43889</v>
      </c>
      <c r="I97" s="1">
        <v>45332</v>
      </c>
      <c r="J97">
        <v>198000</v>
      </c>
      <c r="K97">
        <v>0</v>
      </c>
      <c r="L97" t="s">
        <v>18</v>
      </c>
      <c r="M97" s="2">
        <f ca="1">IF(ISBLANK(Table1[[#This Row],[Exit]]),DATEDIF(Table1[[#This Row],[Hire]],TODAY( ),"Y"),DATEDIF(Table1[[#This Row],[Hire]],Table1[[#This Row],[Exit]],"Y"))</f>
        <v>3</v>
      </c>
      <c r="N9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98" spans="1:14">
      <c r="A98" t="s">
        <v>227</v>
      </c>
      <c r="B98" t="s">
        <v>228</v>
      </c>
      <c r="C98" t="s">
        <v>14</v>
      </c>
      <c r="D98">
        <v>30</v>
      </c>
      <c r="E98" t="s">
        <v>15</v>
      </c>
      <c r="F98" t="s">
        <v>16</v>
      </c>
      <c r="G98" t="s">
        <v>17</v>
      </c>
      <c r="H98" s="1">
        <v>44116</v>
      </c>
      <c r="J98">
        <v>200000</v>
      </c>
      <c r="K98">
        <v>0.1</v>
      </c>
      <c r="L98" t="s">
        <v>24</v>
      </c>
      <c r="M98" s="2">
        <f ca="1">IF(ISBLANK(Table1[[#This Row],[Exit]]),DATEDIF(Table1[[#This Row],[Hire]],TODAY( ),"Y"),DATEDIF(Table1[[#This Row],[Hire]],Table1[[#This Row],[Exit]],"Y"))</f>
        <v>4</v>
      </c>
      <c r="N9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99" spans="1:14">
      <c r="A99" t="s">
        <v>229</v>
      </c>
      <c r="B99" t="s">
        <v>230</v>
      </c>
      <c r="C99" t="s">
        <v>14</v>
      </c>
      <c r="D99">
        <v>36</v>
      </c>
      <c r="E99" t="s">
        <v>22</v>
      </c>
      <c r="F99" t="s">
        <v>16</v>
      </c>
      <c r="G99" t="s">
        <v>23</v>
      </c>
      <c r="H99" s="1">
        <v>44588</v>
      </c>
      <c r="J99">
        <v>202000</v>
      </c>
      <c r="K99">
        <v>0</v>
      </c>
      <c r="L99" t="s">
        <v>24</v>
      </c>
      <c r="M99" s="2">
        <f ca="1">IF(ISBLANK(Table1[[#This Row],[Exit]]),DATEDIF(Table1[[#This Row],[Hire]],TODAY( ),"Y"),DATEDIF(Table1[[#This Row],[Hire]],Table1[[#This Row],[Exit]],"Y"))</f>
        <v>3</v>
      </c>
      <c r="N9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00" spans="1:14">
      <c r="A100" t="s">
        <v>231</v>
      </c>
      <c r="B100" t="s">
        <v>232</v>
      </c>
      <c r="C100" t="s">
        <v>14</v>
      </c>
      <c r="D100">
        <v>45</v>
      </c>
      <c r="E100" t="s">
        <v>27</v>
      </c>
      <c r="F100" t="s">
        <v>28</v>
      </c>
      <c r="G100" t="s">
        <v>17</v>
      </c>
      <c r="H100" s="1">
        <v>45337</v>
      </c>
      <c r="J100">
        <v>204000</v>
      </c>
      <c r="K100">
        <v>0</v>
      </c>
      <c r="L100" t="s">
        <v>24</v>
      </c>
      <c r="M100" s="2">
        <f ca="1">IF(ISBLANK(Table1[[#This Row],[Exit]]),DATEDIF(Table1[[#This Row],[Hire]],TODAY( ),"Y"),DATEDIF(Table1[[#This Row],[Hire]],Table1[[#This Row],[Exit]],"Y"))</f>
        <v>1</v>
      </c>
      <c r="N10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01" spans="1:14">
      <c r="A101" t="s">
        <v>233</v>
      </c>
      <c r="B101" t="s">
        <v>234</v>
      </c>
      <c r="C101" t="s">
        <v>14</v>
      </c>
      <c r="D101">
        <v>37</v>
      </c>
      <c r="E101" t="s">
        <v>31</v>
      </c>
      <c r="F101" t="s">
        <v>16</v>
      </c>
      <c r="G101" t="s">
        <v>23</v>
      </c>
      <c r="H101" s="1">
        <v>45332</v>
      </c>
      <c r="J101">
        <v>206000</v>
      </c>
      <c r="K101">
        <v>0</v>
      </c>
      <c r="L101" t="s">
        <v>24</v>
      </c>
      <c r="M101" s="2">
        <f ca="1">IF(ISBLANK(Table1[[#This Row],[Exit]]),DATEDIF(Table1[[#This Row],[Hire]],TODAY( ),"Y"),DATEDIF(Table1[[#This Row],[Hire]],Table1[[#This Row],[Exit]],"Y"))</f>
        <v>1</v>
      </c>
      <c r="N10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02" spans="1:14">
      <c r="A102" t="s">
        <v>235</v>
      </c>
      <c r="B102" t="s">
        <v>236</v>
      </c>
      <c r="C102" t="s">
        <v>14</v>
      </c>
      <c r="D102">
        <v>38</v>
      </c>
      <c r="E102" t="s">
        <v>27</v>
      </c>
      <c r="F102" t="s">
        <v>28</v>
      </c>
      <c r="G102" t="s">
        <v>34</v>
      </c>
      <c r="H102" s="1">
        <v>44183</v>
      </c>
      <c r="J102">
        <v>208000</v>
      </c>
      <c r="K102">
        <v>0</v>
      </c>
      <c r="L102" t="s">
        <v>24</v>
      </c>
      <c r="M102" s="2">
        <f ca="1">IF(ISBLANK(Table1[[#This Row],[Exit]]),DATEDIF(Table1[[#This Row],[Hire]],TODAY( ),"Y"),DATEDIF(Table1[[#This Row],[Hire]],Table1[[#This Row],[Exit]],"Y"))</f>
        <v>4</v>
      </c>
      <c r="N10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03" spans="1:14">
      <c r="A103" t="s">
        <v>237</v>
      </c>
      <c r="B103" t="s">
        <v>238</v>
      </c>
      <c r="C103" t="s">
        <v>21</v>
      </c>
      <c r="D103">
        <v>45</v>
      </c>
      <c r="E103" t="s">
        <v>15</v>
      </c>
      <c r="F103" t="s">
        <v>16</v>
      </c>
      <c r="G103" t="s">
        <v>23</v>
      </c>
      <c r="H103" s="1">
        <v>43837</v>
      </c>
      <c r="J103">
        <v>210000</v>
      </c>
      <c r="K103">
        <v>0</v>
      </c>
      <c r="L103" t="s">
        <v>24</v>
      </c>
      <c r="M103" s="2">
        <f ca="1">IF(ISBLANK(Table1[[#This Row],[Exit]]),DATEDIF(Table1[[#This Row],[Hire]],TODAY( ),"Y"),DATEDIF(Table1[[#This Row],[Hire]],Table1[[#This Row],[Exit]],"Y"))</f>
        <v>5</v>
      </c>
      <c r="N10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04" spans="1:14">
      <c r="A104" t="s">
        <v>239</v>
      </c>
      <c r="B104" t="s">
        <v>240</v>
      </c>
      <c r="C104" t="s">
        <v>14</v>
      </c>
      <c r="D104">
        <v>51</v>
      </c>
      <c r="E104" t="s">
        <v>15</v>
      </c>
      <c r="F104" t="s">
        <v>16</v>
      </c>
      <c r="G104" t="s">
        <v>34</v>
      </c>
      <c r="H104" s="1">
        <v>45206</v>
      </c>
      <c r="J104">
        <v>212000</v>
      </c>
      <c r="K104">
        <v>0.33</v>
      </c>
      <c r="L104" t="s">
        <v>24</v>
      </c>
      <c r="M104" s="2">
        <f ca="1">IF(ISBLANK(Table1[[#This Row],[Exit]]),DATEDIF(Table1[[#This Row],[Hire]],TODAY( ),"Y"),DATEDIF(Table1[[#This Row],[Hire]],Table1[[#This Row],[Exit]],"Y"))</f>
        <v>1</v>
      </c>
      <c r="N10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105" spans="1:14">
      <c r="A105" t="s">
        <v>241</v>
      </c>
      <c r="B105" t="s">
        <v>242</v>
      </c>
      <c r="C105" t="s">
        <v>21</v>
      </c>
      <c r="D105">
        <v>56</v>
      </c>
      <c r="E105" t="s">
        <v>42</v>
      </c>
      <c r="F105" t="s">
        <v>43</v>
      </c>
      <c r="G105" t="s">
        <v>34</v>
      </c>
      <c r="H105" s="1">
        <v>44487</v>
      </c>
      <c r="I105" s="1">
        <v>44931</v>
      </c>
      <c r="J105">
        <v>214000</v>
      </c>
      <c r="K105">
        <v>0.12</v>
      </c>
      <c r="L105" t="s">
        <v>18</v>
      </c>
      <c r="M105" s="2">
        <f ca="1">IF(ISBLANK(Table1[[#This Row],[Exit]]),DATEDIF(Table1[[#This Row],[Hire]],TODAY( ),"Y"),DATEDIF(Table1[[#This Row],[Hire]],Table1[[#This Row],[Exit]],"Y"))</f>
        <v>1</v>
      </c>
      <c r="N10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106" spans="1:14">
      <c r="A106" t="s">
        <v>243</v>
      </c>
      <c r="B106" t="s">
        <v>244</v>
      </c>
      <c r="C106" t="s">
        <v>21</v>
      </c>
      <c r="D106">
        <v>53</v>
      </c>
      <c r="E106" t="s">
        <v>42</v>
      </c>
      <c r="F106" t="s">
        <v>46</v>
      </c>
      <c r="G106" t="s">
        <v>23</v>
      </c>
      <c r="H106" s="1">
        <v>44791</v>
      </c>
      <c r="J106">
        <v>216000</v>
      </c>
      <c r="K106">
        <v>0</v>
      </c>
      <c r="L106" t="s">
        <v>24</v>
      </c>
      <c r="M106" s="2">
        <f ca="1">IF(ISBLANK(Table1[[#This Row],[Exit]]),DATEDIF(Table1[[#This Row],[Hire]],TODAY( ),"Y"),DATEDIF(Table1[[#This Row],[Hire]],Table1[[#This Row],[Exit]],"Y"))</f>
        <v>2</v>
      </c>
      <c r="N10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107" spans="1:14">
      <c r="A107" t="s">
        <v>245</v>
      </c>
      <c r="B107" t="s">
        <v>246</v>
      </c>
      <c r="C107" t="s">
        <v>41</v>
      </c>
      <c r="D107">
        <v>47</v>
      </c>
      <c r="E107" t="s">
        <v>42</v>
      </c>
      <c r="F107" t="s">
        <v>49</v>
      </c>
      <c r="G107" t="s">
        <v>17</v>
      </c>
      <c r="H107" s="1">
        <v>45440</v>
      </c>
      <c r="J107">
        <v>218000</v>
      </c>
      <c r="K107">
        <v>0.28000000000000003</v>
      </c>
      <c r="L107" t="s">
        <v>24</v>
      </c>
      <c r="M107" s="2">
        <f ca="1">IF(ISBLANK(Table1[[#This Row],[Exit]]),DATEDIF(Table1[[#This Row],[Hire]],TODAY( ),"Y"),DATEDIF(Table1[[#This Row],[Hire]],Table1[[#This Row],[Exit]],"Y"))</f>
        <v>1</v>
      </c>
      <c r="N10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08" spans="1:14">
      <c r="A108" t="s">
        <v>50</v>
      </c>
      <c r="B108" t="s">
        <v>247</v>
      </c>
      <c r="C108" t="s">
        <v>14</v>
      </c>
      <c r="D108">
        <v>36</v>
      </c>
      <c r="E108" t="s">
        <v>52</v>
      </c>
      <c r="F108" t="s">
        <v>16</v>
      </c>
      <c r="G108" t="s">
        <v>53</v>
      </c>
      <c r="H108" s="1">
        <v>44811</v>
      </c>
      <c r="J108">
        <v>220000</v>
      </c>
      <c r="K108">
        <v>0</v>
      </c>
      <c r="L108" t="s">
        <v>24</v>
      </c>
      <c r="M108" s="2">
        <f ca="1">IF(ISBLANK(Table1[[#This Row],[Exit]]),DATEDIF(Table1[[#This Row],[Hire]],TODAY( ),"Y"),DATEDIF(Table1[[#This Row],[Hire]],Table1[[#This Row],[Exit]],"Y"))</f>
        <v>2</v>
      </c>
      <c r="N10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09" spans="1:14">
      <c r="A109" t="s">
        <v>248</v>
      </c>
      <c r="B109" t="s">
        <v>249</v>
      </c>
      <c r="C109" t="s">
        <v>41</v>
      </c>
      <c r="D109">
        <v>41</v>
      </c>
      <c r="E109" t="s">
        <v>42</v>
      </c>
      <c r="F109" t="s">
        <v>46</v>
      </c>
      <c r="G109" t="s">
        <v>53</v>
      </c>
      <c r="H109" s="1">
        <v>45294</v>
      </c>
      <c r="J109">
        <v>222000</v>
      </c>
      <c r="K109">
        <v>0.4</v>
      </c>
      <c r="L109" t="s">
        <v>24</v>
      </c>
      <c r="M109" s="2">
        <f ca="1">IF(ISBLANK(Table1[[#This Row],[Exit]]),DATEDIF(Table1[[#This Row],[Hire]],TODAY( ),"Y"),DATEDIF(Table1[[#This Row],[Hire]],Table1[[#This Row],[Exit]],"Y"))</f>
        <v>1</v>
      </c>
      <c r="N10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10" spans="1:14">
      <c r="A110" t="s">
        <v>250</v>
      </c>
      <c r="B110" t="s">
        <v>251</v>
      </c>
      <c r="C110" t="s">
        <v>14</v>
      </c>
      <c r="D110">
        <v>30</v>
      </c>
      <c r="E110" t="s">
        <v>58</v>
      </c>
      <c r="F110" t="s">
        <v>59</v>
      </c>
      <c r="G110" t="s">
        <v>34</v>
      </c>
      <c r="H110" s="1">
        <v>45074</v>
      </c>
      <c r="J110">
        <v>224000</v>
      </c>
      <c r="K110">
        <v>0</v>
      </c>
      <c r="L110" t="s">
        <v>24</v>
      </c>
      <c r="M110" s="2">
        <f ca="1">IF(ISBLANK(Table1[[#This Row],[Exit]]),DATEDIF(Table1[[#This Row],[Hire]],TODAY( ),"Y"),DATEDIF(Table1[[#This Row],[Hire]],Table1[[#This Row],[Exit]],"Y"))</f>
        <v>2</v>
      </c>
      <c r="N11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11" spans="1:14">
      <c r="A111" t="s">
        <v>252</v>
      </c>
      <c r="B111" t="s">
        <v>253</v>
      </c>
      <c r="C111" t="s">
        <v>21</v>
      </c>
      <c r="D111">
        <v>30</v>
      </c>
      <c r="E111" t="s">
        <v>52</v>
      </c>
      <c r="F111" t="s">
        <v>16</v>
      </c>
      <c r="G111" t="s">
        <v>23</v>
      </c>
      <c r="H111" s="1">
        <v>45245</v>
      </c>
      <c r="J111">
        <v>226000</v>
      </c>
      <c r="K111">
        <v>0.37</v>
      </c>
      <c r="L111" t="s">
        <v>24</v>
      </c>
      <c r="M111" s="2">
        <f ca="1">IF(ISBLANK(Table1[[#This Row],[Exit]]),DATEDIF(Table1[[#This Row],[Hire]],TODAY( ),"Y"),DATEDIF(Table1[[#This Row],[Hire]],Table1[[#This Row],[Exit]],"Y"))</f>
        <v>1</v>
      </c>
      <c r="N11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12" spans="1:14">
      <c r="A112" t="s">
        <v>254</v>
      </c>
      <c r="B112" t="s">
        <v>255</v>
      </c>
      <c r="C112" t="s">
        <v>14</v>
      </c>
      <c r="D112">
        <v>38</v>
      </c>
      <c r="E112" t="s">
        <v>52</v>
      </c>
      <c r="F112" t="s">
        <v>16</v>
      </c>
      <c r="G112" t="s">
        <v>34</v>
      </c>
      <c r="H112" s="1">
        <v>43851</v>
      </c>
      <c r="J112">
        <v>228000</v>
      </c>
      <c r="K112">
        <v>0.3</v>
      </c>
      <c r="L112" t="s">
        <v>24</v>
      </c>
      <c r="M112" s="2">
        <f ca="1">IF(ISBLANK(Table1[[#This Row],[Exit]]),DATEDIF(Table1[[#This Row],[Hire]],TODAY( ),"Y"),DATEDIF(Table1[[#This Row],[Hire]],Table1[[#This Row],[Exit]],"Y"))</f>
        <v>5</v>
      </c>
      <c r="N11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13" spans="1:14">
      <c r="A113" t="s">
        <v>256</v>
      </c>
      <c r="B113" t="s">
        <v>257</v>
      </c>
      <c r="C113" t="s">
        <v>21</v>
      </c>
      <c r="D113">
        <v>28</v>
      </c>
      <c r="E113" t="s">
        <v>66</v>
      </c>
      <c r="F113" t="s">
        <v>16</v>
      </c>
      <c r="G113" t="s">
        <v>17</v>
      </c>
      <c r="H113" s="1">
        <v>45206</v>
      </c>
      <c r="J113">
        <v>230000</v>
      </c>
      <c r="K113">
        <v>0</v>
      </c>
      <c r="L113" t="s">
        <v>24</v>
      </c>
      <c r="M113" s="2">
        <f ca="1">IF(ISBLANK(Table1[[#This Row],[Exit]]),DATEDIF(Table1[[#This Row],[Hire]],TODAY( ),"Y"),DATEDIF(Table1[[#This Row],[Hire]],Table1[[#This Row],[Exit]],"Y"))</f>
        <v>1</v>
      </c>
      <c r="N11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14" spans="1:14">
      <c r="A114" t="s">
        <v>258</v>
      </c>
      <c r="B114" t="s">
        <v>259</v>
      </c>
      <c r="C114" t="s">
        <v>14</v>
      </c>
      <c r="D114">
        <v>39</v>
      </c>
      <c r="E114" t="s">
        <v>58</v>
      </c>
      <c r="F114" t="s">
        <v>59</v>
      </c>
      <c r="G114" t="s">
        <v>23</v>
      </c>
      <c r="H114" s="1">
        <v>45401</v>
      </c>
      <c r="J114">
        <v>232000</v>
      </c>
      <c r="K114">
        <v>0</v>
      </c>
      <c r="L114" t="s">
        <v>24</v>
      </c>
      <c r="M114" s="2">
        <f ca="1">IF(ISBLANK(Table1[[#This Row],[Exit]]),DATEDIF(Table1[[#This Row],[Hire]],TODAY( ),"Y"),DATEDIF(Table1[[#This Row],[Hire]],Table1[[#This Row],[Exit]],"Y"))</f>
        <v>1</v>
      </c>
      <c r="N11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15" spans="1:14">
      <c r="A115" t="s">
        <v>260</v>
      </c>
      <c r="B115" t="s">
        <v>261</v>
      </c>
      <c r="C115" t="s">
        <v>21</v>
      </c>
      <c r="D115">
        <v>31</v>
      </c>
      <c r="E115" t="s">
        <v>66</v>
      </c>
      <c r="F115" t="s">
        <v>16</v>
      </c>
      <c r="G115" t="s">
        <v>34</v>
      </c>
      <c r="H115" s="1">
        <v>44083</v>
      </c>
      <c r="J115">
        <v>234000</v>
      </c>
      <c r="K115">
        <v>0</v>
      </c>
      <c r="L115" t="s">
        <v>24</v>
      </c>
      <c r="M115" s="2">
        <f ca="1">IF(ISBLANK(Table1[[#This Row],[Exit]]),DATEDIF(Table1[[#This Row],[Hire]],TODAY( ),"Y"),DATEDIF(Table1[[#This Row],[Hire]],Table1[[#This Row],[Exit]],"Y"))</f>
        <v>4</v>
      </c>
      <c r="N11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116" spans="1:14">
      <c r="A116" t="s">
        <v>262</v>
      </c>
      <c r="B116" t="s">
        <v>263</v>
      </c>
      <c r="C116" t="s">
        <v>21</v>
      </c>
      <c r="D116">
        <v>45</v>
      </c>
      <c r="E116" t="s">
        <v>66</v>
      </c>
      <c r="F116" t="s">
        <v>16</v>
      </c>
      <c r="G116" t="s">
        <v>53</v>
      </c>
      <c r="H116" s="1">
        <v>45233</v>
      </c>
      <c r="J116">
        <v>236000</v>
      </c>
      <c r="K116">
        <v>0.3</v>
      </c>
      <c r="L116" t="s">
        <v>24</v>
      </c>
      <c r="M116" s="2">
        <f ca="1">IF(ISBLANK(Table1[[#This Row],[Exit]]),DATEDIF(Table1[[#This Row],[Hire]],TODAY( ),"Y"),DATEDIF(Table1[[#This Row],[Hire]],Table1[[#This Row],[Exit]],"Y"))</f>
        <v>1</v>
      </c>
      <c r="N11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17" spans="1:14">
      <c r="A117" t="s">
        <v>264</v>
      </c>
      <c r="B117" t="s">
        <v>265</v>
      </c>
      <c r="C117" t="s">
        <v>14</v>
      </c>
      <c r="D117">
        <v>50</v>
      </c>
      <c r="E117" t="s">
        <v>58</v>
      </c>
      <c r="F117" t="s">
        <v>59</v>
      </c>
      <c r="G117" t="s">
        <v>53</v>
      </c>
      <c r="H117" s="1">
        <v>45412</v>
      </c>
      <c r="J117">
        <v>238000</v>
      </c>
      <c r="K117">
        <v>0.33</v>
      </c>
      <c r="L117" t="s">
        <v>24</v>
      </c>
      <c r="M117" s="2">
        <f ca="1">IF(ISBLANK(Table1[[#This Row],[Exit]]),DATEDIF(Table1[[#This Row],[Hire]],TODAY( ),"Y"),DATEDIF(Table1[[#This Row],[Hire]],Table1[[#This Row],[Exit]],"Y"))</f>
        <v>1</v>
      </c>
      <c r="N11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18" spans="1:14">
      <c r="A118" t="s">
        <v>266</v>
      </c>
      <c r="B118" t="s">
        <v>267</v>
      </c>
      <c r="C118" t="s">
        <v>14</v>
      </c>
      <c r="D118">
        <v>36</v>
      </c>
      <c r="E118" t="s">
        <v>15</v>
      </c>
      <c r="F118" t="s">
        <v>16</v>
      </c>
      <c r="G118" t="s">
        <v>53</v>
      </c>
      <c r="H118" s="1">
        <v>43887</v>
      </c>
      <c r="J118">
        <v>240000</v>
      </c>
      <c r="K118">
        <v>0</v>
      </c>
      <c r="L118" t="s">
        <v>24</v>
      </c>
      <c r="M118" s="2">
        <f ca="1">IF(ISBLANK(Table1[[#This Row],[Exit]]),DATEDIF(Table1[[#This Row],[Hire]],TODAY( ),"Y"),DATEDIF(Table1[[#This Row],[Hire]],Table1[[#This Row],[Exit]],"Y"))</f>
        <v>5</v>
      </c>
      <c r="N11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19" spans="1:14">
      <c r="A119" t="s">
        <v>268</v>
      </c>
      <c r="B119" t="s">
        <v>269</v>
      </c>
      <c r="C119" t="s">
        <v>14</v>
      </c>
      <c r="D119">
        <v>45</v>
      </c>
      <c r="E119" t="s">
        <v>22</v>
      </c>
      <c r="F119" t="s">
        <v>16</v>
      </c>
      <c r="G119" t="s">
        <v>53</v>
      </c>
      <c r="H119" s="1">
        <v>44815</v>
      </c>
      <c r="J119">
        <v>242000</v>
      </c>
      <c r="K119">
        <v>0</v>
      </c>
      <c r="L119" t="s">
        <v>24</v>
      </c>
      <c r="M119" s="2">
        <f ca="1">IF(ISBLANK(Table1[[#This Row],[Exit]]),DATEDIF(Table1[[#This Row],[Hire]],TODAY( ),"Y"),DATEDIF(Table1[[#This Row],[Hire]],Table1[[#This Row],[Exit]],"Y"))</f>
        <v>2</v>
      </c>
      <c r="N11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20" spans="1:14">
      <c r="A120" t="s">
        <v>270</v>
      </c>
      <c r="B120" t="s">
        <v>271</v>
      </c>
      <c r="C120" t="s">
        <v>21</v>
      </c>
      <c r="D120">
        <v>29</v>
      </c>
      <c r="E120" t="s">
        <v>81</v>
      </c>
      <c r="F120" t="s">
        <v>43</v>
      </c>
      <c r="G120" t="s">
        <v>53</v>
      </c>
      <c r="H120" s="1">
        <v>45430</v>
      </c>
      <c r="J120">
        <v>244000</v>
      </c>
      <c r="K120">
        <v>0.08</v>
      </c>
      <c r="L120" t="s">
        <v>24</v>
      </c>
      <c r="M120" s="2">
        <f ca="1">IF(ISBLANK(Table1[[#This Row],[Exit]]),DATEDIF(Table1[[#This Row],[Hire]],TODAY( ),"Y"),DATEDIF(Table1[[#This Row],[Hire]],Table1[[#This Row],[Exit]],"Y"))</f>
        <v>1</v>
      </c>
      <c r="N12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21" spans="1:14">
      <c r="A121" t="s">
        <v>272</v>
      </c>
      <c r="B121" t="s">
        <v>273</v>
      </c>
      <c r="C121" t="s">
        <v>41</v>
      </c>
      <c r="D121">
        <v>41</v>
      </c>
      <c r="E121" t="s">
        <v>52</v>
      </c>
      <c r="F121" t="s">
        <v>16</v>
      </c>
      <c r="G121" t="s">
        <v>17</v>
      </c>
      <c r="H121" s="1">
        <v>44509</v>
      </c>
      <c r="J121">
        <v>246000</v>
      </c>
      <c r="K121">
        <v>0.14000000000000001</v>
      </c>
      <c r="L121" t="s">
        <v>24</v>
      </c>
      <c r="M121" s="2">
        <f ca="1">IF(ISBLANK(Table1[[#This Row],[Exit]]),DATEDIF(Table1[[#This Row],[Hire]],TODAY( ),"Y"),DATEDIF(Table1[[#This Row],[Hire]],Table1[[#This Row],[Exit]],"Y"))</f>
        <v>3</v>
      </c>
      <c r="N12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22" spans="1:14">
      <c r="A122" t="s">
        <v>29</v>
      </c>
      <c r="B122" t="s">
        <v>274</v>
      </c>
      <c r="C122" t="s">
        <v>14</v>
      </c>
      <c r="D122">
        <v>47</v>
      </c>
      <c r="E122" t="s">
        <v>66</v>
      </c>
      <c r="F122" t="s">
        <v>16</v>
      </c>
      <c r="G122" t="s">
        <v>23</v>
      </c>
      <c r="H122" s="1">
        <v>43963</v>
      </c>
      <c r="J122">
        <v>248000</v>
      </c>
      <c r="K122">
        <v>0</v>
      </c>
      <c r="L122" t="s">
        <v>24</v>
      </c>
      <c r="M122" s="2">
        <f ca="1">IF(ISBLANK(Table1[[#This Row],[Exit]]),DATEDIF(Table1[[#This Row],[Hire]],TODAY( ),"Y"),DATEDIF(Table1[[#This Row],[Hire]],Table1[[#This Row],[Exit]],"Y"))</f>
        <v>5</v>
      </c>
      <c r="N12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23" spans="1:14">
      <c r="A123" t="s">
        <v>125</v>
      </c>
      <c r="B123" t="s">
        <v>275</v>
      </c>
      <c r="C123" t="s">
        <v>14</v>
      </c>
      <c r="D123">
        <v>38</v>
      </c>
      <c r="E123" t="s">
        <v>31</v>
      </c>
      <c r="F123" t="s">
        <v>16</v>
      </c>
      <c r="G123" t="s">
        <v>53</v>
      </c>
      <c r="H123" s="1">
        <v>44815</v>
      </c>
      <c r="J123">
        <v>250000</v>
      </c>
      <c r="K123">
        <v>0</v>
      </c>
      <c r="L123" t="s">
        <v>24</v>
      </c>
      <c r="M123" s="2">
        <f ca="1">IF(ISBLANK(Table1[[#This Row],[Exit]]),DATEDIF(Table1[[#This Row],[Hire]],TODAY( ),"Y"),DATEDIF(Table1[[#This Row],[Hire]],Table1[[#This Row],[Exit]],"Y"))</f>
        <v>2</v>
      </c>
      <c r="N12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24" spans="1:14">
      <c r="A124" t="s">
        <v>276</v>
      </c>
      <c r="B124" t="s">
        <v>277</v>
      </c>
      <c r="C124" t="s">
        <v>14</v>
      </c>
      <c r="D124">
        <v>40</v>
      </c>
      <c r="E124" t="s">
        <v>81</v>
      </c>
      <c r="F124" t="s">
        <v>49</v>
      </c>
      <c r="G124" t="s">
        <v>34</v>
      </c>
      <c r="H124" s="1">
        <v>44857</v>
      </c>
      <c r="J124">
        <v>252000</v>
      </c>
      <c r="K124">
        <v>0</v>
      </c>
      <c r="L124" t="s">
        <v>24</v>
      </c>
      <c r="M124" s="2">
        <f ca="1">IF(ISBLANK(Table1[[#This Row],[Exit]]),DATEDIF(Table1[[#This Row],[Hire]],TODAY( ),"Y"),DATEDIF(Table1[[#This Row],[Hire]],Table1[[#This Row],[Exit]],"Y"))</f>
        <v>2</v>
      </c>
      <c r="N12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25" spans="1:14">
      <c r="A125" t="s">
        <v>278</v>
      </c>
      <c r="B125" t="s">
        <v>279</v>
      </c>
      <c r="C125" t="s">
        <v>21</v>
      </c>
      <c r="D125">
        <v>45</v>
      </c>
      <c r="E125" t="s">
        <v>92</v>
      </c>
      <c r="F125" t="s">
        <v>59</v>
      </c>
      <c r="G125" t="s">
        <v>53</v>
      </c>
      <c r="H125" s="1">
        <v>45527</v>
      </c>
      <c r="J125">
        <v>254000</v>
      </c>
      <c r="K125">
        <v>0</v>
      </c>
      <c r="L125" t="s">
        <v>24</v>
      </c>
      <c r="M125" s="2">
        <f ca="1">IF(ISBLANK(Table1[[#This Row],[Exit]]),DATEDIF(Table1[[#This Row],[Hire]],TODAY( ),"Y"),DATEDIF(Table1[[#This Row],[Hire]],Table1[[#This Row],[Exit]],"Y"))</f>
        <v>0</v>
      </c>
      <c r="N12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26" spans="1:14">
      <c r="A126" t="s">
        <v>280</v>
      </c>
      <c r="B126" t="s">
        <v>281</v>
      </c>
      <c r="C126" t="s">
        <v>21</v>
      </c>
      <c r="D126">
        <v>26</v>
      </c>
      <c r="E126" t="s">
        <v>81</v>
      </c>
      <c r="F126" t="s">
        <v>46</v>
      </c>
      <c r="G126" t="s">
        <v>23</v>
      </c>
      <c r="H126" s="1">
        <v>45237</v>
      </c>
      <c r="J126">
        <v>256000</v>
      </c>
      <c r="K126">
        <v>0</v>
      </c>
      <c r="L126" t="s">
        <v>24</v>
      </c>
      <c r="M126" s="2">
        <f ca="1">IF(ISBLANK(Table1[[#This Row],[Exit]]),DATEDIF(Table1[[#This Row],[Hire]],TODAY( ),"Y"),DATEDIF(Table1[[#This Row],[Hire]],Table1[[#This Row],[Exit]],"Y"))</f>
        <v>1</v>
      </c>
      <c r="N12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27" spans="1:14">
      <c r="A127" t="s">
        <v>282</v>
      </c>
      <c r="B127" t="s">
        <v>283</v>
      </c>
      <c r="C127" t="s">
        <v>14</v>
      </c>
      <c r="D127">
        <v>35</v>
      </c>
      <c r="E127" t="s">
        <v>22</v>
      </c>
      <c r="F127" t="s">
        <v>16</v>
      </c>
      <c r="G127" t="s">
        <v>34</v>
      </c>
      <c r="H127" s="1">
        <v>45206</v>
      </c>
      <c r="J127">
        <v>258000</v>
      </c>
      <c r="K127">
        <v>0</v>
      </c>
      <c r="L127" t="s">
        <v>24</v>
      </c>
      <c r="M127" s="2">
        <f ca="1">IF(ISBLANK(Table1[[#This Row],[Exit]]),DATEDIF(Table1[[#This Row],[Hire]],TODAY( ),"Y"),DATEDIF(Table1[[#This Row],[Hire]],Table1[[#This Row],[Exit]],"Y"))</f>
        <v>1</v>
      </c>
      <c r="N12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128" spans="1:14">
      <c r="A128" t="s">
        <v>284</v>
      </c>
      <c r="B128" t="s">
        <v>285</v>
      </c>
      <c r="C128" t="s">
        <v>21</v>
      </c>
      <c r="D128">
        <v>29</v>
      </c>
      <c r="E128" t="s">
        <v>92</v>
      </c>
      <c r="F128" t="s">
        <v>59</v>
      </c>
      <c r="G128" t="s">
        <v>34</v>
      </c>
      <c r="H128" s="1">
        <v>44677</v>
      </c>
      <c r="J128">
        <v>260000</v>
      </c>
      <c r="K128">
        <v>0</v>
      </c>
      <c r="L128" t="s">
        <v>24</v>
      </c>
      <c r="M128" s="2">
        <f ca="1">IF(ISBLANK(Table1[[#This Row],[Exit]]),DATEDIF(Table1[[#This Row],[Hire]],TODAY( ),"Y"),DATEDIF(Table1[[#This Row],[Hire]],Table1[[#This Row],[Exit]],"Y"))</f>
        <v>3</v>
      </c>
      <c r="N12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29" spans="1:14">
      <c r="A129" t="s">
        <v>286</v>
      </c>
      <c r="B129" t="s">
        <v>287</v>
      </c>
      <c r="C129" t="s">
        <v>14</v>
      </c>
      <c r="D129">
        <v>35</v>
      </c>
      <c r="E129" t="s">
        <v>31</v>
      </c>
      <c r="F129" t="s">
        <v>16</v>
      </c>
      <c r="G129" t="s">
        <v>17</v>
      </c>
      <c r="H129" s="1">
        <v>43889</v>
      </c>
      <c r="J129">
        <v>262000</v>
      </c>
      <c r="K129">
        <v>0</v>
      </c>
      <c r="L129" t="s">
        <v>24</v>
      </c>
      <c r="M129" s="2">
        <f ca="1">IF(ISBLANK(Table1[[#This Row],[Exit]]),DATEDIF(Table1[[#This Row],[Hire]],TODAY( ),"Y"),DATEDIF(Table1[[#This Row],[Hire]],Table1[[#This Row],[Exit]],"Y"))</f>
        <v>5</v>
      </c>
      <c r="N12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130" spans="1:14">
      <c r="A130" t="s">
        <v>288</v>
      </c>
      <c r="B130" t="s">
        <v>289</v>
      </c>
      <c r="C130" t="s">
        <v>14</v>
      </c>
      <c r="D130">
        <v>27</v>
      </c>
      <c r="E130" t="s">
        <v>15</v>
      </c>
      <c r="F130" t="s">
        <v>16</v>
      </c>
      <c r="G130" t="s">
        <v>17</v>
      </c>
      <c r="H130" s="1">
        <v>44116</v>
      </c>
      <c r="J130">
        <v>264000</v>
      </c>
      <c r="K130">
        <v>0</v>
      </c>
      <c r="L130" t="s">
        <v>24</v>
      </c>
      <c r="M130" s="2">
        <f ca="1">IF(ISBLANK(Table1[[#This Row],[Exit]]),DATEDIF(Table1[[#This Row],[Hire]],TODAY( ),"Y"),DATEDIF(Table1[[#This Row],[Hire]],Table1[[#This Row],[Exit]],"Y"))</f>
        <v>4</v>
      </c>
      <c r="N13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31" spans="1:14">
      <c r="A131" t="s">
        <v>290</v>
      </c>
      <c r="B131" t="s">
        <v>291</v>
      </c>
      <c r="C131" t="s">
        <v>14</v>
      </c>
      <c r="D131">
        <v>26</v>
      </c>
      <c r="E131" t="s">
        <v>22</v>
      </c>
      <c r="F131" t="s">
        <v>16</v>
      </c>
      <c r="G131" t="s">
        <v>23</v>
      </c>
      <c r="H131" s="1">
        <v>44588</v>
      </c>
      <c r="J131">
        <v>266000</v>
      </c>
      <c r="K131">
        <v>0.1</v>
      </c>
      <c r="L131" t="s">
        <v>24</v>
      </c>
      <c r="M131" s="2">
        <f ca="1">IF(ISBLANK(Table1[[#This Row],[Exit]]),DATEDIF(Table1[[#This Row],[Hire]],TODAY( ),"Y"),DATEDIF(Table1[[#This Row],[Hire]],Table1[[#This Row],[Exit]],"Y"))</f>
        <v>3</v>
      </c>
      <c r="N13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32" spans="1:14">
      <c r="A132" t="s">
        <v>292</v>
      </c>
      <c r="B132" t="s">
        <v>293</v>
      </c>
      <c r="C132" t="s">
        <v>14</v>
      </c>
      <c r="D132">
        <v>27</v>
      </c>
      <c r="E132" t="s">
        <v>27</v>
      </c>
      <c r="F132" t="s">
        <v>28</v>
      </c>
      <c r="G132" t="s">
        <v>17</v>
      </c>
      <c r="H132" s="1">
        <v>45337</v>
      </c>
      <c r="J132">
        <v>268000</v>
      </c>
      <c r="K132">
        <v>0.33</v>
      </c>
      <c r="L132" t="s">
        <v>24</v>
      </c>
      <c r="M132" s="2">
        <f ca="1">IF(ISBLANK(Table1[[#This Row],[Exit]]),DATEDIF(Table1[[#This Row],[Hire]],TODAY( ),"Y"),DATEDIF(Table1[[#This Row],[Hire]],Table1[[#This Row],[Exit]],"Y"))</f>
        <v>1</v>
      </c>
      <c r="N13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33" spans="1:14">
      <c r="A133" t="s">
        <v>141</v>
      </c>
      <c r="B133" t="s">
        <v>294</v>
      </c>
      <c r="C133" t="s">
        <v>21</v>
      </c>
      <c r="D133">
        <v>30</v>
      </c>
      <c r="E133" t="s">
        <v>31</v>
      </c>
      <c r="F133" t="s">
        <v>16</v>
      </c>
      <c r="G133" t="s">
        <v>23</v>
      </c>
      <c r="H133" s="1">
        <v>45332</v>
      </c>
      <c r="J133">
        <v>270000</v>
      </c>
      <c r="K133">
        <v>0.05</v>
      </c>
      <c r="L133" t="s">
        <v>24</v>
      </c>
      <c r="M133" s="2">
        <f ca="1">IF(ISBLANK(Table1[[#This Row],[Exit]]),DATEDIF(Table1[[#This Row],[Hire]],TODAY( ),"Y"),DATEDIF(Table1[[#This Row],[Hire]],Table1[[#This Row],[Exit]],"Y"))</f>
        <v>1</v>
      </c>
      <c r="N13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34" spans="1:14">
      <c r="A134" t="s">
        <v>159</v>
      </c>
      <c r="B134" t="s">
        <v>295</v>
      </c>
      <c r="C134" t="s">
        <v>14</v>
      </c>
      <c r="D134">
        <v>36</v>
      </c>
      <c r="E134" t="s">
        <v>27</v>
      </c>
      <c r="F134" t="s">
        <v>28</v>
      </c>
      <c r="G134" t="s">
        <v>34</v>
      </c>
      <c r="H134" s="1">
        <v>44183</v>
      </c>
      <c r="I134" s="1">
        <v>45273</v>
      </c>
      <c r="J134">
        <v>272000</v>
      </c>
      <c r="K134">
        <v>0</v>
      </c>
      <c r="L134" t="s">
        <v>18</v>
      </c>
      <c r="M134" s="2">
        <f ca="1">IF(ISBLANK(Table1[[#This Row],[Exit]]),DATEDIF(Table1[[#This Row],[Hire]],TODAY( ),"Y"),DATEDIF(Table1[[#This Row],[Hire]],Table1[[#This Row],[Exit]],"Y"))</f>
        <v>2</v>
      </c>
      <c r="N13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35" spans="1:14">
      <c r="A135" t="s">
        <v>296</v>
      </c>
      <c r="B135" t="s">
        <v>297</v>
      </c>
      <c r="C135" t="s">
        <v>21</v>
      </c>
      <c r="D135">
        <v>45</v>
      </c>
      <c r="E135" t="s">
        <v>15</v>
      </c>
      <c r="F135" t="s">
        <v>16</v>
      </c>
      <c r="G135" t="s">
        <v>23</v>
      </c>
      <c r="H135" s="1">
        <v>43837</v>
      </c>
      <c r="J135">
        <v>274000</v>
      </c>
      <c r="K135">
        <v>0.15</v>
      </c>
      <c r="L135" t="s">
        <v>24</v>
      </c>
      <c r="M135" s="2">
        <f ca="1">IF(ISBLANK(Table1[[#This Row],[Exit]]),DATEDIF(Table1[[#This Row],[Hire]],TODAY( ),"Y"),DATEDIF(Table1[[#This Row],[Hire]],Table1[[#This Row],[Exit]],"Y"))</f>
        <v>5</v>
      </c>
      <c r="N13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36" spans="1:14">
      <c r="A136" t="s">
        <v>298</v>
      </c>
      <c r="B136" t="s">
        <v>299</v>
      </c>
      <c r="C136" t="s">
        <v>14</v>
      </c>
      <c r="D136">
        <v>37</v>
      </c>
      <c r="E136" t="s">
        <v>15</v>
      </c>
      <c r="F136" t="s">
        <v>16</v>
      </c>
      <c r="G136" t="s">
        <v>34</v>
      </c>
      <c r="H136" s="1">
        <v>45206</v>
      </c>
      <c r="J136">
        <v>276000</v>
      </c>
      <c r="K136">
        <v>0</v>
      </c>
      <c r="L136" t="s">
        <v>24</v>
      </c>
      <c r="M136" s="2">
        <f ca="1">IF(ISBLANK(Table1[[#This Row],[Exit]]),DATEDIF(Table1[[#This Row],[Hire]],TODAY( ),"Y"),DATEDIF(Table1[[#This Row],[Hire]],Table1[[#This Row],[Exit]],"Y"))</f>
        <v>1</v>
      </c>
      <c r="N13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37" spans="1:14">
      <c r="A137" t="s">
        <v>300</v>
      </c>
      <c r="B137" t="s">
        <v>301</v>
      </c>
      <c r="C137" t="s">
        <v>14</v>
      </c>
      <c r="D137">
        <v>38</v>
      </c>
      <c r="E137" t="s">
        <v>42</v>
      </c>
      <c r="F137" t="s">
        <v>43</v>
      </c>
      <c r="G137" t="s">
        <v>34</v>
      </c>
      <c r="H137" s="1">
        <v>44487</v>
      </c>
      <c r="J137">
        <v>278000</v>
      </c>
      <c r="K137">
        <v>0</v>
      </c>
      <c r="L137" t="s">
        <v>24</v>
      </c>
      <c r="M137" s="2">
        <f ca="1">IF(ISBLANK(Table1[[#This Row],[Exit]]),DATEDIF(Table1[[#This Row],[Hire]],TODAY( ),"Y"),DATEDIF(Table1[[#This Row],[Hire]],Table1[[#This Row],[Exit]],"Y"))</f>
        <v>3</v>
      </c>
      <c r="N13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38" spans="1:14">
      <c r="A138" t="s">
        <v>302</v>
      </c>
      <c r="B138" t="s">
        <v>303</v>
      </c>
      <c r="C138" t="s">
        <v>21</v>
      </c>
      <c r="D138">
        <v>45</v>
      </c>
      <c r="E138" t="s">
        <v>42</v>
      </c>
      <c r="F138" t="s">
        <v>46</v>
      </c>
      <c r="G138" t="s">
        <v>23</v>
      </c>
      <c r="H138" s="1">
        <v>44791</v>
      </c>
      <c r="J138">
        <v>280000</v>
      </c>
      <c r="K138">
        <v>0</v>
      </c>
      <c r="L138" t="s">
        <v>24</v>
      </c>
      <c r="M138" s="2">
        <f ca="1">IF(ISBLANK(Table1[[#This Row],[Exit]]),DATEDIF(Table1[[#This Row],[Hire]],TODAY( ),"Y"),DATEDIF(Table1[[#This Row],[Hire]],Table1[[#This Row],[Exit]],"Y"))</f>
        <v>2</v>
      </c>
      <c r="N13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39" spans="1:14">
      <c r="A139" t="s">
        <v>304</v>
      </c>
      <c r="B139" t="s">
        <v>305</v>
      </c>
      <c r="C139" t="s">
        <v>41</v>
      </c>
      <c r="D139">
        <v>51</v>
      </c>
      <c r="E139" t="s">
        <v>42</v>
      </c>
      <c r="F139" t="s">
        <v>49</v>
      </c>
      <c r="G139" t="s">
        <v>17</v>
      </c>
      <c r="H139" s="1">
        <v>45440</v>
      </c>
      <c r="J139">
        <v>282000</v>
      </c>
      <c r="K139">
        <v>0.31</v>
      </c>
      <c r="L139" t="s">
        <v>24</v>
      </c>
      <c r="M139" s="2">
        <f ca="1">IF(ISBLANK(Table1[[#This Row],[Exit]]),DATEDIF(Table1[[#This Row],[Hire]],TODAY( ),"Y"),DATEDIF(Table1[[#This Row],[Hire]],Table1[[#This Row],[Exit]],"Y"))</f>
        <v>1</v>
      </c>
      <c r="N13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140" spans="1:14">
      <c r="A140" t="s">
        <v>306</v>
      </c>
      <c r="B140" t="s">
        <v>307</v>
      </c>
      <c r="C140" t="s">
        <v>14</v>
      </c>
      <c r="D140">
        <v>56</v>
      </c>
      <c r="E140" t="s">
        <v>52</v>
      </c>
      <c r="F140" t="s">
        <v>16</v>
      </c>
      <c r="G140" t="s">
        <v>53</v>
      </c>
      <c r="H140" s="1">
        <v>44811</v>
      </c>
      <c r="J140">
        <v>284000</v>
      </c>
      <c r="K140">
        <v>0.28999999999999998</v>
      </c>
      <c r="L140" t="s">
        <v>24</v>
      </c>
      <c r="M140" s="2">
        <f ca="1">IF(ISBLANK(Table1[[#This Row],[Exit]]),DATEDIF(Table1[[#This Row],[Hire]],TODAY( ),"Y"),DATEDIF(Table1[[#This Row],[Hire]],Table1[[#This Row],[Exit]],"Y"))</f>
        <v>2</v>
      </c>
      <c r="N14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141" spans="1:14">
      <c r="A141" t="s">
        <v>308</v>
      </c>
      <c r="B141" t="s">
        <v>309</v>
      </c>
      <c r="C141" t="s">
        <v>41</v>
      </c>
      <c r="D141">
        <v>53</v>
      </c>
      <c r="E141" t="s">
        <v>42</v>
      </c>
      <c r="F141" t="s">
        <v>46</v>
      </c>
      <c r="G141" t="s">
        <v>53</v>
      </c>
      <c r="H141" s="1">
        <v>45294</v>
      </c>
      <c r="J141">
        <v>286000</v>
      </c>
      <c r="K141">
        <v>0.15</v>
      </c>
      <c r="L141" t="s">
        <v>24</v>
      </c>
      <c r="M141" s="2">
        <f ca="1">IF(ISBLANK(Table1[[#This Row],[Exit]]),DATEDIF(Table1[[#This Row],[Hire]],TODAY( ),"Y"),DATEDIF(Table1[[#This Row],[Hire]],Table1[[#This Row],[Exit]],"Y"))</f>
        <v>1</v>
      </c>
      <c r="N14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142" spans="1:14">
      <c r="A142" t="s">
        <v>32</v>
      </c>
      <c r="B142" t="s">
        <v>310</v>
      </c>
      <c r="C142" t="s">
        <v>14</v>
      </c>
      <c r="D142">
        <v>47</v>
      </c>
      <c r="E142" t="s">
        <v>58</v>
      </c>
      <c r="F142" t="s">
        <v>59</v>
      </c>
      <c r="G142" t="s">
        <v>34</v>
      </c>
      <c r="H142" s="1">
        <v>45074</v>
      </c>
      <c r="J142">
        <v>288000</v>
      </c>
      <c r="K142">
        <v>0</v>
      </c>
      <c r="L142" t="s">
        <v>24</v>
      </c>
      <c r="M142" s="2">
        <f ca="1">IF(ISBLANK(Table1[[#This Row],[Exit]]),DATEDIF(Table1[[#This Row],[Hire]],TODAY( ),"Y"),DATEDIF(Table1[[#This Row],[Hire]],Table1[[#This Row],[Exit]],"Y"))</f>
        <v>2</v>
      </c>
      <c r="N14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43" spans="1:14">
      <c r="A143" t="s">
        <v>311</v>
      </c>
      <c r="B143" t="s">
        <v>312</v>
      </c>
      <c r="C143" t="s">
        <v>14</v>
      </c>
      <c r="D143">
        <v>36</v>
      </c>
      <c r="E143" t="s">
        <v>52</v>
      </c>
      <c r="F143" t="s">
        <v>16</v>
      </c>
      <c r="G143" t="s">
        <v>23</v>
      </c>
      <c r="H143" s="1">
        <v>45245</v>
      </c>
      <c r="J143">
        <v>290000</v>
      </c>
      <c r="K143">
        <v>0.4</v>
      </c>
      <c r="L143" t="s">
        <v>24</v>
      </c>
      <c r="M143" s="2">
        <f ca="1">IF(ISBLANK(Table1[[#This Row],[Exit]]),DATEDIF(Table1[[#This Row],[Hire]],TODAY( ),"Y"),DATEDIF(Table1[[#This Row],[Hire]],Table1[[#This Row],[Exit]],"Y"))</f>
        <v>1</v>
      </c>
      <c r="N14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44" spans="1:14">
      <c r="A144" t="s">
        <v>313</v>
      </c>
      <c r="B144" t="s">
        <v>314</v>
      </c>
      <c r="C144" t="s">
        <v>21</v>
      </c>
      <c r="D144">
        <v>41</v>
      </c>
      <c r="E144" t="s">
        <v>52</v>
      </c>
      <c r="F144" t="s">
        <v>16</v>
      </c>
      <c r="G144" t="s">
        <v>34</v>
      </c>
      <c r="H144" s="1">
        <v>43851</v>
      </c>
      <c r="J144">
        <v>292000</v>
      </c>
      <c r="K144">
        <v>0.14000000000000001</v>
      </c>
      <c r="L144" t="s">
        <v>24</v>
      </c>
      <c r="M144" s="2">
        <f ca="1">IF(ISBLANK(Table1[[#This Row],[Exit]]),DATEDIF(Table1[[#This Row],[Hire]],TODAY( ),"Y"),DATEDIF(Table1[[#This Row],[Hire]],Table1[[#This Row],[Exit]],"Y"))</f>
        <v>5</v>
      </c>
      <c r="N14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45" spans="1:14">
      <c r="A145" t="s">
        <v>315</v>
      </c>
      <c r="B145" t="s">
        <v>316</v>
      </c>
      <c r="C145" t="s">
        <v>21</v>
      </c>
      <c r="D145">
        <v>30</v>
      </c>
      <c r="E145" t="s">
        <v>66</v>
      </c>
      <c r="F145" t="s">
        <v>16</v>
      </c>
      <c r="G145" t="s">
        <v>17</v>
      </c>
      <c r="H145" s="1">
        <v>45206</v>
      </c>
      <c r="J145">
        <v>294000</v>
      </c>
      <c r="K145">
        <v>0</v>
      </c>
      <c r="L145" t="s">
        <v>24</v>
      </c>
      <c r="M145" s="2">
        <f ca="1">IF(ISBLANK(Table1[[#This Row],[Exit]]),DATEDIF(Table1[[#This Row],[Hire]],TODAY( ),"Y"),DATEDIF(Table1[[#This Row],[Hire]],Table1[[#This Row],[Exit]],"Y"))</f>
        <v>1</v>
      </c>
      <c r="N14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46" spans="1:14">
      <c r="A146" t="s">
        <v>317</v>
      </c>
      <c r="B146" t="s">
        <v>318</v>
      </c>
      <c r="C146" t="s">
        <v>21</v>
      </c>
      <c r="D146">
        <v>30</v>
      </c>
      <c r="E146" t="s">
        <v>58</v>
      </c>
      <c r="F146" t="s">
        <v>59</v>
      </c>
      <c r="G146" t="s">
        <v>23</v>
      </c>
      <c r="H146" s="1">
        <v>45401</v>
      </c>
      <c r="J146">
        <v>296000</v>
      </c>
      <c r="K146">
        <v>0</v>
      </c>
      <c r="L146" t="s">
        <v>24</v>
      </c>
      <c r="M146" s="2">
        <f ca="1">IF(ISBLANK(Table1[[#This Row],[Exit]]),DATEDIF(Table1[[#This Row],[Hire]],TODAY( ),"Y"),DATEDIF(Table1[[#This Row],[Hire]],Table1[[#This Row],[Exit]],"Y"))</f>
        <v>1</v>
      </c>
      <c r="N14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47" spans="1:14">
      <c r="A147" t="s">
        <v>319</v>
      </c>
      <c r="B147" t="s">
        <v>320</v>
      </c>
      <c r="C147" t="s">
        <v>14</v>
      </c>
      <c r="D147">
        <v>38</v>
      </c>
      <c r="E147" t="s">
        <v>66</v>
      </c>
      <c r="F147" t="s">
        <v>16</v>
      </c>
      <c r="G147" t="s">
        <v>34</v>
      </c>
      <c r="H147" s="1">
        <v>44083</v>
      </c>
      <c r="J147">
        <v>298000</v>
      </c>
      <c r="K147">
        <v>0.39</v>
      </c>
      <c r="L147" t="s">
        <v>24</v>
      </c>
      <c r="M147" s="2">
        <f ca="1">IF(ISBLANK(Table1[[#This Row],[Exit]]),DATEDIF(Table1[[#This Row],[Hire]],TODAY( ),"Y"),DATEDIF(Table1[[#This Row],[Hire]],Table1[[#This Row],[Exit]],"Y"))</f>
        <v>4</v>
      </c>
      <c r="N14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48" spans="1:14">
      <c r="A148" t="s">
        <v>321</v>
      </c>
      <c r="B148" t="s">
        <v>322</v>
      </c>
      <c r="C148" t="s">
        <v>21</v>
      </c>
      <c r="D148">
        <v>28</v>
      </c>
      <c r="E148" t="s">
        <v>66</v>
      </c>
      <c r="F148" t="s">
        <v>16</v>
      </c>
      <c r="G148" t="s">
        <v>53</v>
      </c>
      <c r="H148" s="1">
        <v>45233</v>
      </c>
      <c r="J148">
        <v>300000</v>
      </c>
      <c r="K148">
        <v>0.21</v>
      </c>
      <c r="L148" t="s">
        <v>24</v>
      </c>
      <c r="M148" s="2">
        <f ca="1">IF(ISBLANK(Table1[[#This Row],[Exit]]),DATEDIF(Table1[[#This Row],[Hire]],TODAY( ),"Y"),DATEDIF(Table1[[#This Row],[Hire]],Table1[[#This Row],[Exit]],"Y"))</f>
        <v>1</v>
      </c>
      <c r="N14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49" spans="1:14">
      <c r="A149" t="s">
        <v>323</v>
      </c>
      <c r="B149" t="s">
        <v>324</v>
      </c>
      <c r="C149" t="s">
        <v>14</v>
      </c>
      <c r="D149">
        <v>39</v>
      </c>
      <c r="E149" t="s">
        <v>58</v>
      </c>
      <c r="F149" t="s">
        <v>59</v>
      </c>
      <c r="G149" t="s">
        <v>53</v>
      </c>
      <c r="H149" s="1">
        <v>45412</v>
      </c>
      <c r="J149">
        <v>302000</v>
      </c>
      <c r="K149">
        <v>0.1</v>
      </c>
      <c r="L149" t="s">
        <v>24</v>
      </c>
      <c r="M149" s="2">
        <f ca="1">IF(ISBLANK(Table1[[#This Row],[Exit]]),DATEDIF(Table1[[#This Row],[Hire]],TODAY( ),"Y"),DATEDIF(Table1[[#This Row],[Hire]],Table1[[#This Row],[Exit]],"Y"))</f>
        <v>1</v>
      </c>
      <c r="N14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50" spans="1:14">
      <c r="A150" t="s">
        <v>325</v>
      </c>
      <c r="B150" t="s">
        <v>326</v>
      </c>
      <c r="C150" t="s">
        <v>41</v>
      </c>
      <c r="D150">
        <v>31</v>
      </c>
      <c r="E150" t="s">
        <v>15</v>
      </c>
      <c r="F150" t="s">
        <v>16</v>
      </c>
      <c r="G150" t="s">
        <v>53</v>
      </c>
      <c r="H150" s="1">
        <v>43887</v>
      </c>
      <c r="J150">
        <v>304000</v>
      </c>
      <c r="K150">
        <v>0.05</v>
      </c>
      <c r="L150" t="s">
        <v>24</v>
      </c>
      <c r="M150" s="2">
        <f ca="1">IF(ISBLANK(Table1[[#This Row],[Exit]]),DATEDIF(Table1[[#This Row],[Hire]],TODAY( ),"Y"),DATEDIF(Table1[[#This Row],[Hire]],Table1[[#This Row],[Exit]],"Y"))</f>
        <v>5</v>
      </c>
      <c r="N15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151" spans="1:14">
      <c r="A151" t="s">
        <v>327</v>
      </c>
      <c r="B151" t="s">
        <v>328</v>
      </c>
      <c r="C151" t="s">
        <v>14</v>
      </c>
      <c r="D151">
        <v>45</v>
      </c>
      <c r="E151" t="s">
        <v>22</v>
      </c>
      <c r="F151" t="s">
        <v>16</v>
      </c>
      <c r="G151" t="s">
        <v>53</v>
      </c>
      <c r="H151" s="1">
        <v>44815</v>
      </c>
      <c r="J151">
        <v>306000</v>
      </c>
      <c r="K151">
        <v>0.1</v>
      </c>
      <c r="L151" t="s">
        <v>24</v>
      </c>
      <c r="M151" s="2">
        <f ca="1">IF(ISBLANK(Table1[[#This Row],[Exit]]),DATEDIF(Table1[[#This Row],[Hire]],TODAY( ),"Y"),DATEDIF(Table1[[#This Row],[Hire]],Table1[[#This Row],[Exit]],"Y"))</f>
        <v>2</v>
      </c>
      <c r="N15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52" spans="1:14">
      <c r="A152" t="s">
        <v>329</v>
      </c>
      <c r="B152" t="s">
        <v>330</v>
      </c>
      <c r="C152" t="s">
        <v>21</v>
      </c>
      <c r="D152">
        <v>50</v>
      </c>
      <c r="E152" t="s">
        <v>81</v>
      </c>
      <c r="F152" t="s">
        <v>43</v>
      </c>
      <c r="G152" t="s">
        <v>53</v>
      </c>
      <c r="H152" s="1">
        <v>45430</v>
      </c>
      <c r="J152">
        <v>308000</v>
      </c>
      <c r="K152">
        <v>0.31</v>
      </c>
      <c r="L152" t="s">
        <v>24</v>
      </c>
      <c r="M152" s="2">
        <f ca="1">IF(ISBLANK(Table1[[#This Row],[Exit]]),DATEDIF(Table1[[#This Row],[Hire]],TODAY( ),"Y"),DATEDIF(Table1[[#This Row],[Hire]],Table1[[#This Row],[Exit]],"Y"))</f>
        <v>1</v>
      </c>
      <c r="N15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53" spans="1:14">
      <c r="A153" t="s">
        <v>331</v>
      </c>
      <c r="B153" t="s">
        <v>332</v>
      </c>
      <c r="C153" t="s">
        <v>14</v>
      </c>
      <c r="D153">
        <v>36</v>
      </c>
      <c r="E153" t="s">
        <v>52</v>
      </c>
      <c r="F153" t="s">
        <v>16</v>
      </c>
      <c r="G153" t="s">
        <v>17</v>
      </c>
      <c r="H153" s="1">
        <v>44509</v>
      </c>
      <c r="J153">
        <v>310000</v>
      </c>
      <c r="K153">
        <v>0</v>
      </c>
      <c r="L153" t="s">
        <v>24</v>
      </c>
      <c r="M153" s="2">
        <f ca="1">IF(ISBLANK(Table1[[#This Row],[Exit]]),DATEDIF(Table1[[#This Row],[Hire]],TODAY( ),"Y"),DATEDIF(Table1[[#This Row],[Hire]],Table1[[#This Row],[Exit]],"Y"))</f>
        <v>3</v>
      </c>
      <c r="N15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54" spans="1:14">
      <c r="A154" t="s">
        <v>333</v>
      </c>
      <c r="B154" t="s">
        <v>334</v>
      </c>
      <c r="C154" t="s">
        <v>14</v>
      </c>
      <c r="D154">
        <v>45</v>
      </c>
      <c r="E154" t="s">
        <v>66</v>
      </c>
      <c r="F154" t="s">
        <v>16</v>
      </c>
      <c r="G154" t="s">
        <v>23</v>
      </c>
      <c r="H154" s="1">
        <v>43963</v>
      </c>
      <c r="J154">
        <v>312000</v>
      </c>
      <c r="K154">
        <v>0.08</v>
      </c>
      <c r="L154" t="s">
        <v>24</v>
      </c>
      <c r="M154" s="2">
        <f ca="1">IF(ISBLANK(Table1[[#This Row],[Exit]]),DATEDIF(Table1[[#This Row],[Hire]],TODAY( ),"Y"),DATEDIF(Table1[[#This Row],[Hire]],Table1[[#This Row],[Exit]],"Y"))</f>
        <v>5</v>
      </c>
      <c r="N15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55" spans="1:14">
      <c r="A155" t="s">
        <v>335</v>
      </c>
      <c r="B155" t="s">
        <v>336</v>
      </c>
      <c r="C155" t="s">
        <v>21</v>
      </c>
      <c r="D155">
        <v>29</v>
      </c>
      <c r="E155" t="s">
        <v>31</v>
      </c>
      <c r="F155" t="s">
        <v>16</v>
      </c>
      <c r="G155" t="s">
        <v>53</v>
      </c>
      <c r="H155" s="1">
        <v>44815</v>
      </c>
      <c r="J155">
        <v>314000</v>
      </c>
      <c r="K155">
        <v>0</v>
      </c>
      <c r="L155" t="s">
        <v>24</v>
      </c>
      <c r="M155" s="2">
        <f ca="1">IF(ISBLANK(Table1[[#This Row],[Exit]]),DATEDIF(Table1[[#This Row],[Hire]],TODAY( ),"Y"),DATEDIF(Table1[[#This Row],[Hire]],Table1[[#This Row],[Exit]],"Y"))</f>
        <v>2</v>
      </c>
      <c r="N15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56" spans="1:14">
      <c r="A156" t="s">
        <v>337</v>
      </c>
      <c r="B156" t="s">
        <v>338</v>
      </c>
      <c r="C156" t="s">
        <v>21</v>
      </c>
      <c r="D156">
        <v>41</v>
      </c>
      <c r="E156" t="s">
        <v>81</v>
      </c>
      <c r="F156" t="s">
        <v>49</v>
      </c>
      <c r="G156" t="s">
        <v>34</v>
      </c>
      <c r="H156" s="1">
        <v>44857</v>
      </c>
      <c r="J156">
        <v>316000</v>
      </c>
      <c r="K156">
        <v>0</v>
      </c>
      <c r="L156" t="s">
        <v>24</v>
      </c>
      <c r="M156" s="2">
        <f ca="1">IF(ISBLANK(Table1[[#This Row],[Exit]]),DATEDIF(Table1[[#This Row],[Hire]],TODAY( ),"Y"),DATEDIF(Table1[[#This Row],[Hire]],Table1[[#This Row],[Exit]],"Y"))</f>
        <v>2</v>
      </c>
      <c r="N15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57" spans="1:14">
      <c r="A157" t="s">
        <v>339</v>
      </c>
      <c r="B157" t="s">
        <v>340</v>
      </c>
      <c r="C157" t="s">
        <v>21</v>
      </c>
      <c r="D157">
        <v>47</v>
      </c>
      <c r="E157" t="s">
        <v>92</v>
      </c>
      <c r="F157" t="s">
        <v>59</v>
      </c>
      <c r="G157" t="s">
        <v>53</v>
      </c>
      <c r="H157" s="1">
        <v>45527</v>
      </c>
      <c r="J157">
        <v>318000</v>
      </c>
      <c r="K157">
        <v>0</v>
      </c>
      <c r="L157" t="s">
        <v>24</v>
      </c>
      <c r="M157" s="2">
        <f ca="1">IF(ISBLANK(Table1[[#This Row],[Exit]]),DATEDIF(Table1[[#This Row],[Hire]],TODAY( ),"Y"),DATEDIF(Table1[[#This Row],[Hire]],Table1[[#This Row],[Exit]],"Y"))</f>
        <v>0</v>
      </c>
      <c r="N15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58" spans="1:14">
      <c r="A158" t="s">
        <v>341</v>
      </c>
      <c r="B158" t="s">
        <v>342</v>
      </c>
      <c r="C158" t="s">
        <v>14</v>
      </c>
      <c r="D158">
        <v>38</v>
      </c>
      <c r="E158" t="s">
        <v>81</v>
      </c>
      <c r="F158" t="s">
        <v>46</v>
      </c>
      <c r="G158" t="s">
        <v>23</v>
      </c>
      <c r="H158" s="1">
        <v>45237</v>
      </c>
      <c r="J158">
        <v>320000</v>
      </c>
      <c r="K158">
        <v>0</v>
      </c>
      <c r="L158" t="s">
        <v>24</v>
      </c>
      <c r="M158" s="2">
        <f ca="1">IF(ISBLANK(Table1[[#This Row],[Exit]]),DATEDIF(Table1[[#This Row],[Hire]],TODAY( ),"Y"),DATEDIF(Table1[[#This Row],[Hire]],Table1[[#This Row],[Exit]],"Y"))</f>
        <v>1</v>
      </c>
      <c r="N15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59" spans="1:14">
      <c r="A159" t="s">
        <v>343</v>
      </c>
      <c r="B159" t="s">
        <v>344</v>
      </c>
      <c r="C159" t="s">
        <v>14</v>
      </c>
      <c r="D159">
        <v>40</v>
      </c>
      <c r="E159" t="s">
        <v>22</v>
      </c>
      <c r="F159" t="s">
        <v>16</v>
      </c>
      <c r="G159" t="s">
        <v>34</v>
      </c>
      <c r="H159" s="1">
        <v>45206</v>
      </c>
      <c r="J159">
        <v>322000</v>
      </c>
      <c r="K159">
        <v>0</v>
      </c>
      <c r="L159" t="s">
        <v>24</v>
      </c>
      <c r="M159" s="2">
        <f ca="1">IF(ISBLANK(Table1[[#This Row],[Exit]]),DATEDIF(Table1[[#This Row],[Hire]],TODAY( ),"Y"),DATEDIF(Table1[[#This Row],[Hire]],Table1[[#This Row],[Exit]],"Y"))</f>
        <v>1</v>
      </c>
      <c r="N15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60" spans="1:14">
      <c r="A160" t="s">
        <v>345</v>
      </c>
      <c r="B160" t="s">
        <v>346</v>
      </c>
      <c r="C160" t="s">
        <v>21</v>
      </c>
      <c r="D160">
        <v>45</v>
      </c>
      <c r="E160" t="s">
        <v>92</v>
      </c>
      <c r="F160" t="s">
        <v>59</v>
      </c>
      <c r="G160" t="s">
        <v>34</v>
      </c>
      <c r="H160" s="1">
        <v>44677</v>
      </c>
      <c r="J160">
        <v>324000</v>
      </c>
      <c r="K160">
        <v>0</v>
      </c>
      <c r="L160" t="s">
        <v>24</v>
      </c>
      <c r="M160" s="2">
        <f ca="1">IF(ISBLANK(Table1[[#This Row],[Exit]]),DATEDIF(Table1[[#This Row],[Hire]],TODAY( ),"Y"),DATEDIF(Table1[[#This Row],[Hire]],Table1[[#This Row],[Exit]],"Y"))</f>
        <v>3</v>
      </c>
      <c r="N16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61" spans="1:14">
      <c r="A161" t="s">
        <v>347</v>
      </c>
      <c r="B161" t="s">
        <v>348</v>
      </c>
      <c r="C161" t="s">
        <v>14</v>
      </c>
      <c r="D161">
        <v>26</v>
      </c>
      <c r="E161" t="s">
        <v>31</v>
      </c>
      <c r="F161" t="s">
        <v>16</v>
      </c>
      <c r="G161" t="s">
        <v>17</v>
      </c>
      <c r="H161" s="1">
        <v>43889</v>
      </c>
      <c r="J161">
        <v>326000</v>
      </c>
      <c r="K161">
        <v>0</v>
      </c>
      <c r="L161" t="s">
        <v>24</v>
      </c>
      <c r="M161" s="2">
        <f ca="1">IF(ISBLANK(Table1[[#This Row],[Exit]]),DATEDIF(Table1[[#This Row],[Hire]],TODAY( ),"Y"),DATEDIF(Table1[[#This Row],[Hire]],Table1[[#This Row],[Exit]],"Y"))</f>
        <v>5</v>
      </c>
      <c r="N16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62" spans="1:14">
      <c r="A162" t="s">
        <v>349</v>
      </c>
      <c r="B162" t="s">
        <v>350</v>
      </c>
      <c r="C162" t="s">
        <v>14</v>
      </c>
      <c r="D162">
        <v>35</v>
      </c>
      <c r="E162" t="s">
        <v>15</v>
      </c>
      <c r="F162" t="s">
        <v>16</v>
      </c>
      <c r="G162" t="s">
        <v>17</v>
      </c>
      <c r="H162" s="1">
        <v>44116</v>
      </c>
      <c r="J162">
        <v>328000</v>
      </c>
      <c r="K162">
        <v>0</v>
      </c>
      <c r="L162" t="s">
        <v>24</v>
      </c>
      <c r="M162" s="2">
        <f ca="1">IF(ISBLANK(Table1[[#This Row],[Exit]]),DATEDIF(Table1[[#This Row],[Hire]],TODAY( ),"Y"),DATEDIF(Table1[[#This Row],[Hire]],Table1[[#This Row],[Exit]],"Y"))</f>
        <v>4</v>
      </c>
      <c r="N16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163" spans="1:14">
      <c r="A163" t="s">
        <v>351</v>
      </c>
      <c r="B163" t="s">
        <v>352</v>
      </c>
      <c r="C163" t="s">
        <v>14</v>
      </c>
      <c r="D163">
        <v>29</v>
      </c>
      <c r="E163" t="s">
        <v>22</v>
      </c>
      <c r="F163" t="s">
        <v>16</v>
      </c>
      <c r="G163" t="s">
        <v>23</v>
      </c>
      <c r="H163" s="1">
        <v>44588</v>
      </c>
      <c r="J163">
        <v>330000</v>
      </c>
      <c r="K163">
        <v>0.15</v>
      </c>
      <c r="L163" t="s">
        <v>24</v>
      </c>
      <c r="M163" s="2">
        <f ca="1">IF(ISBLANK(Table1[[#This Row],[Exit]]),DATEDIF(Table1[[#This Row],[Hire]],TODAY( ),"Y"),DATEDIF(Table1[[#This Row],[Hire]],Table1[[#This Row],[Exit]],"Y"))</f>
        <v>3</v>
      </c>
      <c r="N16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64" spans="1:14">
      <c r="A164" t="s">
        <v>353</v>
      </c>
      <c r="B164" t="s">
        <v>354</v>
      </c>
      <c r="C164" t="s">
        <v>355</v>
      </c>
      <c r="D164">
        <v>35</v>
      </c>
      <c r="E164" t="s">
        <v>27</v>
      </c>
      <c r="F164" t="s">
        <v>28</v>
      </c>
      <c r="G164" t="s">
        <v>17</v>
      </c>
      <c r="H164" s="1">
        <v>45337</v>
      </c>
      <c r="J164">
        <v>332000</v>
      </c>
      <c r="K164">
        <v>0</v>
      </c>
      <c r="L164" t="s">
        <v>24</v>
      </c>
      <c r="M164" s="2">
        <f ca="1">IF(ISBLANK(Table1[[#This Row],[Exit]]),DATEDIF(Table1[[#This Row],[Hire]],TODAY( ),"Y"),DATEDIF(Table1[[#This Row],[Hire]],Table1[[#This Row],[Exit]],"Y"))</f>
        <v>1</v>
      </c>
      <c r="N16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165" spans="1:14">
      <c r="A165" t="s">
        <v>356</v>
      </c>
      <c r="B165" t="s">
        <v>357</v>
      </c>
      <c r="C165" t="s">
        <v>14</v>
      </c>
      <c r="D165">
        <v>27</v>
      </c>
      <c r="E165" t="s">
        <v>31</v>
      </c>
      <c r="F165" t="s">
        <v>16</v>
      </c>
      <c r="G165" t="s">
        <v>23</v>
      </c>
      <c r="H165" s="1">
        <v>45332</v>
      </c>
      <c r="J165">
        <v>334000</v>
      </c>
      <c r="K165">
        <v>0.13</v>
      </c>
      <c r="L165" t="s">
        <v>24</v>
      </c>
      <c r="M165" s="2">
        <f ca="1">IF(ISBLANK(Table1[[#This Row],[Exit]]),DATEDIF(Table1[[#This Row],[Hire]],TODAY( ),"Y"),DATEDIF(Table1[[#This Row],[Hire]],Table1[[#This Row],[Exit]],"Y"))</f>
        <v>1</v>
      </c>
      <c r="N16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66" spans="1:14">
      <c r="A166" t="s">
        <v>358</v>
      </c>
      <c r="B166" t="s">
        <v>359</v>
      </c>
      <c r="C166" t="s">
        <v>21</v>
      </c>
      <c r="D166">
        <v>26</v>
      </c>
      <c r="E166" t="s">
        <v>27</v>
      </c>
      <c r="F166" t="s">
        <v>28</v>
      </c>
      <c r="G166" t="s">
        <v>34</v>
      </c>
      <c r="H166" s="1">
        <v>44183</v>
      </c>
      <c r="J166">
        <v>336000</v>
      </c>
      <c r="K166">
        <v>0</v>
      </c>
      <c r="L166" t="s">
        <v>24</v>
      </c>
      <c r="M166" s="2">
        <f ca="1">IF(ISBLANK(Table1[[#This Row],[Exit]]),DATEDIF(Table1[[#This Row],[Hire]],TODAY( ),"Y"),DATEDIF(Table1[[#This Row],[Hire]],Table1[[#This Row],[Exit]],"Y"))</f>
        <v>4</v>
      </c>
      <c r="N16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67" spans="1:14">
      <c r="A167" t="s">
        <v>360</v>
      </c>
      <c r="B167" t="s">
        <v>361</v>
      </c>
      <c r="C167" t="s">
        <v>14</v>
      </c>
      <c r="D167">
        <v>27</v>
      </c>
      <c r="E167" t="s">
        <v>15</v>
      </c>
      <c r="F167" t="s">
        <v>16</v>
      </c>
      <c r="G167" t="s">
        <v>23</v>
      </c>
      <c r="H167" s="1">
        <v>43837</v>
      </c>
      <c r="J167">
        <v>338000</v>
      </c>
      <c r="K167">
        <v>0.1</v>
      </c>
      <c r="L167" t="s">
        <v>24</v>
      </c>
      <c r="M167" s="2">
        <f ca="1">IF(ISBLANK(Table1[[#This Row],[Exit]]),DATEDIF(Table1[[#This Row],[Hire]],TODAY( ),"Y"),DATEDIF(Table1[[#This Row],[Hire]],Table1[[#This Row],[Exit]],"Y"))</f>
        <v>5</v>
      </c>
      <c r="N16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68" spans="1:14">
      <c r="A168" t="s">
        <v>362</v>
      </c>
      <c r="B168" t="s">
        <v>363</v>
      </c>
      <c r="C168" t="s">
        <v>21</v>
      </c>
      <c r="D168">
        <v>30</v>
      </c>
      <c r="E168" t="s">
        <v>15</v>
      </c>
      <c r="F168" t="s">
        <v>16</v>
      </c>
      <c r="G168" t="s">
        <v>34</v>
      </c>
      <c r="H168" s="1">
        <v>45206</v>
      </c>
      <c r="J168">
        <v>340000</v>
      </c>
      <c r="K168">
        <v>0.3</v>
      </c>
      <c r="L168" t="s">
        <v>24</v>
      </c>
      <c r="M168" s="2">
        <f ca="1">IF(ISBLANK(Table1[[#This Row],[Exit]]),DATEDIF(Table1[[#This Row],[Hire]],TODAY( ),"Y"),DATEDIF(Table1[[#This Row],[Hire]],Table1[[#This Row],[Exit]],"Y"))</f>
        <v>1</v>
      </c>
      <c r="N16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69" spans="1:14">
      <c r="A169" t="s">
        <v>364</v>
      </c>
      <c r="B169" t="s">
        <v>365</v>
      </c>
      <c r="C169" t="s">
        <v>14</v>
      </c>
      <c r="D169">
        <v>36</v>
      </c>
      <c r="E169" t="s">
        <v>42</v>
      </c>
      <c r="F169" t="s">
        <v>43</v>
      </c>
      <c r="G169" t="s">
        <v>34</v>
      </c>
      <c r="H169" s="1">
        <v>44487</v>
      </c>
      <c r="J169">
        <v>342000</v>
      </c>
      <c r="K169">
        <v>0</v>
      </c>
      <c r="L169" t="s">
        <v>24</v>
      </c>
      <c r="M169" s="2">
        <f ca="1">IF(ISBLANK(Table1[[#This Row],[Exit]]),DATEDIF(Table1[[#This Row],[Hire]],TODAY( ),"Y"),DATEDIF(Table1[[#This Row],[Hire]],Table1[[#This Row],[Exit]],"Y"))</f>
        <v>3</v>
      </c>
      <c r="N16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70" spans="1:14">
      <c r="A170" t="s">
        <v>366</v>
      </c>
      <c r="B170" t="s">
        <v>367</v>
      </c>
      <c r="C170" t="s">
        <v>21</v>
      </c>
      <c r="D170">
        <v>45</v>
      </c>
      <c r="E170" t="s">
        <v>42</v>
      </c>
      <c r="F170" t="s">
        <v>46</v>
      </c>
      <c r="G170" t="s">
        <v>23</v>
      </c>
      <c r="H170" s="1">
        <v>44791</v>
      </c>
      <c r="J170">
        <v>344000</v>
      </c>
      <c r="K170">
        <v>0.06</v>
      </c>
      <c r="L170" t="s">
        <v>24</v>
      </c>
      <c r="M170" s="2">
        <f ca="1">IF(ISBLANK(Table1[[#This Row],[Exit]]),DATEDIF(Table1[[#This Row],[Hire]],TODAY( ),"Y"),DATEDIF(Table1[[#This Row],[Hire]],Table1[[#This Row],[Exit]],"Y"))</f>
        <v>2</v>
      </c>
      <c r="N17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71" spans="1:14">
      <c r="A171" t="s">
        <v>368</v>
      </c>
      <c r="B171" t="s">
        <v>369</v>
      </c>
      <c r="C171" t="s">
        <v>14</v>
      </c>
      <c r="D171">
        <v>37</v>
      </c>
      <c r="E171" t="s">
        <v>42</v>
      </c>
      <c r="F171" t="s">
        <v>49</v>
      </c>
      <c r="G171" t="s">
        <v>17</v>
      </c>
      <c r="H171" s="1">
        <v>45440</v>
      </c>
      <c r="J171">
        <v>346000</v>
      </c>
      <c r="K171">
        <v>0</v>
      </c>
      <c r="L171" t="s">
        <v>24</v>
      </c>
      <c r="M171" s="2">
        <f ca="1">IF(ISBLANK(Table1[[#This Row],[Exit]]),DATEDIF(Table1[[#This Row],[Hire]],TODAY( ),"Y"),DATEDIF(Table1[[#This Row],[Hire]],Table1[[#This Row],[Exit]],"Y"))</f>
        <v>1</v>
      </c>
      <c r="N17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72" spans="1:14">
      <c r="A172" t="s">
        <v>370</v>
      </c>
      <c r="B172" t="s">
        <v>371</v>
      </c>
      <c r="C172" t="s">
        <v>14</v>
      </c>
      <c r="D172">
        <v>38</v>
      </c>
      <c r="E172" t="s">
        <v>52</v>
      </c>
      <c r="F172" t="s">
        <v>16</v>
      </c>
      <c r="G172" t="s">
        <v>53</v>
      </c>
      <c r="H172" s="1">
        <v>44811</v>
      </c>
      <c r="J172">
        <v>348000</v>
      </c>
      <c r="K172">
        <v>0.3</v>
      </c>
      <c r="L172" t="s">
        <v>24</v>
      </c>
      <c r="M172" s="2">
        <f ca="1">IF(ISBLANK(Table1[[#This Row],[Exit]]),DATEDIF(Table1[[#This Row],[Hire]],TODAY( ),"Y"),DATEDIF(Table1[[#This Row],[Hire]],Table1[[#This Row],[Exit]],"Y"))</f>
        <v>2</v>
      </c>
      <c r="N17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73" spans="1:14">
      <c r="A173" t="s">
        <v>372</v>
      </c>
      <c r="B173" t="s">
        <v>373</v>
      </c>
      <c r="C173" t="s">
        <v>14</v>
      </c>
      <c r="D173">
        <v>45</v>
      </c>
      <c r="E173" t="s">
        <v>42</v>
      </c>
      <c r="F173" t="s">
        <v>46</v>
      </c>
      <c r="G173" t="s">
        <v>53</v>
      </c>
      <c r="H173" s="1">
        <v>45294</v>
      </c>
      <c r="J173">
        <v>350000</v>
      </c>
      <c r="K173">
        <v>0</v>
      </c>
      <c r="L173" t="s">
        <v>24</v>
      </c>
      <c r="M173" s="2">
        <f ca="1">IF(ISBLANK(Table1[[#This Row],[Exit]]),DATEDIF(Table1[[#This Row],[Hire]],TODAY( ),"Y"),DATEDIF(Table1[[#This Row],[Hire]],Table1[[#This Row],[Exit]],"Y"))</f>
        <v>1</v>
      </c>
      <c r="N17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74" spans="1:14">
      <c r="A174" t="s">
        <v>374</v>
      </c>
      <c r="B174" t="s">
        <v>375</v>
      </c>
      <c r="C174" t="s">
        <v>41</v>
      </c>
      <c r="D174">
        <v>51</v>
      </c>
      <c r="E174" t="s">
        <v>58</v>
      </c>
      <c r="F174" t="s">
        <v>59</v>
      </c>
      <c r="G174" t="s">
        <v>34</v>
      </c>
      <c r="H174" s="1">
        <v>45074</v>
      </c>
      <c r="I174" s="1">
        <v>45536</v>
      </c>
      <c r="J174">
        <v>352000</v>
      </c>
      <c r="K174">
        <v>0.32</v>
      </c>
      <c r="L174" t="s">
        <v>18</v>
      </c>
      <c r="M174" s="2">
        <f ca="1">IF(ISBLANK(Table1[[#This Row],[Exit]]),DATEDIF(Table1[[#This Row],[Hire]],TODAY( ),"Y"),DATEDIF(Table1[[#This Row],[Hire]],Table1[[#This Row],[Exit]],"Y"))</f>
        <v>1</v>
      </c>
      <c r="N17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175" spans="1:14">
      <c r="A175" t="s">
        <v>376</v>
      </c>
      <c r="B175" t="s">
        <v>377</v>
      </c>
      <c r="C175" t="s">
        <v>14</v>
      </c>
      <c r="D175">
        <v>56</v>
      </c>
      <c r="E175" t="s">
        <v>52</v>
      </c>
      <c r="F175" t="s">
        <v>16</v>
      </c>
      <c r="G175" t="s">
        <v>23</v>
      </c>
      <c r="H175" s="1">
        <v>45245</v>
      </c>
      <c r="J175">
        <v>354000</v>
      </c>
      <c r="K175">
        <v>0</v>
      </c>
      <c r="L175" t="s">
        <v>24</v>
      </c>
      <c r="M175" s="2">
        <f ca="1">IF(ISBLANK(Table1[[#This Row],[Exit]]),DATEDIF(Table1[[#This Row],[Hire]],TODAY( ),"Y"),DATEDIF(Table1[[#This Row],[Hire]],Table1[[#This Row],[Exit]],"Y"))</f>
        <v>1</v>
      </c>
      <c r="N17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176" spans="1:14">
      <c r="A176" t="s">
        <v>378</v>
      </c>
      <c r="B176" t="s">
        <v>379</v>
      </c>
      <c r="C176" t="s">
        <v>14</v>
      </c>
      <c r="D176">
        <v>53</v>
      </c>
      <c r="E176" t="s">
        <v>52</v>
      </c>
      <c r="F176" t="s">
        <v>16</v>
      </c>
      <c r="G176" t="s">
        <v>34</v>
      </c>
      <c r="H176" s="1">
        <v>43851</v>
      </c>
      <c r="J176">
        <v>356000</v>
      </c>
      <c r="K176">
        <v>0</v>
      </c>
      <c r="L176" t="s">
        <v>24</v>
      </c>
      <c r="M176" s="2">
        <f ca="1">IF(ISBLANK(Table1[[#This Row],[Exit]]),DATEDIF(Table1[[#This Row],[Hire]],TODAY( ),"Y"),DATEDIF(Table1[[#This Row],[Hire]],Table1[[#This Row],[Exit]],"Y"))</f>
        <v>5</v>
      </c>
      <c r="N17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177" spans="1:14">
      <c r="A177" t="s">
        <v>380</v>
      </c>
      <c r="B177" t="s">
        <v>381</v>
      </c>
      <c r="C177" t="s">
        <v>21</v>
      </c>
      <c r="D177">
        <v>47</v>
      </c>
      <c r="E177" t="s">
        <v>66</v>
      </c>
      <c r="F177" t="s">
        <v>16</v>
      </c>
      <c r="G177" t="s">
        <v>17</v>
      </c>
      <c r="H177" s="1">
        <v>45206</v>
      </c>
      <c r="J177">
        <v>358000</v>
      </c>
      <c r="K177">
        <v>0.39</v>
      </c>
      <c r="L177" t="s">
        <v>24</v>
      </c>
      <c r="M177" s="2">
        <f ca="1">IF(ISBLANK(Table1[[#This Row],[Exit]]),DATEDIF(Table1[[#This Row],[Hire]],TODAY( ),"Y"),DATEDIF(Table1[[#This Row],[Hire]],Table1[[#This Row],[Exit]],"Y"))</f>
        <v>1</v>
      </c>
      <c r="N17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78" spans="1:14">
      <c r="A178" t="s">
        <v>382</v>
      </c>
      <c r="B178" t="s">
        <v>383</v>
      </c>
      <c r="C178" t="s">
        <v>14</v>
      </c>
      <c r="D178">
        <v>36</v>
      </c>
      <c r="E178" t="s">
        <v>58</v>
      </c>
      <c r="F178" t="s">
        <v>59</v>
      </c>
      <c r="G178" t="s">
        <v>23</v>
      </c>
      <c r="H178" s="1">
        <v>45401</v>
      </c>
      <c r="J178">
        <v>360000</v>
      </c>
      <c r="K178">
        <v>0</v>
      </c>
      <c r="L178" t="s">
        <v>24</v>
      </c>
      <c r="M178" s="2">
        <f ca="1">IF(ISBLANK(Table1[[#This Row],[Exit]]),DATEDIF(Table1[[#This Row],[Hire]],TODAY( ),"Y"),DATEDIF(Table1[[#This Row],[Hire]],Table1[[#This Row],[Exit]],"Y"))</f>
        <v>1</v>
      </c>
      <c r="N17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79" spans="1:14">
      <c r="A179" t="s">
        <v>384</v>
      </c>
      <c r="B179" t="s">
        <v>385</v>
      </c>
      <c r="C179" t="s">
        <v>21</v>
      </c>
      <c r="D179">
        <v>41</v>
      </c>
      <c r="E179" t="s">
        <v>66</v>
      </c>
      <c r="F179" t="s">
        <v>16</v>
      </c>
      <c r="G179" t="s">
        <v>34</v>
      </c>
      <c r="H179" s="1">
        <v>44083</v>
      </c>
      <c r="J179">
        <v>362000</v>
      </c>
      <c r="K179">
        <v>0.22</v>
      </c>
      <c r="L179" t="s">
        <v>24</v>
      </c>
      <c r="M179" s="2">
        <f ca="1">IF(ISBLANK(Table1[[#This Row],[Exit]]),DATEDIF(Table1[[#This Row],[Hire]],TODAY( ),"Y"),DATEDIF(Table1[[#This Row],[Hire]],Table1[[#This Row],[Exit]],"Y"))</f>
        <v>4</v>
      </c>
      <c r="N17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80" spans="1:14">
      <c r="A180" t="s">
        <v>386</v>
      </c>
      <c r="B180" t="s">
        <v>387</v>
      </c>
      <c r="C180" t="s">
        <v>21</v>
      </c>
      <c r="D180">
        <v>30</v>
      </c>
      <c r="E180" t="s">
        <v>66</v>
      </c>
      <c r="F180" t="s">
        <v>16</v>
      </c>
      <c r="G180" t="s">
        <v>53</v>
      </c>
      <c r="H180" s="1">
        <v>45233</v>
      </c>
      <c r="J180">
        <v>364000</v>
      </c>
      <c r="K180">
        <v>0</v>
      </c>
      <c r="L180" t="s">
        <v>24</v>
      </c>
      <c r="M180" s="2">
        <f ca="1">IF(ISBLANK(Table1[[#This Row],[Exit]]),DATEDIF(Table1[[#This Row],[Hire]],TODAY( ),"Y"),DATEDIF(Table1[[#This Row],[Hire]],Table1[[#This Row],[Exit]],"Y"))</f>
        <v>1</v>
      </c>
      <c r="N18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81" spans="1:14">
      <c r="A181" t="s">
        <v>388</v>
      </c>
      <c r="B181" t="s">
        <v>389</v>
      </c>
      <c r="C181" t="s">
        <v>21</v>
      </c>
      <c r="D181">
        <v>30</v>
      </c>
      <c r="E181" t="s">
        <v>58</v>
      </c>
      <c r="F181" t="s">
        <v>59</v>
      </c>
      <c r="G181" t="s">
        <v>53</v>
      </c>
      <c r="H181" s="1">
        <v>45412</v>
      </c>
      <c r="J181">
        <v>366000</v>
      </c>
      <c r="K181">
        <v>0</v>
      </c>
      <c r="L181" t="s">
        <v>24</v>
      </c>
      <c r="M181" s="2">
        <f ca="1">IF(ISBLANK(Table1[[#This Row],[Exit]]),DATEDIF(Table1[[#This Row],[Hire]],TODAY( ),"Y"),DATEDIF(Table1[[#This Row],[Hire]],Table1[[#This Row],[Exit]],"Y"))</f>
        <v>1</v>
      </c>
      <c r="N18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82" spans="1:14">
      <c r="A182" t="s">
        <v>390</v>
      </c>
      <c r="B182" t="s">
        <v>391</v>
      </c>
      <c r="C182" t="s">
        <v>14</v>
      </c>
      <c r="D182">
        <v>38</v>
      </c>
      <c r="E182" t="s">
        <v>15</v>
      </c>
      <c r="F182" t="s">
        <v>16</v>
      </c>
      <c r="G182" t="s">
        <v>53</v>
      </c>
      <c r="H182" s="1">
        <v>43887</v>
      </c>
      <c r="J182">
        <v>368000</v>
      </c>
      <c r="K182">
        <v>7.0000000000000007E-2</v>
      </c>
      <c r="L182" t="s">
        <v>24</v>
      </c>
      <c r="M182" s="2">
        <f ca="1">IF(ISBLANK(Table1[[#This Row],[Exit]]),DATEDIF(Table1[[#This Row],[Hire]],TODAY( ),"Y"),DATEDIF(Table1[[#This Row],[Hire]],Table1[[#This Row],[Exit]],"Y"))</f>
        <v>5</v>
      </c>
      <c r="N18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83" spans="1:14">
      <c r="A183" t="s">
        <v>392</v>
      </c>
      <c r="B183" t="s">
        <v>393</v>
      </c>
      <c r="C183" t="s">
        <v>41</v>
      </c>
      <c r="D183">
        <v>28</v>
      </c>
      <c r="E183" t="s">
        <v>22</v>
      </c>
      <c r="F183" t="s">
        <v>16</v>
      </c>
      <c r="G183" t="s">
        <v>53</v>
      </c>
      <c r="H183" s="1">
        <v>44815</v>
      </c>
      <c r="J183">
        <v>370000</v>
      </c>
      <c r="K183">
        <v>0</v>
      </c>
      <c r="L183" t="s">
        <v>24</v>
      </c>
      <c r="M183" s="2">
        <f ca="1">IF(ISBLANK(Table1[[#This Row],[Exit]]),DATEDIF(Table1[[#This Row],[Hire]],TODAY( ),"Y"),DATEDIF(Table1[[#This Row],[Hire]],Table1[[#This Row],[Exit]],"Y"))</f>
        <v>2</v>
      </c>
      <c r="N18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84" spans="1:14">
      <c r="A184" t="s">
        <v>394</v>
      </c>
      <c r="B184" t="s">
        <v>395</v>
      </c>
      <c r="C184" t="s">
        <v>14</v>
      </c>
      <c r="D184">
        <v>39</v>
      </c>
      <c r="E184" t="s">
        <v>81</v>
      </c>
      <c r="F184" t="s">
        <v>43</v>
      </c>
      <c r="G184" t="s">
        <v>53</v>
      </c>
      <c r="H184" s="1">
        <v>45430</v>
      </c>
      <c r="J184">
        <v>372000</v>
      </c>
      <c r="K184">
        <v>0.4</v>
      </c>
      <c r="L184" t="s">
        <v>24</v>
      </c>
      <c r="M184" s="2">
        <f ca="1">IF(ISBLANK(Table1[[#This Row],[Exit]]),DATEDIF(Table1[[#This Row],[Hire]],TODAY( ),"Y"),DATEDIF(Table1[[#This Row],[Hire]],Table1[[#This Row],[Exit]],"Y"))</f>
        <v>1</v>
      </c>
      <c r="N18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85" spans="1:14">
      <c r="A185" t="s">
        <v>396</v>
      </c>
      <c r="B185" t="s">
        <v>397</v>
      </c>
      <c r="C185" t="s">
        <v>21</v>
      </c>
      <c r="D185">
        <v>31</v>
      </c>
      <c r="E185" t="s">
        <v>52</v>
      </c>
      <c r="F185" t="s">
        <v>16</v>
      </c>
      <c r="G185" t="s">
        <v>17</v>
      </c>
      <c r="H185" s="1">
        <v>44509</v>
      </c>
      <c r="J185">
        <v>374000</v>
      </c>
      <c r="K185">
        <v>0</v>
      </c>
      <c r="L185" t="s">
        <v>24</v>
      </c>
      <c r="M185" s="2">
        <f ca="1">IF(ISBLANK(Table1[[#This Row],[Exit]]),DATEDIF(Table1[[#This Row],[Hire]],TODAY( ),"Y"),DATEDIF(Table1[[#This Row],[Hire]],Table1[[#This Row],[Exit]],"Y"))</f>
        <v>3</v>
      </c>
      <c r="N18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186" spans="1:14">
      <c r="A186" t="s">
        <v>398</v>
      </c>
      <c r="B186" t="s">
        <v>399</v>
      </c>
      <c r="C186" t="s">
        <v>41</v>
      </c>
      <c r="D186">
        <v>45</v>
      </c>
      <c r="E186" t="s">
        <v>66</v>
      </c>
      <c r="F186" t="s">
        <v>16</v>
      </c>
      <c r="G186" t="s">
        <v>23</v>
      </c>
      <c r="H186" s="1">
        <v>43963</v>
      </c>
      <c r="J186">
        <v>376000</v>
      </c>
      <c r="K186">
        <v>0.15</v>
      </c>
      <c r="L186" t="s">
        <v>24</v>
      </c>
      <c r="M186" s="2">
        <f ca="1">IF(ISBLANK(Table1[[#This Row],[Exit]]),DATEDIF(Table1[[#This Row],[Hire]],TODAY( ),"Y"),DATEDIF(Table1[[#This Row],[Hire]],Table1[[#This Row],[Exit]],"Y"))</f>
        <v>5</v>
      </c>
      <c r="N18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87" spans="1:14">
      <c r="A187" t="s">
        <v>400</v>
      </c>
      <c r="B187" t="s">
        <v>401</v>
      </c>
      <c r="C187" t="s">
        <v>14</v>
      </c>
      <c r="D187">
        <v>50</v>
      </c>
      <c r="E187" t="s">
        <v>31</v>
      </c>
      <c r="F187" t="s">
        <v>16</v>
      </c>
      <c r="G187" t="s">
        <v>53</v>
      </c>
      <c r="H187" s="1">
        <v>44815</v>
      </c>
      <c r="J187">
        <v>378000</v>
      </c>
      <c r="K187">
        <v>0</v>
      </c>
      <c r="L187" t="s">
        <v>24</v>
      </c>
      <c r="M187" s="2">
        <f ca="1">IF(ISBLANK(Table1[[#This Row],[Exit]]),DATEDIF(Table1[[#This Row],[Hire]],TODAY( ),"Y"),DATEDIF(Table1[[#This Row],[Hire]],Table1[[#This Row],[Exit]],"Y"))</f>
        <v>2</v>
      </c>
      <c r="N18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88" spans="1:14">
      <c r="A188" t="s">
        <v>402</v>
      </c>
      <c r="B188" t="s">
        <v>403</v>
      </c>
      <c r="C188" t="s">
        <v>14</v>
      </c>
      <c r="D188">
        <v>36</v>
      </c>
      <c r="E188" t="s">
        <v>81</v>
      </c>
      <c r="F188" t="s">
        <v>49</v>
      </c>
      <c r="G188" t="s">
        <v>34</v>
      </c>
      <c r="H188" s="1">
        <v>44857</v>
      </c>
      <c r="J188">
        <v>380000</v>
      </c>
      <c r="K188">
        <v>0.05</v>
      </c>
      <c r="L188" t="s">
        <v>24</v>
      </c>
      <c r="M188" s="2">
        <f ca="1">IF(ISBLANK(Table1[[#This Row],[Exit]]),DATEDIF(Table1[[#This Row],[Hire]],TODAY( ),"Y"),DATEDIF(Table1[[#This Row],[Hire]],Table1[[#This Row],[Exit]],"Y"))</f>
        <v>2</v>
      </c>
      <c r="N18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189" spans="1:14">
      <c r="A189" t="s">
        <v>404</v>
      </c>
      <c r="B189" t="s">
        <v>405</v>
      </c>
      <c r="C189" t="s">
        <v>21</v>
      </c>
      <c r="D189">
        <v>45</v>
      </c>
      <c r="E189" t="s">
        <v>92</v>
      </c>
      <c r="F189" t="s">
        <v>59</v>
      </c>
      <c r="G189" t="s">
        <v>53</v>
      </c>
      <c r="H189" s="1">
        <v>45527</v>
      </c>
      <c r="J189">
        <v>382000</v>
      </c>
      <c r="K189">
        <v>0</v>
      </c>
      <c r="L189" t="s">
        <v>24</v>
      </c>
      <c r="M189" s="2">
        <f ca="1">IF(ISBLANK(Table1[[#This Row],[Exit]]),DATEDIF(Table1[[#This Row],[Hire]],TODAY( ),"Y"),DATEDIF(Table1[[#This Row],[Hire]],Table1[[#This Row],[Exit]],"Y"))</f>
        <v>0</v>
      </c>
      <c r="N18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90" spans="1:14">
      <c r="A190" t="s">
        <v>406</v>
      </c>
      <c r="B190" t="s">
        <v>407</v>
      </c>
      <c r="C190" t="s">
        <v>21</v>
      </c>
      <c r="D190">
        <v>29</v>
      </c>
      <c r="E190" t="s">
        <v>81</v>
      </c>
      <c r="F190" t="s">
        <v>46</v>
      </c>
      <c r="G190" t="s">
        <v>23</v>
      </c>
      <c r="H190" s="1">
        <v>45237</v>
      </c>
      <c r="J190">
        <v>384000</v>
      </c>
      <c r="K190">
        <v>0</v>
      </c>
      <c r="L190" t="s">
        <v>24</v>
      </c>
      <c r="M190" s="2">
        <f ca="1">IF(ISBLANK(Table1[[#This Row],[Exit]]),DATEDIF(Table1[[#This Row],[Hire]],TODAY( ),"Y"),DATEDIF(Table1[[#This Row],[Hire]],Table1[[#This Row],[Exit]],"Y"))</f>
        <v>1</v>
      </c>
      <c r="N19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91" spans="1:14">
      <c r="A191" t="s">
        <v>408</v>
      </c>
      <c r="B191" t="s">
        <v>409</v>
      </c>
      <c r="C191" t="s">
        <v>21</v>
      </c>
      <c r="D191">
        <v>41</v>
      </c>
      <c r="E191" t="s">
        <v>22</v>
      </c>
      <c r="F191" t="s">
        <v>16</v>
      </c>
      <c r="G191" t="s">
        <v>34</v>
      </c>
      <c r="H191" s="1">
        <v>45206</v>
      </c>
      <c r="J191">
        <v>386000</v>
      </c>
      <c r="K191">
        <v>0</v>
      </c>
      <c r="L191" t="s">
        <v>24</v>
      </c>
      <c r="M191" s="2">
        <f ca="1">IF(ISBLANK(Table1[[#This Row],[Exit]]),DATEDIF(Table1[[#This Row],[Hire]],TODAY( ),"Y"),DATEDIF(Table1[[#This Row],[Hire]],Table1[[#This Row],[Exit]],"Y"))</f>
        <v>1</v>
      </c>
      <c r="N19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92" spans="1:14">
      <c r="A192" t="s">
        <v>410</v>
      </c>
      <c r="B192" t="s">
        <v>411</v>
      </c>
      <c r="C192" t="s">
        <v>14</v>
      </c>
      <c r="D192">
        <v>47</v>
      </c>
      <c r="E192" t="s">
        <v>92</v>
      </c>
      <c r="F192" t="s">
        <v>59</v>
      </c>
      <c r="G192" t="s">
        <v>34</v>
      </c>
      <c r="H192" s="1">
        <v>44677</v>
      </c>
      <c r="J192">
        <v>388000</v>
      </c>
      <c r="K192">
        <v>0.37</v>
      </c>
      <c r="L192" t="s">
        <v>24</v>
      </c>
      <c r="M192" s="2">
        <f ca="1">IF(ISBLANK(Table1[[#This Row],[Exit]]),DATEDIF(Table1[[#This Row],[Hire]],TODAY( ),"Y"),DATEDIF(Table1[[#This Row],[Hire]],Table1[[#This Row],[Exit]],"Y"))</f>
        <v>3</v>
      </c>
      <c r="N19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93" spans="1:14">
      <c r="A193" t="s">
        <v>412</v>
      </c>
      <c r="B193" t="s">
        <v>413</v>
      </c>
      <c r="C193" t="s">
        <v>41</v>
      </c>
      <c r="D193">
        <v>46</v>
      </c>
      <c r="E193" t="s">
        <v>31</v>
      </c>
      <c r="F193" t="s">
        <v>16</v>
      </c>
      <c r="G193" t="s">
        <v>17</v>
      </c>
      <c r="H193" s="1">
        <v>43889</v>
      </c>
      <c r="J193">
        <v>390000</v>
      </c>
      <c r="K193">
        <v>0</v>
      </c>
      <c r="L193" t="s">
        <v>24</v>
      </c>
      <c r="M193" s="2">
        <f ca="1">IF(ISBLANK(Table1[[#This Row],[Exit]]),DATEDIF(Table1[[#This Row],[Hire]],TODAY( ),"Y"),DATEDIF(Table1[[#This Row],[Hire]],Table1[[#This Row],[Exit]],"Y"))</f>
        <v>5</v>
      </c>
      <c r="N19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94" spans="1:14">
      <c r="A194" t="s">
        <v>414</v>
      </c>
      <c r="B194" t="s">
        <v>415</v>
      </c>
      <c r="C194" t="s">
        <v>41</v>
      </c>
      <c r="D194">
        <v>46</v>
      </c>
      <c r="E194" t="s">
        <v>15</v>
      </c>
      <c r="F194" t="s">
        <v>16</v>
      </c>
      <c r="G194" t="s">
        <v>17</v>
      </c>
      <c r="H194" s="1">
        <v>44116</v>
      </c>
      <c r="J194">
        <v>392000</v>
      </c>
      <c r="K194">
        <v>0</v>
      </c>
      <c r="L194" t="s">
        <v>24</v>
      </c>
      <c r="M194" s="2">
        <f ca="1">IF(ISBLANK(Table1[[#This Row],[Exit]]),DATEDIF(Table1[[#This Row],[Hire]],TODAY( ),"Y"),DATEDIF(Table1[[#This Row],[Hire]],Table1[[#This Row],[Exit]],"Y"))</f>
        <v>4</v>
      </c>
      <c r="N19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195" spans="1:14">
      <c r="A195" t="s">
        <v>416</v>
      </c>
      <c r="B195" t="s">
        <v>417</v>
      </c>
      <c r="C195" t="s">
        <v>14</v>
      </c>
      <c r="D195">
        <v>45</v>
      </c>
      <c r="E195" t="s">
        <v>22</v>
      </c>
      <c r="F195" t="s">
        <v>16</v>
      </c>
      <c r="G195" t="s">
        <v>23</v>
      </c>
      <c r="H195" s="1">
        <v>44588</v>
      </c>
      <c r="J195">
        <v>394000</v>
      </c>
      <c r="K195">
        <v>0.36</v>
      </c>
      <c r="L195" t="s">
        <v>24</v>
      </c>
      <c r="M195" s="2">
        <f ca="1">IF(ISBLANK(Table1[[#This Row],[Exit]]),DATEDIF(Table1[[#This Row],[Hire]],TODAY( ),"Y"),DATEDIF(Table1[[#This Row],[Hire]],Table1[[#This Row],[Exit]],"Y"))</f>
        <v>3</v>
      </c>
      <c r="N19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196" spans="1:14">
      <c r="A196" t="s">
        <v>418</v>
      </c>
      <c r="B196" t="s">
        <v>419</v>
      </c>
      <c r="C196" t="s">
        <v>14</v>
      </c>
      <c r="D196">
        <v>26</v>
      </c>
      <c r="E196" t="s">
        <v>27</v>
      </c>
      <c r="F196" t="s">
        <v>28</v>
      </c>
      <c r="G196" t="s">
        <v>17</v>
      </c>
      <c r="H196" s="1">
        <v>45337</v>
      </c>
      <c r="J196">
        <v>396000</v>
      </c>
      <c r="K196">
        <v>0</v>
      </c>
      <c r="L196" t="s">
        <v>24</v>
      </c>
      <c r="M196" s="2">
        <f ca="1">IF(ISBLANK(Table1[[#This Row],[Exit]]),DATEDIF(Table1[[#This Row],[Hire]],TODAY( ),"Y"),DATEDIF(Table1[[#This Row],[Hire]],Table1[[#This Row],[Exit]],"Y"))</f>
        <v>1</v>
      </c>
      <c r="N19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97" spans="1:14">
      <c r="A197" t="s">
        <v>420</v>
      </c>
      <c r="B197" t="s">
        <v>421</v>
      </c>
      <c r="C197" t="s">
        <v>14</v>
      </c>
      <c r="D197">
        <v>35</v>
      </c>
      <c r="E197" t="s">
        <v>31</v>
      </c>
      <c r="F197" t="s">
        <v>16</v>
      </c>
      <c r="G197" t="s">
        <v>23</v>
      </c>
      <c r="H197" s="1">
        <v>45332</v>
      </c>
      <c r="J197">
        <v>398000</v>
      </c>
      <c r="K197">
        <v>0</v>
      </c>
      <c r="L197" t="s">
        <v>24</v>
      </c>
      <c r="M197" s="2">
        <f ca="1">IF(ISBLANK(Table1[[#This Row],[Exit]]),DATEDIF(Table1[[#This Row],[Hire]],TODAY( ),"Y"),DATEDIF(Table1[[#This Row],[Hire]],Table1[[#This Row],[Exit]],"Y"))</f>
        <v>1</v>
      </c>
      <c r="N19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198" spans="1:14">
      <c r="A198" t="s">
        <v>422</v>
      </c>
      <c r="B198" t="s">
        <v>423</v>
      </c>
      <c r="C198" t="s">
        <v>21</v>
      </c>
      <c r="D198">
        <v>29</v>
      </c>
      <c r="E198" t="s">
        <v>27</v>
      </c>
      <c r="F198" t="s">
        <v>28</v>
      </c>
      <c r="G198" t="s">
        <v>34</v>
      </c>
      <c r="H198" s="1">
        <v>44183</v>
      </c>
      <c r="J198">
        <v>400000</v>
      </c>
      <c r="K198">
        <v>0</v>
      </c>
      <c r="L198" t="s">
        <v>24</v>
      </c>
      <c r="M198" s="2">
        <f ca="1">IF(ISBLANK(Table1[[#This Row],[Exit]]),DATEDIF(Table1[[#This Row],[Hire]],TODAY( ),"Y"),DATEDIF(Table1[[#This Row],[Hire]],Table1[[#This Row],[Exit]],"Y"))</f>
        <v>4</v>
      </c>
      <c r="N19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199" spans="1:14">
      <c r="A199" t="s">
        <v>424</v>
      </c>
      <c r="B199" t="s">
        <v>425</v>
      </c>
      <c r="C199" t="s">
        <v>14</v>
      </c>
      <c r="D199">
        <v>35</v>
      </c>
      <c r="E199" t="s">
        <v>15</v>
      </c>
      <c r="F199" t="s">
        <v>16</v>
      </c>
      <c r="G199" t="s">
        <v>23</v>
      </c>
      <c r="H199" s="1">
        <v>43837</v>
      </c>
      <c r="J199">
        <v>402000</v>
      </c>
      <c r="K199">
        <v>0</v>
      </c>
      <c r="L199" t="s">
        <v>24</v>
      </c>
      <c r="M199" s="2">
        <f ca="1">IF(ISBLANK(Table1[[#This Row],[Exit]]),DATEDIF(Table1[[#This Row],[Hire]],TODAY( ),"Y"),DATEDIF(Table1[[#This Row],[Hire]],Table1[[#This Row],[Exit]],"Y"))</f>
        <v>5</v>
      </c>
      <c r="N19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00" spans="1:14">
      <c r="A200" t="s">
        <v>426</v>
      </c>
      <c r="B200" t="s">
        <v>427</v>
      </c>
      <c r="C200" t="s">
        <v>21</v>
      </c>
      <c r="D200">
        <v>27</v>
      </c>
      <c r="E200" t="s">
        <v>15</v>
      </c>
      <c r="F200" t="s">
        <v>16</v>
      </c>
      <c r="G200" t="s">
        <v>34</v>
      </c>
      <c r="H200" s="1">
        <v>45206</v>
      </c>
      <c r="J200">
        <v>404000</v>
      </c>
      <c r="K200">
        <v>0</v>
      </c>
      <c r="L200" t="s">
        <v>24</v>
      </c>
      <c r="M200" s="2">
        <f ca="1">IF(ISBLANK(Table1[[#This Row],[Exit]]),DATEDIF(Table1[[#This Row],[Hire]],TODAY( ),"Y"),DATEDIF(Table1[[#This Row],[Hire]],Table1[[#This Row],[Exit]],"Y"))</f>
        <v>1</v>
      </c>
      <c r="N20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01" spans="1:14">
      <c r="A201" t="s">
        <v>428</v>
      </c>
      <c r="B201" t="s">
        <v>429</v>
      </c>
      <c r="C201" t="s">
        <v>14</v>
      </c>
      <c r="D201">
        <v>26</v>
      </c>
      <c r="E201" t="s">
        <v>42</v>
      </c>
      <c r="F201" t="s">
        <v>43</v>
      </c>
      <c r="G201" t="s">
        <v>34</v>
      </c>
      <c r="H201" s="1">
        <v>44487</v>
      </c>
      <c r="J201">
        <v>406000</v>
      </c>
      <c r="K201">
        <v>0.19</v>
      </c>
      <c r="L201" t="s">
        <v>24</v>
      </c>
      <c r="M201" s="2">
        <f ca="1">IF(ISBLANK(Table1[[#This Row],[Exit]]),DATEDIF(Table1[[#This Row],[Hire]],TODAY( ),"Y"),DATEDIF(Table1[[#This Row],[Hire]],Table1[[#This Row],[Exit]],"Y"))</f>
        <v>3</v>
      </c>
      <c r="N20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02" spans="1:14">
      <c r="A202" t="s">
        <v>430</v>
      </c>
      <c r="B202" t="s">
        <v>431</v>
      </c>
      <c r="C202" t="s">
        <v>21</v>
      </c>
      <c r="D202">
        <v>27</v>
      </c>
      <c r="E202" t="s">
        <v>42</v>
      </c>
      <c r="F202" t="s">
        <v>46</v>
      </c>
      <c r="G202" t="s">
        <v>23</v>
      </c>
      <c r="H202" s="1">
        <v>44791</v>
      </c>
      <c r="I202" s="1">
        <v>45306</v>
      </c>
      <c r="J202">
        <v>408000</v>
      </c>
      <c r="K202">
        <v>0.15</v>
      </c>
      <c r="L202" t="s">
        <v>18</v>
      </c>
      <c r="M202" s="2">
        <f ca="1">IF(ISBLANK(Table1[[#This Row],[Exit]]),DATEDIF(Table1[[#This Row],[Hire]],TODAY( ),"Y"),DATEDIF(Table1[[#This Row],[Hire]],Table1[[#This Row],[Exit]],"Y"))</f>
        <v>1</v>
      </c>
      <c r="N20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03" spans="1:14">
      <c r="A203" t="s">
        <v>432</v>
      </c>
      <c r="B203" t="s">
        <v>433</v>
      </c>
      <c r="C203" t="s">
        <v>21</v>
      </c>
      <c r="D203">
        <v>30</v>
      </c>
      <c r="E203" t="s">
        <v>42</v>
      </c>
      <c r="F203" t="s">
        <v>49</v>
      </c>
      <c r="G203" t="s">
        <v>17</v>
      </c>
      <c r="H203" s="1">
        <v>45440</v>
      </c>
      <c r="J203">
        <v>410000</v>
      </c>
      <c r="K203">
        <v>0</v>
      </c>
      <c r="L203" t="s">
        <v>24</v>
      </c>
      <c r="M203" s="2">
        <f ca="1">IF(ISBLANK(Table1[[#This Row],[Exit]]),DATEDIF(Table1[[#This Row],[Hire]],TODAY( ),"Y"),DATEDIF(Table1[[#This Row],[Hire]],Table1[[#This Row],[Exit]],"Y"))</f>
        <v>1</v>
      </c>
      <c r="N20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04" spans="1:14">
      <c r="A204" t="s">
        <v>434</v>
      </c>
      <c r="B204" t="s">
        <v>435</v>
      </c>
      <c r="C204" t="s">
        <v>41</v>
      </c>
      <c r="D204">
        <v>46</v>
      </c>
      <c r="E204" t="s">
        <v>52</v>
      </c>
      <c r="F204" t="s">
        <v>16</v>
      </c>
      <c r="G204" t="s">
        <v>53</v>
      </c>
      <c r="H204" s="1">
        <v>44811</v>
      </c>
      <c r="J204">
        <v>412000</v>
      </c>
      <c r="K204">
        <v>0.09</v>
      </c>
      <c r="L204" t="s">
        <v>24</v>
      </c>
      <c r="M204" s="2">
        <f ca="1">IF(ISBLANK(Table1[[#This Row],[Exit]]),DATEDIF(Table1[[#This Row],[Hire]],TODAY( ),"Y"),DATEDIF(Table1[[#This Row],[Hire]],Table1[[#This Row],[Exit]],"Y"))</f>
        <v>2</v>
      </c>
      <c r="N20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05" spans="1:14">
      <c r="A205" t="s">
        <v>436</v>
      </c>
      <c r="B205" t="s">
        <v>437</v>
      </c>
      <c r="C205" t="s">
        <v>14</v>
      </c>
      <c r="D205">
        <v>45</v>
      </c>
      <c r="E205" t="s">
        <v>42</v>
      </c>
      <c r="F205" t="s">
        <v>46</v>
      </c>
      <c r="G205" t="s">
        <v>53</v>
      </c>
      <c r="H205" s="1">
        <v>45294</v>
      </c>
      <c r="J205">
        <v>414000</v>
      </c>
      <c r="K205">
        <v>0</v>
      </c>
      <c r="L205" t="s">
        <v>24</v>
      </c>
      <c r="M205" s="2">
        <f ca="1">IF(ISBLANK(Table1[[#This Row],[Exit]]),DATEDIF(Table1[[#This Row],[Hire]],TODAY( ),"Y"),DATEDIF(Table1[[#This Row],[Hire]],Table1[[#This Row],[Exit]],"Y"))</f>
        <v>1</v>
      </c>
      <c r="N20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06" spans="1:14">
      <c r="A206" t="s">
        <v>438</v>
      </c>
      <c r="B206" t="s">
        <v>439</v>
      </c>
      <c r="C206" t="s">
        <v>41</v>
      </c>
      <c r="D206">
        <v>46</v>
      </c>
      <c r="E206" t="s">
        <v>58</v>
      </c>
      <c r="F206" t="s">
        <v>59</v>
      </c>
      <c r="G206" t="s">
        <v>34</v>
      </c>
      <c r="H206" s="1">
        <v>45074</v>
      </c>
      <c r="J206">
        <v>416000</v>
      </c>
      <c r="K206">
        <v>0</v>
      </c>
      <c r="L206" t="s">
        <v>24</v>
      </c>
      <c r="M206" s="2">
        <f ca="1">IF(ISBLANK(Table1[[#This Row],[Exit]]),DATEDIF(Table1[[#This Row],[Hire]],TODAY( ),"Y"),DATEDIF(Table1[[#This Row],[Hire]],Table1[[#This Row],[Exit]],"Y"))</f>
        <v>2</v>
      </c>
      <c r="N20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07" spans="1:14">
      <c r="A207" t="s">
        <v>440</v>
      </c>
      <c r="B207" t="s">
        <v>441</v>
      </c>
      <c r="C207" t="s">
        <v>14</v>
      </c>
      <c r="D207">
        <v>38</v>
      </c>
      <c r="E207" t="s">
        <v>52</v>
      </c>
      <c r="F207" t="s">
        <v>16</v>
      </c>
      <c r="G207" t="s">
        <v>23</v>
      </c>
      <c r="H207" s="1">
        <v>45245</v>
      </c>
      <c r="J207">
        <v>418000</v>
      </c>
      <c r="K207">
        <v>0.4</v>
      </c>
      <c r="L207" t="s">
        <v>24</v>
      </c>
      <c r="M207" s="2">
        <f ca="1">IF(ISBLANK(Table1[[#This Row],[Exit]]),DATEDIF(Table1[[#This Row],[Hire]],TODAY( ),"Y"),DATEDIF(Table1[[#This Row],[Hire]],Table1[[#This Row],[Exit]],"Y"))</f>
        <v>1</v>
      </c>
      <c r="N20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08" spans="1:14">
      <c r="A208" t="s">
        <v>442</v>
      </c>
      <c r="B208" t="s">
        <v>443</v>
      </c>
      <c r="C208" t="s">
        <v>14</v>
      </c>
      <c r="D208">
        <v>45</v>
      </c>
      <c r="E208" t="s">
        <v>52</v>
      </c>
      <c r="F208" t="s">
        <v>16</v>
      </c>
      <c r="G208" t="s">
        <v>34</v>
      </c>
      <c r="H208" s="1">
        <v>43851</v>
      </c>
      <c r="J208">
        <v>420000</v>
      </c>
      <c r="K208">
        <v>0.09</v>
      </c>
      <c r="L208" t="s">
        <v>24</v>
      </c>
      <c r="M208" s="2">
        <f ca="1">IF(ISBLANK(Table1[[#This Row],[Exit]]),DATEDIF(Table1[[#This Row],[Hire]],TODAY( ),"Y"),DATEDIF(Table1[[#This Row],[Hire]],Table1[[#This Row],[Exit]],"Y"))</f>
        <v>5</v>
      </c>
      <c r="N20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09" spans="1:14">
      <c r="A209" t="s">
        <v>444</v>
      </c>
      <c r="B209" t="s">
        <v>445</v>
      </c>
      <c r="C209" t="s">
        <v>14</v>
      </c>
      <c r="D209">
        <v>51</v>
      </c>
      <c r="E209" t="s">
        <v>66</v>
      </c>
      <c r="F209" t="s">
        <v>16</v>
      </c>
      <c r="G209" t="s">
        <v>17</v>
      </c>
      <c r="H209" s="1">
        <v>45206</v>
      </c>
      <c r="J209">
        <v>422000</v>
      </c>
      <c r="K209">
        <v>0.31</v>
      </c>
      <c r="L209" t="s">
        <v>24</v>
      </c>
      <c r="M209" s="2">
        <f ca="1">IF(ISBLANK(Table1[[#This Row],[Exit]]),DATEDIF(Table1[[#This Row],[Hire]],TODAY( ),"Y"),DATEDIF(Table1[[#This Row],[Hire]],Table1[[#This Row],[Exit]],"Y"))</f>
        <v>1</v>
      </c>
      <c r="N20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210" spans="1:14">
      <c r="A210" t="s">
        <v>446</v>
      </c>
      <c r="B210" t="s">
        <v>447</v>
      </c>
      <c r="C210" t="s">
        <v>14</v>
      </c>
      <c r="D210">
        <v>56</v>
      </c>
      <c r="E210" t="s">
        <v>58</v>
      </c>
      <c r="F210" t="s">
        <v>59</v>
      </c>
      <c r="G210" t="s">
        <v>23</v>
      </c>
      <c r="H210" s="1">
        <v>45401</v>
      </c>
      <c r="J210">
        <v>424000</v>
      </c>
      <c r="K210">
        <v>0</v>
      </c>
      <c r="L210" t="s">
        <v>24</v>
      </c>
      <c r="M210" s="2">
        <f ca="1">IF(ISBLANK(Table1[[#This Row],[Exit]]),DATEDIF(Table1[[#This Row],[Hire]],TODAY( ),"Y"),DATEDIF(Table1[[#This Row],[Hire]],Table1[[#This Row],[Exit]],"Y"))</f>
        <v>1</v>
      </c>
      <c r="N21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211" spans="1:14">
      <c r="A211" t="s">
        <v>448</v>
      </c>
      <c r="B211" t="s">
        <v>449</v>
      </c>
      <c r="C211" t="s">
        <v>14</v>
      </c>
      <c r="D211">
        <v>53</v>
      </c>
      <c r="E211" t="s">
        <v>66</v>
      </c>
      <c r="F211" t="s">
        <v>16</v>
      </c>
      <c r="G211" t="s">
        <v>34</v>
      </c>
      <c r="H211" s="1">
        <v>44083</v>
      </c>
      <c r="I211" s="1">
        <v>45052</v>
      </c>
      <c r="J211">
        <v>426000</v>
      </c>
      <c r="K211">
        <v>0</v>
      </c>
      <c r="L211" t="s">
        <v>18</v>
      </c>
      <c r="M211" s="2">
        <f ca="1">IF(ISBLANK(Table1[[#This Row],[Exit]]),DATEDIF(Table1[[#This Row],[Hire]],TODAY( ),"Y"),DATEDIF(Table1[[#This Row],[Hire]],Table1[[#This Row],[Exit]],"Y"))</f>
        <v>2</v>
      </c>
      <c r="N21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212" spans="1:14">
      <c r="A212" t="s">
        <v>450</v>
      </c>
      <c r="B212" t="s">
        <v>451</v>
      </c>
      <c r="C212" t="s">
        <v>21</v>
      </c>
      <c r="D212">
        <v>47</v>
      </c>
      <c r="E212" t="s">
        <v>66</v>
      </c>
      <c r="F212" t="s">
        <v>16</v>
      </c>
      <c r="G212" t="s">
        <v>53</v>
      </c>
      <c r="H212" s="1">
        <v>45233</v>
      </c>
      <c r="J212">
        <v>428000</v>
      </c>
      <c r="K212">
        <v>0</v>
      </c>
      <c r="L212" t="s">
        <v>24</v>
      </c>
      <c r="M212" s="2">
        <f ca="1">IF(ISBLANK(Table1[[#This Row],[Exit]]),DATEDIF(Table1[[#This Row],[Hire]],TODAY( ),"Y"),DATEDIF(Table1[[#This Row],[Hire]],Table1[[#This Row],[Exit]],"Y"))</f>
        <v>1</v>
      </c>
      <c r="N21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13" spans="1:14">
      <c r="A213" t="s">
        <v>452</v>
      </c>
      <c r="B213" t="s">
        <v>453</v>
      </c>
      <c r="C213" t="s">
        <v>21</v>
      </c>
      <c r="D213">
        <v>36</v>
      </c>
      <c r="E213" t="s">
        <v>58</v>
      </c>
      <c r="F213" t="s">
        <v>59</v>
      </c>
      <c r="G213" t="s">
        <v>53</v>
      </c>
      <c r="H213" s="1">
        <v>44316</v>
      </c>
      <c r="I213" s="1">
        <v>45124</v>
      </c>
      <c r="J213">
        <v>430000</v>
      </c>
      <c r="K213">
        <v>0.14000000000000001</v>
      </c>
      <c r="L213" t="s">
        <v>18</v>
      </c>
      <c r="M213" s="2">
        <f ca="1">IF(ISBLANK(Table1[[#This Row],[Exit]]),DATEDIF(Table1[[#This Row],[Hire]],TODAY( ),"Y"),DATEDIF(Table1[[#This Row],[Hire]],Table1[[#This Row],[Exit]],"Y"))</f>
        <v>2</v>
      </c>
      <c r="N21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14" spans="1:14">
      <c r="A214" t="s">
        <v>454</v>
      </c>
      <c r="B214" t="s">
        <v>455</v>
      </c>
      <c r="C214" t="s">
        <v>14</v>
      </c>
      <c r="D214">
        <v>41</v>
      </c>
      <c r="E214" t="s">
        <v>15</v>
      </c>
      <c r="F214" t="s">
        <v>16</v>
      </c>
      <c r="G214" t="s">
        <v>53</v>
      </c>
      <c r="H214" s="1">
        <v>43887</v>
      </c>
      <c r="J214">
        <v>432000</v>
      </c>
      <c r="K214">
        <v>0</v>
      </c>
      <c r="L214" t="s">
        <v>24</v>
      </c>
      <c r="M214" s="2">
        <f ca="1">IF(ISBLANK(Table1[[#This Row],[Exit]]),DATEDIF(Table1[[#This Row],[Hire]],TODAY( ),"Y"),DATEDIF(Table1[[#This Row],[Hire]],Table1[[#This Row],[Exit]],"Y"))</f>
        <v>5</v>
      </c>
      <c r="N21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15" spans="1:14">
      <c r="A215" t="s">
        <v>456</v>
      </c>
      <c r="B215" t="s">
        <v>457</v>
      </c>
      <c r="C215" t="s">
        <v>41</v>
      </c>
      <c r="D215">
        <v>30</v>
      </c>
      <c r="E215" t="s">
        <v>22</v>
      </c>
      <c r="F215" t="s">
        <v>16</v>
      </c>
      <c r="G215" t="s">
        <v>53</v>
      </c>
      <c r="H215" s="1">
        <v>44815</v>
      </c>
      <c r="J215">
        <v>434000</v>
      </c>
      <c r="K215">
        <v>0.15</v>
      </c>
      <c r="L215" t="s">
        <v>24</v>
      </c>
      <c r="M215" s="2">
        <f ca="1">IF(ISBLANK(Table1[[#This Row],[Exit]]),DATEDIF(Table1[[#This Row],[Hire]],TODAY( ),"Y"),DATEDIF(Table1[[#This Row],[Hire]],Table1[[#This Row],[Exit]],"Y"))</f>
        <v>2</v>
      </c>
      <c r="N21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16" spans="1:14">
      <c r="A216" t="s">
        <v>458</v>
      </c>
      <c r="B216" t="s">
        <v>459</v>
      </c>
      <c r="C216" t="s">
        <v>14</v>
      </c>
      <c r="D216">
        <v>30</v>
      </c>
      <c r="E216" t="s">
        <v>81</v>
      </c>
      <c r="F216" t="s">
        <v>43</v>
      </c>
      <c r="G216" t="s">
        <v>53</v>
      </c>
      <c r="H216" s="1">
        <v>45430</v>
      </c>
      <c r="J216">
        <v>436000</v>
      </c>
      <c r="K216">
        <v>0</v>
      </c>
      <c r="L216" t="s">
        <v>24</v>
      </c>
      <c r="M216" s="2">
        <f ca="1">IF(ISBLANK(Table1[[#This Row],[Exit]]),DATEDIF(Table1[[#This Row],[Hire]],TODAY( ),"Y"),DATEDIF(Table1[[#This Row],[Hire]],Table1[[#This Row],[Exit]],"Y"))</f>
        <v>1</v>
      </c>
      <c r="N21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17" spans="1:14">
      <c r="A217" t="s">
        <v>460</v>
      </c>
      <c r="B217" t="s">
        <v>461</v>
      </c>
      <c r="C217" t="s">
        <v>21</v>
      </c>
      <c r="D217">
        <v>38</v>
      </c>
      <c r="E217" t="s">
        <v>52</v>
      </c>
      <c r="F217" t="s">
        <v>16</v>
      </c>
      <c r="G217" t="s">
        <v>17</v>
      </c>
      <c r="H217" s="1">
        <v>44509</v>
      </c>
      <c r="I217" s="1">
        <v>45102</v>
      </c>
      <c r="J217">
        <v>438000</v>
      </c>
      <c r="K217">
        <v>0.22</v>
      </c>
      <c r="L217" t="s">
        <v>18</v>
      </c>
      <c r="M217" s="2">
        <f ca="1">IF(ISBLANK(Table1[[#This Row],[Exit]]),DATEDIF(Table1[[#This Row],[Hire]],TODAY( ),"Y"),DATEDIF(Table1[[#This Row],[Hire]],Table1[[#This Row],[Exit]],"Y"))</f>
        <v>1</v>
      </c>
      <c r="N21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18" spans="1:14">
      <c r="A218" t="s">
        <v>462</v>
      </c>
      <c r="B218" t="s">
        <v>463</v>
      </c>
      <c r="C218" t="s">
        <v>41</v>
      </c>
      <c r="D218">
        <v>31</v>
      </c>
      <c r="E218" t="s">
        <v>66</v>
      </c>
      <c r="F218" t="s">
        <v>16</v>
      </c>
      <c r="G218" t="s">
        <v>23</v>
      </c>
      <c r="H218" s="1">
        <v>43963</v>
      </c>
      <c r="J218">
        <v>440000</v>
      </c>
      <c r="K218">
        <v>0.3</v>
      </c>
      <c r="L218" t="s">
        <v>24</v>
      </c>
      <c r="M218" s="2">
        <f ca="1">IF(ISBLANK(Table1[[#This Row],[Exit]]),DATEDIF(Table1[[#This Row],[Hire]],TODAY( ),"Y"),DATEDIF(Table1[[#This Row],[Hire]],Table1[[#This Row],[Exit]],"Y"))</f>
        <v>5</v>
      </c>
      <c r="N21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19" spans="1:14">
      <c r="A219" t="s">
        <v>464</v>
      </c>
      <c r="B219" t="s">
        <v>465</v>
      </c>
      <c r="C219" t="s">
        <v>14</v>
      </c>
      <c r="D219">
        <v>39</v>
      </c>
      <c r="E219" t="s">
        <v>31</v>
      </c>
      <c r="F219" t="s">
        <v>16</v>
      </c>
      <c r="G219" t="s">
        <v>53</v>
      </c>
      <c r="H219" s="1">
        <v>44815</v>
      </c>
      <c r="J219">
        <v>442000</v>
      </c>
      <c r="K219">
        <v>7.0000000000000007E-2</v>
      </c>
      <c r="L219" t="s">
        <v>24</v>
      </c>
      <c r="M219" s="2">
        <f ca="1">IF(ISBLANK(Table1[[#This Row],[Exit]]),DATEDIF(Table1[[#This Row],[Hire]],TODAY( ),"Y"),DATEDIF(Table1[[#This Row],[Hire]],Table1[[#This Row],[Exit]],"Y"))</f>
        <v>2</v>
      </c>
      <c r="N21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20" spans="1:14">
      <c r="A220" t="s">
        <v>466</v>
      </c>
      <c r="B220" t="s">
        <v>467</v>
      </c>
      <c r="C220" t="s">
        <v>21</v>
      </c>
      <c r="D220">
        <v>31</v>
      </c>
      <c r="E220" t="s">
        <v>81</v>
      </c>
      <c r="F220" t="s">
        <v>49</v>
      </c>
      <c r="G220" t="s">
        <v>34</v>
      </c>
      <c r="H220" s="1">
        <v>44857</v>
      </c>
      <c r="J220">
        <v>444000</v>
      </c>
      <c r="K220">
        <v>0.11</v>
      </c>
      <c r="L220" t="s">
        <v>24</v>
      </c>
      <c r="M220" s="2">
        <f ca="1">IF(ISBLANK(Table1[[#This Row],[Exit]]),DATEDIF(Table1[[#This Row],[Hire]],TODAY( ),"Y"),DATEDIF(Table1[[#This Row],[Hire]],Table1[[#This Row],[Exit]],"Y"))</f>
        <v>2</v>
      </c>
      <c r="N22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21" spans="1:14">
      <c r="A221" t="s">
        <v>468</v>
      </c>
      <c r="B221" t="s">
        <v>469</v>
      </c>
      <c r="C221" t="s">
        <v>14</v>
      </c>
      <c r="D221">
        <v>45</v>
      </c>
      <c r="E221" t="s">
        <v>92</v>
      </c>
      <c r="F221" t="s">
        <v>59</v>
      </c>
      <c r="G221" t="s">
        <v>53</v>
      </c>
      <c r="H221" s="1">
        <v>45527</v>
      </c>
      <c r="J221">
        <v>446000</v>
      </c>
      <c r="K221">
        <v>0.06</v>
      </c>
      <c r="L221" t="s">
        <v>24</v>
      </c>
      <c r="M221" s="2">
        <f ca="1">IF(ISBLANK(Table1[[#This Row],[Exit]]),DATEDIF(Table1[[#This Row],[Hire]],TODAY( ),"Y"),DATEDIF(Table1[[#This Row],[Hire]],Table1[[#This Row],[Exit]],"Y"))</f>
        <v>0</v>
      </c>
      <c r="N22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22" spans="1:14">
      <c r="A222" t="s">
        <v>470</v>
      </c>
      <c r="B222" t="s">
        <v>471</v>
      </c>
      <c r="C222" t="s">
        <v>21</v>
      </c>
      <c r="D222">
        <v>50</v>
      </c>
      <c r="E222" t="s">
        <v>81</v>
      </c>
      <c r="F222" t="s">
        <v>46</v>
      </c>
      <c r="G222" t="s">
        <v>23</v>
      </c>
      <c r="H222" s="1">
        <v>45237</v>
      </c>
      <c r="J222">
        <v>448000</v>
      </c>
      <c r="K222">
        <v>0.12</v>
      </c>
      <c r="L222" t="s">
        <v>24</v>
      </c>
      <c r="M222" s="2">
        <f ca="1">IF(ISBLANK(Table1[[#This Row],[Exit]]),DATEDIF(Table1[[#This Row],[Hire]],TODAY( ),"Y"),DATEDIF(Table1[[#This Row],[Hire]],Table1[[#This Row],[Exit]],"Y"))</f>
        <v>1</v>
      </c>
      <c r="N22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23" spans="1:14">
      <c r="A223" t="s">
        <v>472</v>
      </c>
      <c r="B223" t="s">
        <v>473</v>
      </c>
      <c r="C223" t="s">
        <v>21</v>
      </c>
      <c r="D223">
        <v>36</v>
      </c>
      <c r="E223" t="s">
        <v>22</v>
      </c>
      <c r="F223" t="s">
        <v>16</v>
      </c>
      <c r="G223" t="s">
        <v>34</v>
      </c>
      <c r="H223" s="1">
        <v>45206</v>
      </c>
      <c r="J223">
        <v>450000</v>
      </c>
      <c r="K223">
        <v>0.16</v>
      </c>
      <c r="L223" t="s">
        <v>24</v>
      </c>
      <c r="M223" s="2">
        <f ca="1">IF(ISBLANK(Table1[[#This Row],[Exit]]),DATEDIF(Table1[[#This Row],[Hire]],TODAY( ),"Y"),DATEDIF(Table1[[#This Row],[Hire]],Table1[[#This Row],[Exit]],"Y"))</f>
        <v>1</v>
      </c>
      <c r="N22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24" spans="1:14">
      <c r="A224" t="s">
        <v>474</v>
      </c>
      <c r="B224" t="s">
        <v>475</v>
      </c>
      <c r="C224" t="s">
        <v>14</v>
      </c>
      <c r="D224">
        <v>45</v>
      </c>
      <c r="E224" t="s">
        <v>92</v>
      </c>
      <c r="F224" t="s">
        <v>59</v>
      </c>
      <c r="G224" t="s">
        <v>34</v>
      </c>
      <c r="H224" s="1">
        <v>44677</v>
      </c>
      <c r="J224">
        <v>452000</v>
      </c>
      <c r="K224">
        <v>0.35</v>
      </c>
      <c r="L224" t="s">
        <v>24</v>
      </c>
      <c r="M224" s="2">
        <f ca="1">IF(ISBLANK(Table1[[#This Row],[Exit]]),DATEDIF(Table1[[#This Row],[Hire]],TODAY( ),"Y"),DATEDIF(Table1[[#This Row],[Hire]],Table1[[#This Row],[Exit]],"Y"))</f>
        <v>3</v>
      </c>
      <c r="N22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25" spans="1:14">
      <c r="A225" t="s">
        <v>476</v>
      </c>
      <c r="B225" t="s">
        <v>477</v>
      </c>
      <c r="C225" t="s">
        <v>21</v>
      </c>
      <c r="D225">
        <v>31</v>
      </c>
      <c r="E225" t="s">
        <v>31</v>
      </c>
      <c r="F225" t="s">
        <v>16</v>
      </c>
      <c r="G225" t="s">
        <v>17</v>
      </c>
      <c r="H225" s="1">
        <v>43889</v>
      </c>
      <c r="J225">
        <v>454000</v>
      </c>
      <c r="K225">
        <v>0.18</v>
      </c>
      <c r="L225" t="s">
        <v>24</v>
      </c>
      <c r="M225" s="2">
        <f ca="1">IF(ISBLANK(Table1[[#This Row],[Exit]]),DATEDIF(Table1[[#This Row],[Hire]],TODAY( ),"Y"),DATEDIF(Table1[[#This Row],[Hire]],Table1[[#This Row],[Exit]],"Y"))</f>
        <v>5</v>
      </c>
      <c r="N22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26" spans="1:14">
      <c r="A226" t="s">
        <v>478</v>
      </c>
      <c r="B226" t="s">
        <v>479</v>
      </c>
      <c r="C226" t="s">
        <v>14</v>
      </c>
      <c r="D226">
        <v>41</v>
      </c>
      <c r="E226" t="s">
        <v>15</v>
      </c>
      <c r="F226" t="s">
        <v>16</v>
      </c>
      <c r="G226" t="s">
        <v>17</v>
      </c>
      <c r="H226" s="1">
        <v>44116</v>
      </c>
      <c r="J226">
        <v>456000</v>
      </c>
      <c r="K226">
        <v>0.1</v>
      </c>
      <c r="L226" t="s">
        <v>24</v>
      </c>
      <c r="M226" s="2">
        <f ca="1">IF(ISBLANK(Table1[[#This Row],[Exit]]),DATEDIF(Table1[[#This Row],[Hire]],TODAY( ),"Y"),DATEDIF(Table1[[#This Row],[Hire]],Table1[[#This Row],[Exit]],"Y"))</f>
        <v>4</v>
      </c>
      <c r="N22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27" spans="1:14">
      <c r="A227" t="s">
        <v>480</v>
      </c>
      <c r="B227" t="s">
        <v>481</v>
      </c>
      <c r="C227" t="s">
        <v>14</v>
      </c>
      <c r="D227">
        <v>47</v>
      </c>
      <c r="E227" t="s">
        <v>22</v>
      </c>
      <c r="F227" t="s">
        <v>16</v>
      </c>
      <c r="G227" t="s">
        <v>23</v>
      </c>
      <c r="H227" s="1">
        <v>44588</v>
      </c>
      <c r="J227">
        <v>458000</v>
      </c>
      <c r="K227">
        <v>0.11</v>
      </c>
      <c r="L227" t="s">
        <v>24</v>
      </c>
      <c r="M227" s="2">
        <f ca="1">IF(ISBLANK(Table1[[#This Row],[Exit]]),DATEDIF(Table1[[#This Row],[Hire]],TODAY( ),"Y"),DATEDIF(Table1[[#This Row],[Hire]],Table1[[#This Row],[Exit]],"Y"))</f>
        <v>3</v>
      </c>
      <c r="N22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28" spans="1:14">
      <c r="A228" t="s">
        <v>482</v>
      </c>
      <c r="B228" t="s">
        <v>483</v>
      </c>
      <c r="C228" t="s">
        <v>14</v>
      </c>
      <c r="D228">
        <v>38</v>
      </c>
      <c r="E228" t="s">
        <v>27</v>
      </c>
      <c r="F228" t="s">
        <v>28</v>
      </c>
      <c r="G228" t="s">
        <v>17</v>
      </c>
      <c r="H228" s="1">
        <v>45337</v>
      </c>
      <c r="J228">
        <v>460000</v>
      </c>
      <c r="K228">
        <v>0</v>
      </c>
      <c r="L228" t="s">
        <v>24</v>
      </c>
      <c r="M228" s="2">
        <f ca="1">IF(ISBLANK(Table1[[#This Row],[Exit]]),DATEDIF(Table1[[#This Row],[Hire]],TODAY( ),"Y"),DATEDIF(Table1[[#This Row],[Hire]],Table1[[#This Row],[Exit]],"Y"))</f>
        <v>1</v>
      </c>
      <c r="N22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29" spans="1:14">
      <c r="A229" t="s">
        <v>484</v>
      </c>
      <c r="B229" t="s">
        <v>485</v>
      </c>
      <c r="C229" t="s">
        <v>355</v>
      </c>
      <c r="D229">
        <v>40</v>
      </c>
      <c r="E229" t="s">
        <v>31</v>
      </c>
      <c r="F229" t="s">
        <v>16</v>
      </c>
      <c r="G229" t="s">
        <v>23</v>
      </c>
      <c r="H229" s="1">
        <v>45332</v>
      </c>
      <c r="J229">
        <v>462000</v>
      </c>
      <c r="K229">
        <v>0</v>
      </c>
      <c r="L229" t="s">
        <v>24</v>
      </c>
      <c r="M229" s="2">
        <f ca="1">IF(ISBLANK(Table1[[#This Row],[Exit]]),DATEDIF(Table1[[#This Row],[Hire]],TODAY( ),"Y"),DATEDIF(Table1[[#This Row],[Hire]],Table1[[#This Row],[Exit]],"Y"))</f>
        <v>1</v>
      </c>
      <c r="N22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30" spans="1:14">
      <c r="A230" t="s">
        <v>486</v>
      </c>
      <c r="B230" t="s">
        <v>487</v>
      </c>
      <c r="C230" t="s">
        <v>14</v>
      </c>
      <c r="D230">
        <v>45</v>
      </c>
      <c r="E230" t="s">
        <v>27</v>
      </c>
      <c r="F230" t="s">
        <v>28</v>
      </c>
      <c r="G230" t="s">
        <v>34</v>
      </c>
      <c r="H230" s="1">
        <v>44183</v>
      </c>
      <c r="J230">
        <v>464000</v>
      </c>
      <c r="K230">
        <v>0</v>
      </c>
      <c r="L230" t="s">
        <v>24</v>
      </c>
      <c r="M230" s="2">
        <f ca="1">IF(ISBLANK(Table1[[#This Row],[Exit]]),DATEDIF(Table1[[#This Row],[Hire]],TODAY( ),"Y"),DATEDIF(Table1[[#This Row],[Hire]],Table1[[#This Row],[Exit]],"Y"))</f>
        <v>4</v>
      </c>
      <c r="N23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31" spans="1:14">
      <c r="A231" t="s">
        <v>488</v>
      </c>
      <c r="B231" t="s">
        <v>489</v>
      </c>
      <c r="C231" t="s">
        <v>21</v>
      </c>
      <c r="D231">
        <v>31</v>
      </c>
      <c r="E231" t="s">
        <v>15</v>
      </c>
      <c r="F231" t="s">
        <v>16</v>
      </c>
      <c r="G231" t="s">
        <v>23</v>
      </c>
      <c r="H231" s="1">
        <v>43837</v>
      </c>
      <c r="J231">
        <v>466000</v>
      </c>
      <c r="K231">
        <v>0</v>
      </c>
      <c r="L231" t="s">
        <v>24</v>
      </c>
      <c r="M231" s="2">
        <f ca="1">IF(ISBLANK(Table1[[#This Row],[Exit]]),DATEDIF(Table1[[#This Row],[Hire]],TODAY( ),"Y"),DATEDIF(Table1[[#This Row],[Hire]],Table1[[#This Row],[Exit]],"Y"))</f>
        <v>5</v>
      </c>
      <c r="N23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32" spans="1:14">
      <c r="A232" t="s">
        <v>490</v>
      </c>
      <c r="B232" t="s">
        <v>491</v>
      </c>
      <c r="C232" t="s">
        <v>14</v>
      </c>
      <c r="D232">
        <v>35</v>
      </c>
      <c r="E232" t="s">
        <v>15</v>
      </c>
      <c r="F232" t="s">
        <v>16</v>
      </c>
      <c r="G232" t="s">
        <v>34</v>
      </c>
      <c r="H232" s="1">
        <v>45206</v>
      </c>
      <c r="J232">
        <v>468000</v>
      </c>
      <c r="K232">
        <v>0.2</v>
      </c>
      <c r="L232" t="s">
        <v>24</v>
      </c>
      <c r="M232" s="2">
        <f ca="1">IF(ISBLANK(Table1[[#This Row],[Exit]]),DATEDIF(Table1[[#This Row],[Hire]],TODAY( ),"Y"),DATEDIF(Table1[[#This Row],[Hire]],Table1[[#This Row],[Exit]],"Y"))</f>
        <v>1</v>
      </c>
      <c r="N23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33" spans="1:14">
      <c r="A233" t="s">
        <v>492</v>
      </c>
      <c r="B233" t="s">
        <v>493</v>
      </c>
      <c r="C233" t="s">
        <v>21</v>
      </c>
      <c r="D233">
        <v>31</v>
      </c>
      <c r="E233" t="s">
        <v>42</v>
      </c>
      <c r="F233" t="s">
        <v>43</v>
      </c>
      <c r="G233" t="s">
        <v>34</v>
      </c>
      <c r="H233" s="1">
        <v>44487</v>
      </c>
      <c r="J233">
        <v>470000</v>
      </c>
      <c r="K233">
        <v>0</v>
      </c>
      <c r="L233" t="s">
        <v>24</v>
      </c>
      <c r="M233" s="2">
        <f ca="1">IF(ISBLANK(Table1[[#This Row],[Exit]]),DATEDIF(Table1[[#This Row],[Hire]],TODAY( ),"Y"),DATEDIF(Table1[[#This Row],[Hire]],Table1[[#This Row],[Exit]],"Y"))</f>
        <v>3</v>
      </c>
      <c r="N23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34" spans="1:14">
      <c r="A234" t="s">
        <v>494</v>
      </c>
      <c r="B234" t="s">
        <v>495</v>
      </c>
      <c r="C234" t="s">
        <v>14</v>
      </c>
      <c r="D234">
        <v>35</v>
      </c>
      <c r="E234" t="s">
        <v>42</v>
      </c>
      <c r="F234" t="s">
        <v>46</v>
      </c>
      <c r="G234" t="s">
        <v>23</v>
      </c>
      <c r="H234" s="1">
        <v>44791</v>
      </c>
      <c r="J234">
        <v>472000</v>
      </c>
      <c r="K234">
        <v>0</v>
      </c>
      <c r="L234" t="s">
        <v>24</v>
      </c>
      <c r="M234" s="2">
        <f ca="1">IF(ISBLANK(Table1[[#This Row],[Exit]]),DATEDIF(Table1[[#This Row],[Hire]],TODAY( ),"Y"),DATEDIF(Table1[[#This Row],[Hire]],Table1[[#This Row],[Exit]],"Y"))</f>
        <v>2</v>
      </c>
      <c r="N23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35" spans="1:14">
      <c r="A235" t="s">
        <v>496</v>
      </c>
      <c r="B235" t="s">
        <v>497</v>
      </c>
      <c r="C235" t="s">
        <v>21</v>
      </c>
      <c r="D235">
        <v>31</v>
      </c>
      <c r="E235" t="s">
        <v>42</v>
      </c>
      <c r="F235" t="s">
        <v>49</v>
      </c>
      <c r="G235" t="s">
        <v>17</v>
      </c>
      <c r="H235" s="1">
        <v>45440</v>
      </c>
      <c r="J235">
        <v>474000</v>
      </c>
      <c r="K235">
        <v>0.33</v>
      </c>
      <c r="L235" t="s">
        <v>24</v>
      </c>
      <c r="M235" s="2">
        <f ca="1">IF(ISBLANK(Table1[[#This Row],[Exit]]),DATEDIF(Table1[[#This Row],[Hire]],TODAY( ),"Y"),DATEDIF(Table1[[#This Row],[Hire]],Table1[[#This Row],[Exit]],"Y"))</f>
        <v>1</v>
      </c>
      <c r="N23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36" spans="1:14">
      <c r="A236" t="s">
        <v>498</v>
      </c>
      <c r="B236" t="s">
        <v>499</v>
      </c>
      <c r="C236" t="s">
        <v>21</v>
      </c>
      <c r="D236">
        <v>31</v>
      </c>
      <c r="E236" t="s">
        <v>52</v>
      </c>
      <c r="F236" t="s">
        <v>16</v>
      </c>
      <c r="G236" t="s">
        <v>53</v>
      </c>
      <c r="H236" s="1">
        <v>44811</v>
      </c>
      <c r="J236">
        <v>476000</v>
      </c>
      <c r="K236">
        <v>0.14000000000000001</v>
      </c>
      <c r="L236" t="s">
        <v>24</v>
      </c>
      <c r="M236" s="2">
        <f ca="1">IF(ISBLANK(Table1[[#This Row],[Exit]]),DATEDIF(Table1[[#This Row],[Hire]],TODAY( ),"Y"),DATEDIF(Table1[[#This Row],[Hire]],Table1[[#This Row],[Exit]],"Y"))</f>
        <v>2</v>
      </c>
      <c r="N23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37" spans="1:14">
      <c r="A237" t="s">
        <v>500</v>
      </c>
      <c r="B237" t="s">
        <v>501</v>
      </c>
      <c r="C237" t="s">
        <v>41</v>
      </c>
      <c r="D237">
        <v>27</v>
      </c>
      <c r="E237" t="s">
        <v>42</v>
      </c>
      <c r="F237" t="s">
        <v>46</v>
      </c>
      <c r="G237" t="s">
        <v>53</v>
      </c>
      <c r="H237" s="1">
        <v>44564</v>
      </c>
      <c r="I237" s="1">
        <v>45094</v>
      </c>
      <c r="J237">
        <v>478000</v>
      </c>
      <c r="K237">
        <v>0</v>
      </c>
      <c r="L237" t="s">
        <v>18</v>
      </c>
      <c r="M237" s="2">
        <f ca="1">IF(ISBLANK(Table1[[#This Row],[Exit]]),DATEDIF(Table1[[#This Row],[Hire]],TODAY( ),"Y"),DATEDIF(Table1[[#This Row],[Hire]],Table1[[#This Row],[Exit]],"Y"))</f>
        <v>1</v>
      </c>
      <c r="N23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38" spans="1:14">
      <c r="A238" t="s">
        <v>502</v>
      </c>
      <c r="B238" t="s">
        <v>503</v>
      </c>
      <c r="C238" t="s">
        <v>14</v>
      </c>
      <c r="D238">
        <v>30</v>
      </c>
      <c r="E238" t="s">
        <v>58</v>
      </c>
      <c r="F238" t="s">
        <v>59</v>
      </c>
      <c r="G238" t="s">
        <v>34</v>
      </c>
      <c r="H238" s="1">
        <v>45074</v>
      </c>
      <c r="J238">
        <v>480000</v>
      </c>
      <c r="K238">
        <v>0.38</v>
      </c>
      <c r="L238" t="s">
        <v>24</v>
      </c>
      <c r="M238" s="2">
        <f ca="1">IF(ISBLANK(Table1[[#This Row],[Exit]]),DATEDIF(Table1[[#This Row],[Hire]],TODAY( ),"Y"),DATEDIF(Table1[[#This Row],[Hire]],Table1[[#This Row],[Exit]],"Y"))</f>
        <v>2</v>
      </c>
      <c r="N23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39" spans="1:14">
      <c r="A239" t="s">
        <v>504</v>
      </c>
      <c r="B239" t="s">
        <v>505</v>
      </c>
      <c r="C239" t="s">
        <v>41</v>
      </c>
      <c r="D239">
        <v>36</v>
      </c>
      <c r="E239" t="s">
        <v>52</v>
      </c>
      <c r="F239" t="s">
        <v>16</v>
      </c>
      <c r="G239" t="s">
        <v>23</v>
      </c>
      <c r="H239" s="1">
        <v>45245</v>
      </c>
      <c r="J239">
        <v>482000</v>
      </c>
      <c r="K239">
        <v>0.3</v>
      </c>
      <c r="L239" t="s">
        <v>24</v>
      </c>
      <c r="M239" s="2">
        <f ca="1">IF(ISBLANK(Table1[[#This Row],[Exit]]),DATEDIF(Table1[[#This Row],[Hire]],TODAY( ),"Y"),DATEDIF(Table1[[#This Row],[Hire]],Table1[[#This Row],[Exit]],"Y"))</f>
        <v>1</v>
      </c>
      <c r="N23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40" spans="1:14">
      <c r="A240" t="s">
        <v>506</v>
      </c>
      <c r="B240" t="s">
        <v>507</v>
      </c>
      <c r="C240" t="s">
        <v>14</v>
      </c>
      <c r="D240">
        <v>45</v>
      </c>
      <c r="E240" t="s">
        <v>52</v>
      </c>
      <c r="F240" t="s">
        <v>16</v>
      </c>
      <c r="G240" t="s">
        <v>34</v>
      </c>
      <c r="H240" s="1">
        <v>43851</v>
      </c>
      <c r="J240">
        <v>484000</v>
      </c>
      <c r="K240">
        <v>0.31</v>
      </c>
      <c r="L240" t="s">
        <v>24</v>
      </c>
      <c r="M240" s="2">
        <f ca="1">IF(ISBLANK(Table1[[#This Row],[Exit]]),DATEDIF(Table1[[#This Row],[Hire]],TODAY( ),"Y"),DATEDIF(Table1[[#This Row],[Hire]],Table1[[#This Row],[Exit]],"Y"))</f>
        <v>5</v>
      </c>
      <c r="N24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41" spans="1:14">
      <c r="A241" t="s">
        <v>508</v>
      </c>
      <c r="B241" t="s">
        <v>509</v>
      </c>
      <c r="C241" t="s">
        <v>21</v>
      </c>
      <c r="D241">
        <v>37</v>
      </c>
      <c r="E241" t="s">
        <v>66</v>
      </c>
      <c r="F241" t="s">
        <v>16</v>
      </c>
      <c r="G241" t="s">
        <v>17</v>
      </c>
      <c r="H241" s="1">
        <v>45206</v>
      </c>
      <c r="J241">
        <v>486000</v>
      </c>
      <c r="K241">
        <v>0.14000000000000001</v>
      </c>
      <c r="L241" t="s">
        <v>24</v>
      </c>
      <c r="M241" s="2">
        <f ca="1">IF(ISBLANK(Table1[[#This Row],[Exit]]),DATEDIF(Table1[[#This Row],[Hire]],TODAY( ),"Y"),DATEDIF(Table1[[#This Row],[Hire]],Table1[[#This Row],[Exit]],"Y"))</f>
        <v>1</v>
      </c>
      <c r="N24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42" spans="1:14">
      <c r="A242" t="s">
        <v>510</v>
      </c>
      <c r="B242" t="s">
        <v>511</v>
      </c>
      <c r="C242" t="s">
        <v>21</v>
      </c>
      <c r="D242">
        <v>38</v>
      </c>
      <c r="E242" t="s">
        <v>58</v>
      </c>
      <c r="F242" t="s">
        <v>59</v>
      </c>
      <c r="G242" t="s">
        <v>23</v>
      </c>
      <c r="H242" s="1">
        <v>45401</v>
      </c>
      <c r="J242">
        <v>488000</v>
      </c>
      <c r="K242">
        <v>0</v>
      </c>
      <c r="L242" t="s">
        <v>24</v>
      </c>
      <c r="M242" s="2">
        <f ca="1">IF(ISBLANK(Table1[[#This Row],[Exit]]),DATEDIF(Table1[[#This Row],[Hire]],TODAY( ),"Y"),DATEDIF(Table1[[#This Row],[Hire]],Table1[[#This Row],[Exit]],"Y"))</f>
        <v>1</v>
      </c>
      <c r="N24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43" spans="1:14">
      <c r="A243" t="s">
        <v>512</v>
      </c>
      <c r="B243" t="s">
        <v>513</v>
      </c>
      <c r="C243" t="s">
        <v>14</v>
      </c>
      <c r="D243">
        <v>45</v>
      </c>
      <c r="E243" t="s">
        <v>66</v>
      </c>
      <c r="F243" t="s">
        <v>16</v>
      </c>
      <c r="G243" t="s">
        <v>34</v>
      </c>
      <c r="H243" s="1">
        <v>44083</v>
      </c>
      <c r="J243">
        <v>490000</v>
      </c>
      <c r="K243">
        <v>0</v>
      </c>
      <c r="L243" t="s">
        <v>24</v>
      </c>
      <c r="M243" s="2">
        <f ca="1">IF(ISBLANK(Table1[[#This Row],[Exit]]),DATEDIF(Table1[[#This Row],[Hire]],TODAY( ),"Y"),DATEDIF(Table1[[#This Row],[Hire]],Table1[[#This Row],[Exit]],"Y"))</f>
        <v>4</v>
      </c>
      <c r="N24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44" spans="1:14">
      <c r="A244" t="s">
        <v>145</v>
      </c>
      <c r="B244" t="s">
        <v>514</v>
      </c>
      <c r="C244" t="s">
        <v>14</v>
      </c>
      <c r="D244">
        <v>51</v>
      </c>
      <c r="E244" t="s">
        <v>66</v>
      </c>
      <c r="F244" t="s">
        <v>16</v>
      </c>
      <c r="G244" t="s">
        <v>53</v>
      </c>
      <c r="H244" s="1">
        <v>45233</v>
      </c>
      <c r="J244">
        <v>492000</v>
      </c>
      <c r="K244">
        <v>0.09</v>
      </c>
      <c r="L244" t="s">
        <v>24</v>
      </c>
      <c r="M244" s="2">
        <f ca="1">IF(ISBLANK(Table1[[#This Row],[Exit]]),DATEDIF(Table1[[#This Row],[Hire]],TODAY( ),"Y"),DATEDIF(Table1[[#This Row],[Hire]],Table1[[#This Row],[Exit]],"Y"))</f>
        <v>1</v>
      </c>
      <c r="N24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245" spans="1:14">
      <c r="A245" t="s">
        <v>515</v>
      </c>
      <c r="B245" t="s">
        <v>516</v>
      </c>
      <c r="C245" t="s">
        <v>14</v>
      </c>
      <c r="D245">
        <v>56</v>
      </c>
      <c r="E245" t="s">
        <v>58</v>
      </c>
      <c r="F245" t="s">
        <v>59</v>
      </c>
      <c r="G245" t="s">
        <v>53</v>
      </c>
      <c r="H245" s="1">
        <v>45412</v>
      </c>
      <c r="J245">
        <v>494000</v>
      </c>
      <c r="K245">
        <v>0.28999999999999998</v>
      </c>
      <c r="L245" t="s">
        <v>24</v>
      </c>
      <c r="M245" s="2">
        <f ca="1">IF(ISBLANK(Table1[[#This Row],[Exit]]),DATEDIF(Table1[[#This Row],[Hire]],TODAY( ),"Y"),DATEDIF(Table1[[#This Row],[Hire]],Table1[[#This Row],[Exit]],"Y"))</f>
        <v>1</v>
      </c>
      <c r="N24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246" spans="1:14">
      <c r="A246" t="s">
        <v>517</v>
      </c>
      <c r="B246" t="s">
        <v>518</v>
      </c>
      <c r="C246" t="s">
        <v>14</v>
      </c>
      <c r="D246">
        <v>53</v>
      </c>
      <c r="E246" t="s">
        <v>15</v>
      </c>
      <c r="F246" t="s">
        <v>16</v>
      </c>
      <c r="G246" t="s">
        <v>53</v>
      </c>
      <c r="H246" s="1">
        <v>43887</v>
      </c>
      <c r="J246">
        <v>496000</v>
      </c>
      <c r="K246">
        <v>0</v>
      </c>
      <c r="L246" t="s">
        <v>24</v>
      </c>
      <c r="M246" s="2">
        <f ca="1">IF(ISBLANK(Table1[[#This Row],[Exit]]),DATEDIF(Table1[[#This Row],[Hire]],TODAY( ),"Y"),DATEDIF(Table1[[#This Row],[Hire]],Table1[[#This Row],[Exit]],"Y"))</f>
        <v>5</v>
      </c>
      <c r="N24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247" spans="1:14">
      <c r="A247" t="s">
        <v>519</v>
      </c>
      <c r="B247" t="s">
        <v>520</v>
      </c>
      <c r="C247" t="s">
        <v>14</v>
      </c>
      <c r="D247">
        <v>47</v>
      </c>
      <c r="E247" t="s">
        <v>22</v>
      </c>
      <c r="F247" t="s">
        <v>16</v>
      </c>
      <c r="G247" t="s">
        <v>53</v>
      </c>
      <c r="H247" s="1">
        <v>44815</v>
      </c>
      <c r="J247">
        <v>498000</v>
      </c>
      <c r="K247">
        <v>0.3</v>
      </c>
      <c r="L247" t="s">
        <v>24</v>
      </c>
      <c r="M247" s="2">
        <f ca="1">IF(ISBLANK(Table1[[#This Row],[Exit]]),DATEDIF(Table1[[#This Row],[Hire]],TODAY( ),"Y"),DATEDIF(Table1[[#This Row],[Hire]],Table1[[#This Row],[Exit]],"Y"))</f>
        <v>2</v>
      </c>
      <c r="N24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48" spans="1:14">
      <c r="A248" t="s">
        <v>521</v>
      </c>
      <c r="B248" t="s">
        <v>522</v>
      </c>
      <c r="C248" t="s">
        <v>41</v>
      </c>
      <c r="D248">
        <v>36</v>
      </c>
      <c r="E248" t="s">
        <v>81</v>
      </c>
      <c r="F248" t="s">
        <v>43</v>
      </c>
      <c r="G248" t="s">
        <v>53</v>
      </c>
      <c r="H248" s="1">
        <v>45430</v>
      </c>
      <c r="J248">
        <v>500000</v>
      </c>
      <c r="K248">
        <v>0</v>
      </c>
      <c r="L248" t="s">
        <v>24</v>
      </c>
      <c r="M248" s="2">
        <f ca="1">IF(ISBLANK(Table1[[#This Row],[Exit]]),DATEDIF(Table1[[#This Row],[Hire]],TODAY( ),"Y"),DATEDIF(Table1[[#This Row],[Hire]],Table1[[#This Row],[Exit]],"Y"))</f>
        <v>1</v>
      </c>
      <c r="N24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49" spans="1:14">
      <c r="A249" t="s">
        <v>523</v>
      </c>
      <c r="B249" t="s">
        <v>524</v>
      </c>
      <c r="C249" t="s">
        <v>14</v>
      </c>
      <c r="D249">
        <v>41</v>
      </c>
      <c r="E249" t="s">
        <v>52</v>
      </c>
      <c r="F249" t="s">
        <v>16</v>
      </c>
      <c r="G249" t="s">
        <v>17</v>
      </c>
      <c r="H249" s="1">
        <v>44509</v>
      </c>
      <c r="J249">
        <v>502000</v>
      </c>
      <c r="K249">
        <v>0</v>
      </c>
      <c r="L249" t="s">
        <v>24</v>
      </c>
      <c r="M249" s="2">
        <f ca="1">IF(ISBLANK(Table1[[#This Row],[Exit]]),DATEDIF(Table1[[#This Row],[Hire]],TODAY( ),"Y"),DATEDIF(Table1[[#This Row],[Hire]],Table1[[#This Row],[Exit]],"Y"))</f>
        <v>3</v>
      </c>
      <c r="N24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50" spans="1:14">
      <c r="A250" t="s">
        <v>525</v>
      </c>
      <c r="B250" t="s">
        <v>526</v>
      </c>
      <c r="C250" t="s">
        <v>21</v>
      </c>
      <c r="D250">
        <v>31</v>
      </c>
      <c r="E250" t="s">
        <v>66</v>
      </c>
      <c r="F250" t="s">
        <v>16</v>
      </c>
      <c r="G250" t="s">
        <v>23</v>
      </c>
      <c r="H250" s="1">
        <v>43963</v>
      </c>
      <c r="J250">
        <v>504000</v>
      </c>
      <c r="K250">
        <v>0.23</v>
      </c>
      <c r="L250" t="s">
        <v>24</v>
      </c>
      <c r="M250" s="2">
        <f ca="1">IF(ISBLANK(Table1[[#This Row],[Exit]]),DATEDIF(Table1[[#This Row],[Hire]],TODAY( ),"Y"),DATEDIF(Table1[[#This Row],[Hire]],Table1[[#This Row],[Exit]],"Y"))</f>
        <v>5</v>
      </c>
      <c r="N25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51" spans="1:14">
      <c r="A251" t="s">
        <v>35</v>
      </c>
      <c r="B251" t="s">
        <v>527</v>
      </c>
      <c r="C251" t="s">
        <v>41</v>
      </c>
      <c r="D251">
        <v>31</v>
      </c>
      <c r="E251" t="s">
        <v>31</v>
      </c>
      <c r="F251" t="s">
        <v>16</v>
      </c>
      <c r="G251" t="s">
        <v>53</v>
      </c>
      <c r="H251" s="1">
        <v>44815</v>
      </c>
      <c r="J251">
        <v>506000</v>
      </c>
      <c r="K251">
        <v>0</v>
      </c>
      <c r="L251" t="s">
        <v>24</v>
      </c>
      <c r="M251" s="2">
        <f ca="1">IF(ISBLANK(Table1[[#This Row],[Exit]]),DATEDIF(Table1[[#This Row],[Hire]],TODAY( ),"Y"),DATEDIF(Table1[[#This Row],[Hire]],Table1[[#This Row],[Exit]],"Y"))</f>
        <v>2</v>
      </c>
      <c r="N25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52" spans="1:14">
      <c r="A252" t="s">
        <v>528</v>
      </c>
      <c r="B252" t="s">
        <v>529</v>
      </c>
      <c r="C252" t="s">
        <v>14</v>
      </c>
      <c r="D252">
        <v>38</v>
      </c>
      <c r="E252" t="s">
        <v>81</v>
      </c>
      <c r="F252" t="s">
        <v>49</v>
      </c>
      <c r="G252" t="s">
        <v>34</v>
      </c>
      <c r="H252" s="1">
        <v>44857</v>
      </c>
      <c r="J252">
        <v>508000</v>
      </c>
      <c r="K252">
        <v>0</v>
      </c>
      <c r="L252" t="s">
        <v>24</v>
      </c>
      <c r="M252" s="2">
        <f ca="1">IF(ISBLANK(Table1[[#This Row],[Exit]]),DATEDIF(Table1[[#This Row],[Hire]],TODAY( ),"Y"),DATEDIF(Table1[[#This Row],[Hire]],Table1[[#This Row],[Exit]],"Y"))</f>
        <v>2</v>
      </c>
      <c r="N25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53" spans="1:14">
      <c r="A253" t="s">
        <v>530</v>
      </c>
      <c r="B253" t="s">
        <v>531</v>
      </c>
      <c r="C253" t="s">
        <v>21</v>
      </c>
      <c r="D253">
        <v>31</v>
      </c>
      <c r="E253" t="s">
        <v>92</v>
      </c>
      <c r="F253" t="s">
        <v>59</v>
      </c>
      <c r="G253" t="s">
        <v>53</v>
      </c>
      <c r="H253" s="1">
        <v>45527</v>
      </c>
      <c r="J253">
        <v>510000</v>
      </c>
      <c r="K253">
        <v>0.15</v>
      </c>
      <c r="L253" t="s">
        <v>24</v>
      </c>
      <c r="M253" s="2">
        <f ca="1">IF(ISBLANK(Table1[[#This Row],[Exit]]),DATEDIF(Table1[[#This Row],[Hire]],TODAY( ),"Y"),DATEDIF(Table1[[#This Row],[Hire]],Table1[[#This Row],[Exit]],"Y"))</f>
        <v>0</v>
      </c>
      <c r="N25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54" spans="1:14">
      <c r="A254" t="s">
        <v>532</v>
      </c>
      <c r="B254" t="s">
        <v>533</v>
      </c>
      <c r="C254" t="s">
        <v>21</v>
      </c>
      <c r="D254">
        <v>39</v>
      </c>
      <c r="E254" t="s">
        <v>81</v>
      </c>
      <c r="F254" t="s">
        <v>46</v>
      </c>
      <c r="G254" t="s">
        <v>23</v>
      </c>
      <c r="H254" s="1">
        <v>45237</v>
      </c>
      <c r="J254">
        <v>512000</v>
      </c>
      <c r="K254">
        <v>0</v>
      </c>
      <c r="L254" t="s">
        <v>24</v>
      </c>
      <c r="M254" s="2">
        <f ca="1">IF(ISBLANK(Table1[[#This Row],[Exit]]),DATEDIF(Table1[[#This Row],[Hire]],TODAY( ),"Y"),DATEDIF(Table1[[#This Row],[Hire]],Table1[[#This Row],[Exit]],"Y"))</f>
        <v>1</v>
      </c>
      <c r="N25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55" spans="1:14">
      <c r="A255" t="s">
        <v>200</v>
      </c>
      <c r="B255" t="s">
        <v>534</v>
      </c>
      <c r="C255" t="s">
        <v>21</v>
      </c>
      <c r="D255">
        <v>31</v>
      </c>
      <c r="E255" t="s">
        <v>22</v>
      </c>
      <c r="F255" t="s">
        <v>16</v>
      </c>
      <c r="G255" t="s">
        <v>34</v>
      </c>
      <c r="H255" s="1">
        <v>45206</v>
      </c>
      <c r="J255">
        <v>514000</v>
      </c>
      <c r="K255">
        <v>0</v>
      </c>
      <c r="L255" t="s">
        <v>24</v>
      </c>
      <c r="M255" s="2">
        <f ca="1">IF(ISBLANK(Table1[[#This Row],[Exit]]),DATEDIF(Table1[[#This Row],[Hire]],TODAY( ),"Y"),DATEDIF(Table1[[#This Row],[Hire]],Table1[[#This Row],[Exit]],"Y"))</f>
        <v>1</v>
      </c>
      <c r="N25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56" spans="1:14">
      <c r="A256" t="s">
        <v>535</v>
      </c>
      <c r="B256" t="s">
        <v>536</v>
      </c>
      <c r="C256" t="s">
        <v>14</v>
      </c>
      <c r="D256">
        <v>45</v>
      </c>
      <c r="E256" t="s">
        <v>92</v>
      </c>
      <c r="F256" t="s">
        <v>59</v>
      </c>
      <c r="G256" t="s">
        <v>34</v>
      </c>
      <c r="H256" s="1">
        <v>44677</v>
      </c>
      <c r="J256">
        <v>516000</v>
      </c>
      <c r="K256">
        <v>0.31</v>
      </c>
      <c r="L256" t="s">
        <v>24</v>
      </c>
      <c r="M256" s="2">
        <f ca="1">IF(ISBLANK(Table1[[#This Row],[Exit]]),DATEDIF(Table1[[#This Row],[Hire]],TODAY( ),"Y"),DATEDIF(Table1[[#This Row],[Hire]],Table1[[#This Row],[Exit]],"Y"))</f>
        <v>3</v>
      </c>
      <c r="N25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57" spans="1:14">
      <c r="A257" t="s">
        <v>37</v>
      </c>
      <c r="B257" t="s">
        <v>537</v>
      </c>
      <c r="C257" t="s">
        <v>14</v>
      </c>
      <c r="D257">
        <v>50</v>
      </c>
      <c r="E257" t="s">
        <v>31</v>
      </c>
      <c r="F257" t="s">
        <v>16</v>
      </c>
      <c r="G257" t="s">
        <v>17</v>
      </c>
      <c r="H257" s="1">
        <v>43889</v>
      </c>
      <c r="J257">
        <v>518000</v>
      </c>
      <c r="K257">
        <v>0</v>
      </c>
      <c r="L257" t="s">
        <v>24</v>
      </c>
      <c r="M257" s="2">
        <f ca="1">IF(ISBLANK(Table1[[#This Row],[Exit]]),DATEDIF(Table1[[#This Row],[Hire]],TODAY( ),"Y"),DATEDIF(Table1[[#This Row],[Hire]],Table1[[#This Row],[Exit]],"Y"))</f>
        <v>5</v>
      </c>
      <c r="N25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58" spans="1:14">
      <c r="A258" t="s">
        <v>538</v>
      </c>
      <c r="B258" t="s">
        <v>539</v>
      </c>
      <c r="C258" t="s">
        <v>21</v>
      </c>
      <c r="D258">
        <v>36</v>
      </c>
      <c r="E258" t="s">
        <v>15</v>
      </c>
      <c r="F258" t="s">
        <v>16</v>
      </c>
      <c r="G258" t="s">
        <v>17</v>
      </c>
      <c r="H258" s="1">
        <v>44116</v>
      </c>
      <c r="J258">
        <v>520000</v>
      </c>
      <c r="K258">
        <v>0</v>
      </c>
      <c r="L258" t="s">
        <v>24</v>
      </c>
      <c r="M258" s="2">
        <f ca="1">IF(ISBLANK(Table1[[#This Row],[Exit]]),DATEDIF(Table1[[#This Row],[Hire]],TODAY( ),"Y"),DATEDIF(Table1[[#This Row],[Hire]],Table1[[#This Row],[Exit]],"Y"))</f>
        <v>4</v>
      </c>
      <c r="N25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59" spans="1:14">
      <c r="A259" t="s">
        <v>540</v>
      </c>
      <c r="B259" t="s">
        <v>541</v>
      </c>
      <c r="C259" t="s">
        <v>14</v>
      </c>
      <c r="D259">
        <v>45</v>
      </c>
      <c r="E259" t="s">
        <v>22</v>
      </c>
      <c r="F259" t="s">
        <v>16</v>
      </c>
      <c r="G259" t="s">
        <v>23</v>
      </c>
      <c r="H259" s="1">
        <v>44588</v>
      </c>
      <c r="J259">
        <v>522000</v>
      </c>
      <c r="K259">
        <v>0.39</v>
      </c>
      <c r="L259" t="s">
        <v>24</v>
      </c>
      <c r="M259" s="2">
        <f ca="1">IF(ISBLANK(Table1[[#This Row],[Exit]]),DATEDIF(Table1[[#This Row],[Hire]],TODAY( ),"Y"),DATEDIF(Table1[[#This Row],[Hire]],Table1[[#This Row],[Exit]],"Y"))</f>
        <v>3</v>
      </c>
      <c r="N25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60" spans="1:14">
      <c r="A260" t="s">
        <v>542</v>
      </c>
      <c r="B260" t="s">
        <v>543</v>
      </c>
      <c r="C260" t="s">
        <v>14</v>
      </c>
      <c r="D260">
        <v>29</v>
      </c>
      <c r="E260" t="s">
        <v>27</v>
      </c>
      <c r="F260" t="s">
        <v>28</v>
      </c>
      <c r="G260" t="s">
        <v>17</v>
      </c>
      <c r="H260" s="1">
        <v>45337</v>
      </c>
      <c r="J260">
        <v>524000</v>
      </c>
      <c r="K260">
        <v>0</v>
      </c>
      <c r="L260" t="s">
        <v>24</v>
      </c>
      <c r="M260" s="2">
        <f ca="1">IF(ISBLANK(Table1[[#This Row],[Exit]]),DATEDIF(Table1[[#This Row],[Hire]],TODAY( ),"Y"),DATEDIF(Table1[[#This Row],[Hire]],Table1[[#This Row],[Exit]],"Y"))</f>
        <v>1</v>
      </c>
      <c r="N26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61" spans="1:14">
      <c r="A261" t="s">
        <v>544</v>
      </c>
      <c r="B261" t="s">
        <v>545</v>
      </c>
      <c r="C261" t="s">
        <v>14</v>
      </c>
      <c r="D261">
        <v>41</v>
      </c>
      <c r="E261" t="s">
        <v>31</v>
      </c>
      <c r="F261" t="s">
        <v>16</v>
      </c>
      <c r="G261" t="s">
        <v>23</v>
      </c>
      <c r="H261" s="1">
        <v>45332</v>
      </c>
      <c r="J261">
        <v>526000</v>
      </c>
      <c r="K261">
        <v>0</v>
      </c>
      <c r="L261" t="s">
        <v>24</v>
      </c>
      <c r="M261" s="2">
        <f ca="1">IF(ISBLANK(Table1[[#This Row],[Exit]]),DATEDIF(Table1[[#This Row],[Hire]],TODAY( ),"Y"),DATEDIF(Table1[[#This Row],[Hire]],Table1[[#This Row],[Exit]],"Y"))</f>
        <v>1</v>
      </c>
      <c r="N26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62" spans="1:14">
      <c r="A262" t="s">
        <v>546</v>
      </c>
      <c r="B262" t="s">
        <v>547</v>
      </c>
      <c r="C262" t="s">
        <v>14</v>
      </c>
      <c r="D262">
        <v>47</v>
      </c>
      <c r="E262" t="s">
        <v>27</v>
      </c>
      <c r="F262" t="s">
        <v>28</v>
      </c>
      <c r="G262" t="s">
        <v>34</v>
      </c>
      <c r="H262" s="1">
        <v>44183</v>
      </c>
      <c r="J262">
        <v>528000</v>
      </c>
      <c r="K262">
        <v>0</v>
      </c>
      <c r="L262" t="s">
        <v>24</v>
      </c>
      <c r="M262" s="2">
        <f ca="1">IF(ISBLANK(Table1[[#This Row],[Exit]]),DATEDIF(Table1[[#This Row],[Hire]],TODAY( ),"Y"),DATEDIF(Table1[[#This Row],[Hire]],Table1[[#This Row],[Exit]],"Y"))</f>
        <v>4</v>
      </c>
      <c r="N26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63" spans="1:14">
      <c r="A263" t="s">
        <v>548</v>
      </c>
      <c r="B263" t="s">
        <v>549</v>
      </c>
      <c r="C263" t="s">
        <v>21</v>
      </c>
      <c r="D263">
        <v>38</v>
      </c>
      <c r="E263" t="s">
        <v>15</v>
      </c>
      <c r="F263" t="s">
        <v>16</v>
      </c>
      <c r="G263" t="s">
        <v>23</v>
      </c>
      <c r="H263" s="1">
        <v>43837</v>
      </c>
      <c r="J263">
        <v>530000</v>
      </c>
      <c r="K263">
        <v>0.15</v>
      </c>
      <c r="L263" t="s">
        <v>24</v>
      </c>
      <c r="M263" s="2">
        <f ca="1">IF(ISBLANK(Table1[[#This Row],[Exit]]),DATEDIF(Table1[[#This Row],[Hire]],TODAY( ),"Y"),DATEDIF(Table1[[#This Row],[Hire]],Table1[[#This Row],[Exit]],"Y"))</f>
        <v>5</v>
      </c>
      <c r="N26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64" spans="1:14">
      <c r="A264" t="s">
        <v>550</v>
      </c>
      <c r="B264" t="s">
        <v>551</v>
      </c>
      <c r="C264" t="s">
        <v>14</v>
      </c>
      <c r="D264">
        <v>40</v>
      </c>
      <c r="E264" t="s">
        <v>15</v>
      </c>
      <c r="F264" t="s">
        <v>16</v>
      </c>
      <c r="G264" t="s">
        <v>34</v>
      </c>
      <c r="H264" s="1">
        <v>45206</v>
      </c>
      <c r="J264">
        <v>532000</v>
      </c>
      <c r="K264">
        <v>0</v>
      </c>
      <c r="L264" t="s">
        <v>24</v>
      </c>
      <c r="M264" s="2">
        <f ca="1">IF(ISBLANK(Table1[[#This Row],[Exit]]),DATEDIF(Table1[[#This Row],[Hire]],TODAY( ),"Y"),DATEDIF(Table1[[#This Row],[Hire]],Table1[[#This Row],[Exit]],"Y"))</f>
        <v>1</v>
      </c>
      <c r="N26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65" spans="1:14">
      <c r="A265" t="s">
        <v>552</v>
      </c>
      <c r="B265" t="s">
        <v>553</v>
      </c>
      <c r="C265" t="s">
        <v>14</v>
      </c>
      <c r="D265">
        <v>45</v>
      </c>
      <c r="E265" t="s">
        <v>42</v>
      </c>
      <c r="F265" t="s">
        <v>43</v>
      </c>
      <c r="G265" t="s">
        <v>34</v>
      </c>
      <c r="H265" s="1">
        <v>44487</v>
      </c>
      <c r="J265">
        <v>534000</v>
      </c>
      <c r="K265">
        <v>0.15</v>
      </c>
      <c r="L265" t="s">
        <v>24</v>
      </c>
      <c r="M265" s="2">
        <f ca="1">IF(ISBLANK(Table1[[#This Row],[Exit]]),DATEDIF(Table1[[#This Row],[Hire]],TODAY( ),"Y"),DATEDIF(Table1[[#This Row],[Hire]],Table1[[#This Row],[Exit]],"Y"))</f>
        <v>3</v>
      </c>
      <c r="N26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66" spans="1:14">
      <c r="A266" t="s">
        <v>554</v>
      </c>
      <c r="B266" t="s">
        <v>555</v>
      </c>
      <c r="C266" t="s">
        <v>14</v>
      </c>
      <c r="D266">
        <v>26</v>
      </c>
      <c r="E266" t="s">
        <v>42</v>
      </c>
      <c r="F266" t="s">
        <v>46</v>
      </c>
      <c r="G266" t="s">
        <v>23</v>
      </c>
      <c r="H266" s="1">
        <v>44791</v>
      </c>
      <c r="I266" s="1">
        <v>45576</v>
      </c>
      <c r="J266">
        <v>536000</v>
      </c>
      <c r="K266">
        <v>0</v>
      </c>
      <c r="L266" t="s">
        <v>18</v>
      </c>
      <c r="M266" s="2">
        <f ca="1">IF(ISBLANK(Table1[[#This Row],[Exit]]),DATEDIF(Table1[[#This Row],[Hire]],TODAY( ),"Y"),DATEDIF(Table1[[#This Row],[Hire]],Table1[[#This Row],[Exit]],"Y"))</f>
        <v>2</v>
      </c>
      <c r="N26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67" spans="1:14">
      <c r="A267" t="s">
        <v>556</v>
      </c>
      <c r="B267" t="s">
        <v>557</v>
      </c>
      <c r="C267" t="s">
        <v>21</v>
      </c>
      <c r="D267">
        <v>35</v>
      </c>
      <c r="E267" t="s">
        <v>42</v>
      </c>
      <c r="F267" t="s">
        <v>49</v>
      </c>
      <c r="G267" t="s">
        <v>17</v>
      </c>
      <c r="H267" s="1">
        <v>45440</v>
      </c>
      <c r="J267">
        <v>538000</v>
      </c>
      <c r="K267">
        <v>0.17</v>
      </c>
      <c r="L267" t="s">
        <v>24</v>
      </c>
      <c r="M267" s="2">
        <f ca="1">IF(ISBLANK(Table1[[#This Row],[Exit]]),DATEDIF(Table1[[#This Row],[Hire]],TODAY( ),"Y"),DATEDIF(Table1[[#This Row],[Hire]],Table1[[#This Row],[Exit]],"Y"))</f>
        <v>1</v>
      </c>
      <c r="N26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68" spans="1:14">
      <c r="A268" t="s">
        <v>558</v>
      </c>
      <c r="B268" t="s">
        <v>559</v>
      </c>
      <c r="C268" t="s">
        <v>21</v>
      </c>
      <c r="D268">
        <v>31</v>
      </c>
      <c r="E268" t="s">
        <v>52</v>
      </c>
      <c r="F268" t="s">
        <v>16</v>
      </c>
      <c r="G268" t="s">
        <v>53</v>
      </c>
      <c r="H268" s="1">
        <v>44811</v>
      </c>
      <c r="J268">
        <v>540000</v>
      </c>
      <c r="K268">
        <v>0</v>
      </c>
      <c r="L268" t="s">
        <v>24</v>
      </c>
      <c r="M268" s="2">
        <f ca="1">IF(ISBLANK(Table1[[#This Row],[Exit]]),DATEDIF(Table1[[#This Row],[Hire]],TODAY( ),"Y"),DATEDIF(Table1[[#This Row],[Hire]],Table1[[#This Row],[Exit]],"Y"))</f>
        <v>2</v>
      </c>
      <c r="N26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69" spans="1:14">
      <c r="A269" t="s">
        <v>560</v>
      </c>
      <c r="B269" t="s">
        <v>561</v>
      </c>
      <c r="C269" t="s">
        <v>41</v>
      </c>
      <c r="D269">
        <v>35</v>
      </c>
      <c r="E269" t="s">
        <v>42</v>
      </c>
      <c r="F269" t="s">
        <v>46</v>
      </c>
      <c r="G269" t="s">
        <v>53</v>
      </c>
      <c r="H269" s="1">
        <v>45294</v>
      </c>
      <c r="J269">
        <v>542000</v>
      </c>
      <c r="K269">
        <v>0.14000000000000001</v>
      </c>
      <c r="L269" t="s">
        <v>24</v>
      </c>
      <c r="M269" s="2">
        <f ca="1">IF(ISBLANK(Table1[[#This Row],[Exit]]),DATEDIF(Table1[[#This Row],[Hire]],TODAY( ),"Y"),DATEDIF(Table1[[#This Row],[Hire]],Table1[[#This Row],[Exit]],"Y"))</f>
        <v>1</v>
      </c>
      <c r="N26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70" spans="1:14">
      <c r="A270" t="s">
        <v>562</v>
      </c>
      <c r="B270" t="s">
        <v>563</v>
      </c>
      <c r="C270" t="s">
        <v>14</v>
      </c>
      <c r="D270">
        <v>27</v>
      </c>
      <c r="E270" t="s">
        <v>58</v>
      </c>
      <c r="F270" t="s">
        <v>59</v>
      </c>
      <c r="G270" t="s">
        <v>34</v>
      </c>
      <c r="H270" s="1">
        <v>45074</v>
      </c>
      <c r="J270">
        <v>544000</v>
      </c>
      <c r="K270">
        <v>0.23</v>
      </c>
      <c r="L270" t="s">
        <v>24</v>
      </c>
      <c r="M270" s="2">
        <f ca="1">IF(ISBLANK(Table1[[#This Row],[Exit]]),DATEDIF(Table1[[#This Row],[Hire]],TODAY( ),"Y"),DATEDIF(Table1[[#This Row],[Hire]],Table1[[#This Row],[Exit]],"Y"))</f>
        <v>2</v>
      </c>
      <c r="N27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71" spans="1:14">
      <c r="A271" t="s">
        <v>564</v>
      </c>
      <c r="B271" t="s">
        <v>565</v>
      </c>
      <c r="C271" t="s">
        <v>41</v>
      </c>
      <c r="D271">
        <v>31</v>
      </c>
      <c r="E271" t="s">
        <v>52</v>
      </c>
      <c r="F271" t="s">
        <v>16</v>
      </c>
      <c r="G271" t="s">
        <v>23</v>
      </c>
      <c r="H271" s="1">
        <v>45245</v>
      </c>
      <c r="J271">
        <v>546000</v>
      </c>
      <c r="K271">
        <v>0</v>
      </c>
      <c r="L271" t="s">
        <v>24</v>
      </c>
      <c r="M271" s="2">
        <f ca="1">IF(ISBLANK(Table1[[#This Row],[Exit]]),DATEDIF(Table1[[#This Row],[Hire]],TODAY( ),"Y"),DATEDIF(Table1[[#This Row],[Hire]],Table1[[#This Row],[Exit]],"Y"))</f>
        <v>1</v>
      </c>
      <c r="N27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72" spans="1:14">
      <c r="A272" t="s">
        <v>566</v>
      </c>
      <c r="B272" t="s">
        <v>567</v>
      </c>
      <c r="C272" t="s">
        <v>14</v>
      </c>
      <c r="D272">
        <v>27</v>
      </c>
      <c r="E272" t="s">
        <v>52</v>
      </c>
      <c r="F272" t="s">
        <v>16</v>
      </c>
      <c r="G272" t="s">
        <v>34</v>
      </c>
      <c r="H272" s="1">
        <v>43851</v>
      </c>
      <c r="J272">
        <v>548000</v>
      </c>
      <c r="K272">
        <v>7.0000000000000007E-2</v>
      </c>
      <c r="L272" t="s">
        <v>24</v>
      </c>
      <c r="M272" s="2">
        <f ca="1">IF(ISBLANK(Table1[[#This Row],[Exit]]),DATEDIF(Table1[[#This Row],[Hire]],TODAY( ),"Y"),DATEDIF(Table1[[#This Row],[Hire]],Table1[[#This Row],[Exit]],"Y"))</f>
        <v>5</v>
      </c>
      <c r="N27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73" spans="1:14">
      <c r="A273" t="s">
        <v>568</v>
      </c>
      <c r="B273" t="s">
        <v>569</v>
      </c>
      <c r="C273" t="s">
        <v>14</v>
      </c>
      <c r="D273">
        <v>30</v>
      </c>
      <c r="E273" t="s">
        <v>66</v>
      </c>
      <c r="F273" t="s">
        <v>16</v>
      </c>
      <c r="G273" t="s">
        <v>17</v>
      </c>
      <c r="H273" s="1">
        <v>45206</v>
      </c>
      <c r="I273" s="1">
        <v>45514</v>
      </c>
      <c r="J273">
        <v>550000</v>
      </c>
      <c r="K273">
        <v>0</v>
      </c>
      <c r="L273" t="s">
        <v>18</v>
      </c>
      <c r="M273" s="2">
        <f ca="1">IF(ISBLANK(Table1[[#This Row],[Exit]]),DATEDIF(Table1[[#This Row],[Hire]],TODAY( ),"Y"),DATEDIF(Table1[[#This Row],[Hire]],Table1[[#This Row],[Exit]],"Y"))</f>
        <v>0</v>
      </c>
      <c r="N27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74" spans="1:14">
      <c r="A274" t="s">
        <v>570</v>
      </c>
      <c r="B274" t="s">
        <v>571</v>
      </c>
      <c r="C274" t="s">
        <v>21</v>
      </c>
      <c r="D274">
        <v>36</v>
      </c>
      <c r="E274" t="s">
        <v>58</v>
      </c>
      <c r="F274" t="s">
        <v>59</v>
      </c>
      <c r="G274" t="s">
        <v>23</v>
      </c>
      <c r="H274" s="1">
        <v>45401</v>
      </c>
      <c r="J274">
        <v>552000</v>
      </c>
      <c r="K274">
        <v>0</v>
      </c>
      <c r="L274" t="s">
        <v>24</v>
      </c>
      <c r="M274" s="2">
        <f ca="1">IF(ISBLANK(Table1[[#This Row],[Exit]]),DATEDIF(Table1[[#This Row],[Hire]],TODAY( ),"Y"),DATEDIF(Table1[[#This Row],[Hire]],Table1[[#This Row],[Exit]],"Y"))</f>
        <v>1</v>
      </c>
      <c r="N27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75" spans="1:14">
      <c r="A275" t="s">
        <v>572</v>
      </c>
      <c r="B275" t="s">
        <v>573</v>
      </c>
      <c r="C275" t="s">
        <v>14</v>
      </c>
      <c r="D275">
        <v>45</v>
      </c>
      <c r="E275" t="s">
        <v>66</v>
      </c>
      <c r="F275" t="s">
        <v>16</v>
      </c>
      <c r="G275" t="s">
        <v>34</v>
      </c>
      <c r="H275" s="1">
        <v>44083</v>
      </c>
      <c r="J275">
        <v>554000</v>
      </c>
      <c r="K275">
        <v>0</v>
      </c>
      <c r="L275" t="s">
        <v>24</v>
      </c>
      <c r="M275" s="2">
        <f ca="1">IF(ISBLANK(Table1[[#This Row],[Exit]]),DATEDIF(Table1[[#This Row],[Hire]],TODAY( ),"Y"),DATEDIF(Table1[[#This Row],[Hire]],Table1[[#This Row],[Exit]],"Y"))</f>
        <v>4</v>
      </c>
      <c r="N27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76" spans="1:14">
      <c r="A276" t="s">
        <v>574</v>
      </c>
      <c r="B276" t="s">
        <v>575</v>
      </c>
      <c r="C276" t="s">
        <v>21</v>
      </c>
      <c r="D276">
        <v>37</v>
      </c>
      <c r="E276" t="s">
        <v>66</v>
      </c>
      <c r="F276" t="s">
        <v>16</v>
      </c>
      <c r="G276" t="s">
        <v>53</v>
      </c>
      <c r="H276" s="1">
        <v>45233</v>
      </c>
      <c r="J276">
        <v>556000</v>
      </c>
      <c r="K276">
        <v>0</v>
      </c>
      <c r="L276" t="s">
        <v>24</v>
      </c>
      <c r="M276" s="2">
        <f ca="1">IF(ISBLANK(Table1[[#This Row],[Exit]]),DATEDIF(Table1[[#This Row],[Hire]],TODAY( ),"Y"),DATEDIF(Table1[[#This Row],[Hire]],Table1[[#This Row],[Exit]],"Y"))</f>
        <v>1</v>
      </c>
      <c r="N27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77" spans="1:14">
      <c r="A277" t="s">
        <v>576</v>
      </c>
      <c r="B277" t="s">
        <v>577</v>
      </c>
      <c r="C277" t="s">
        <v>21</v>
      </c>
      <c r="D277">
        <v>38</v>
      </c>
      <c r="E277" t="s">
        <v>58</v>
      </c>
      <c r="F277" t="s">
        <v>59</v>
      </c>
      <c r="G277" t="s">
        <v>53</v>
      </c>
      <c r="H277" s="1">
        <v>43951</v>
      </c>
      <c r="I277" s="1">
        <v>45134</v>
      </c>
      <c r="J277">
        <v>558000</v>
      </c>
      <c r="K277">
        <v>0.27</v>
      </c>
      <c r="L277" t="s">
        <v>18</v>
      </c>
      <c r="M277" s="2">
        <f ca="1">IF(ISBLANK(Table1[[#This Row],[Exit]]),DATEDIF(Table1[[#This Row],[Hire]],TODAY( ),"Y"),DATEDIF(Table1[[#This Row],[Hire]],Table1[[#This Row],[Exit]],"Y"))</f>
        <v>3</v>
      </c>
      <c r="N27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78" spans="1:14">
      <c r="A278" t="s">
        <v>578</v>
      </c>
      <c r="B278" t="s">
        <v>579</v>
      </c>
      <c r="C278" t="s">
        <v>14</v>
      </c>
      <c r="D278">
        <v>45</v>
      </c>
      <c r="E278" t="s">
        <v>15</v>
      </c>
      <c r="F278" t="s">
        <v>16</v>
      </c>
      <c r="G278" t="s">
        <v>53</v>
      </c>
      <c r="H278" s="1">
        <v>43887</v>
      </c>
      <c r="J278">
        <v>560000</v>
      </c>
      <c r="K278">
        <v>0</v>
      </c>
      <c r="L278" t="s">
        <v>24</v>
      </c>
      <c r="M278" s="2">
        <f ca="1">IF(ISBLANK(Table1[[#This Row],[Exit]]),DATEDIF(Table1[[#This Row],[Hire]],TODAY( ),"Y"),DATEDIF(Table1[[#This Row],[Hire]],Table1[[#This Row],[Exit]],"Y"))</f>
        <v>5</v>
      </c>
      <c r="N27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79" spans="1:14">
      <c r="A279" t="s">
        <v>580</v>
      </c>
      <c r="B279" t="s">
        <v>581</v>
      </c>
      <c r="C279" t="s">
        <v>14</v>
      </c>
      <c r="D279">
        <v>51</v>
      </c>
      <c r="E279" t="s">
        <v>22</v>
      </c>
      <c r="F279" t="s">
        <v>16</v>
      </c>
      <c r="G279" t="s">
        <v>53</v>
      </c>
      <c r="H279" s="1">
        <v>44815</v>
      </c>
      <c r="J279">
        <v>562000</v>
      </c>
      <c r="K279">
        <v>0</v>
      </c>
      <c r="L279" t="s">
        <v>24</v>
      </c>
      <c r="M279" s="2">
        <f ca="1">IF(ISBLANK(Table1[[#This Row],[Exit]]),DATEDIF(Table1[[#This Row],[Hire]],TODAY( ),"Y"),DATEDIF(Table1[[#This Row],[Hire]],Table1[[#This Row],[Exit]],"Y"))</f>
        <v>2</v>
      </c>
      <c r="N27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280" spans="1:14">
      <c r="A280" t="s">
        <v>582</v>
      </c>
      <c r="B280" t="s">
        <v>583</v>
      </c>
      <c r="C280" t="s">
        <v>14</v>
      </c>
      <c r="D280">
        <v>56</v>
      </c>
      <c r="E280" t="s">
        <v>81</v>
      </c>
      <c r="F280" t="s">
        <v>43</v>
      </c>
      <c r="G280" t="s">
        <v>53</v>
      </c>
      <c r="H280" s="1">
        <v>45430</v>
      </c>
      <c r="J280">
        <v>564000</v>
      </c>
      <c r="K280">
        <v>0.15</v>
      </c>
      <c r="L280" t="s">
        <v>24</v>
      </c>
      <c r="M280" s="2">
        <f ca="1">IF(ISBLANK(Table1[[#This Row],[Exit]]),DATEDIF(Table1[[#This Row],[Hire]],TODAY( ),"Y"),DATEDIF(Table1[[#This Row],[Hire]],Table1[[#This Row],[Exit]],"Y"))</f>
        <v>1</v>
      </c>
      <c r="N28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281" spans="1:14">
      <c r="A281" t="s">
        <v>584</v>
      </c>
      <c r="B281" t="s">
        <v>585</v>
      </c>
      <c r="C281" t="s">
        <v>14</v>
      </c>
      <c r="D281">
        <v>53</v>
      </c>
      <c r="E281" t="s">
        <v>52</v>
      </c>
      <c r="F281" t="s">
        <v>16</v>
      </c>
      <c r="G281" t="s">
        <v>17</v>
      </c>
      <c r="H281" s="1">
        <v>44509</v>
      </c>
      <c r="J281">
        <v>566000</v>
      </c>
      <c r="K281">
        <v>0.15</v>
      </c>
      <c r="L281" t="s">
        <v>24</v>
      </c>
      <c r="M281" s="2">
        <f ca="1">IF(ISBLANK(Table1[[#This Row],[Exit]]),DATEDIF(Table1[[#This Row],[Hire]],TODAY( ),"Y"),DATEDIF(Table1[[#This Row],[Hire]],Table1[[#This Row],[Exit]],"Y"))</f>
        <v>3</v>
      </c>
      <c r="N28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282" spans="1:14">
      <c r="A282" t="s">
        <v>586</v>
      </c>
      <c r="B282" t="s">
        <v>587</v>
      </c>
      <c r="C282" t="s">
        <v>21</v>
      </c>
      <c r="D282">
        <v>47</v>
      </c>
      <c r="E282" t="s">
        <v>66</v>
      </c>
      <c r="F282" t="s">
        <v>16</v>
      </c>
      <c r="G282" t="s">
        <v>23</v>
      </c>
      <c r="H282" s="1">
        <v>43963</v>
      </c>
      <c r="J282">
        <v>568000</v>
      </c>
      <c r="K282">
        <v>0</v>
      </c>
      <c r="L282" t="s">
        <v>24</v>
      </c>
      <c r="M282" s="2">
        <f ca="1">IF(ISBLANK(Table1[[#This Row],[Exit]]),DATEDIF(Table1[[#This Row],[Hire]],TODAY( ),"Y"),DATEDIF(Table1[[#This Row],[Hire]],Table1[[#This Row],[Exit]],"Y"))</f>
        <v>5</v>
      </c>
      <c r="N28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83" spans="1:14">
      <c r="A283" t="s">
        <v>588</v>
      </c>
      <c r="B283" t="s">
        <v>589</v>
      </c>
      <c r="C283" t="s">
        <v>41</v>
      </c>
      <c r="D283">
        <v>36</v>
      </c>
      <c r="E283" t="s">
        <v>31</v>
      </c>
      <c r="F283" t="s">
        <v>16</v>
      </c>
      <c r="G283" t="s">
        <v>53</v>
      </c>
      <c r="H283" s="1">
        <v>44815</v>
      </c>
      <c r="J283">
        <v>570000</v>
      </c>
      <c r="K283">
        <v>0.1</v>
      </c>
      <c r="L283" t="s">
        <v>24</v>
      </c>
      <c r="M283" s="2">
        <f ca="1">IF(ISBLANK(Table1[[#This Row],[Exit]]),DATEDIF(Table1[[#This Row],[Hire]],TODAY( ),"Y"),DATEDIF(Table1[[#This Row],[Hire]],Table1[[#This Row],[Exit]],"Y"))</f>
        <v>2</v>
      </c>
      <c r="N28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84" spans="1:14">
      <c r="A284" t="s">
        <v>590</v>
      </c>
      <c r="B284" t="s">
        <v>591</v>
      </c>
      <c r="C284" t="s">
        <v>14</v>
      </c>
      <c r="D284">
        <v>41</v>
      </c>
      <c r="E284" t="s">
        <v>81</v>
      </c>
      <c r="F284" t="s">
        <v>49</v>
      </c>
      <c r="G284" t="s">
        <v>34</v>
      </c>
      <c r="H284" s="1">
        <v>44857</v>
      </c>
      <c r="J284">
        <v>572000</v>
      </c>
      <c r="K284">
        <v>0</v>
      </c>
      <c r="L284" t="s">
        <v>24</v>
      </c>
      <c r="M284" s="2">
        <f ca="1">IF(ISBLANK(Table1[[#This Row],[Exit]]),DATEDIF(Table1[[#This Row],[Hire]],TODAY( ),"Y"),DATEDIF(Table1[[#This Row],[Hire]],Table1[[#This Row],[Exit]],"Y"))</f>
        <v>2</v>
      </c>
      <c r="N28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85" spans="1:14">
      <c r="A285" t="s">
        <v>592</v>
      </c>
      <c r="B285" t="s">
        <v>593</v>
      </c>
      <c r="C285" t="s">
        <v>14</v>
      </c>
      <c r="D285">
        <v>30</v>
      </c>
      <c r="E285" t="s">
        <v>92</v>
      </c>
      <c r="F285" t="s">
        <v>59</v>
      </c>
      <c r="G285" t="s">
        <v>53</v>
      </c>
      <c r="H285" s="1">
        <v>45527</v>
      </c>
      <c r="J285">
        <v>574000</v>
      </c>
      <c r="K285">
        <v>0</v>
      </c>
      <c r="L285" t="s">
        <v>24</v>
      </c>
      <c r="M285" s="2">
        <f ca="1">IF(ISBLANK(Table1[[#This Row],[Exit]]),DATEDIF(Table1[[#This Row],[Hire]],TODAY( ),"Y"),DATEDIF(Table1[[#This Row],[Hire]],Table1[[#This Row],[Exit]],"Y"))</f>
        <v>0</v>
      </c>
      <c r="N28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86" spans="1:14">
      <c r="A286" t="s">
        <v>594</v>
      </c>
      <c r="B286" t="s">
        <v>595</v>
      </c>
      <c r="C286" t="s">
        <v>21</v>
      </c>
      <c r="D286">
        <v>31</v>
      </c>
      <c r="E286" t="s">
        <v>81</v>
      </c>
      <c r="F286" t="s">
        <v>46</v>
      </c>
      <c r="G286" t="s">
        <v>23</v>
      </c>
      <c r="H286" s="1">
        <v>45237</v>
      </c>
      <c r="J286">
        <v>576000</v>
      </c>
      <c r="K286">
        <v>0.14000000000000001</v>
      </c>
      <c r="L286" t="s">
        <v>24</v>
      </c>
      <c r="M286" s="2">
        <f ca="1">IF(ISBLANK(Table1[[#This Row],[Exit]]),DATEDIF(Table1[[#This Row],[Hire]],TODAY( ),"Y"),DATEDIF(Table1[[#This Row],[Hire]],Table1[[#This Row],[Exit]],"Y"))</f>
        <v>1</v>
      </c>
      <c r="N28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87" spans="1:14">
      <c r="A287" t="s">
        <v>596</v>
      </c>
      <c r="B287" t="s">
        <v>597</v>
      </c>
      <c r="C287" t="s">
        <v>21</v>
      </c>
      <c r="D287">
        <v>38</v>
      </c>
      <c r="E287" t="s">
        <v>22</v>
      </c>
      <c r="F287" t="s">
        <v>16</v>
      </c>
      <c r="G287" t="s">
        <v>34</v>
      </c>
      <c r="H287" s="1">
        <v>45206</v>
      </c>
      <c r="J287">
        <v>578000</v>
      </c>
      <c r="K287">
        <v>0.15</v>
      </c>
      <c r="L287" t="s">
        <v>24</v>
      </c>
      <c r="M287" s="2">
        <f ca="1">IF(ISBLANK(Table1[[#This Row],[Exit]]),DATEDIF(Table1[[#This Row],[Hire]],TODAY( ),"Y"),DATEDIF(Table1[[#This Row],[Hire]],Table1[[#This Row],[Exit]],"Y"))</f>
        <v>1</v>
      </c>
      <c r="N28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88" spans="1:14">
      <c r="A288" t="s">
        <v>598</v>
      </c>
      <c r="B288" t="s">
        <v>599</v>
      </c>
      <c r="C288" t="s">
        <v>21</v>
      </c>
      <c r="D288">
        <v>31</v>
      </c>
      <c r="E288" t="s">
        <v>92</v>
      </c>
      <c r="F288" t="s">
        <v>59</v>
      </c>
      <c r="G288" t="s">
        <v>34</v>
      </c>
      <c r="H288" s="1">
        <v>44677</v>
      </c>
      <c r="J288">
        <v>580000</v>
      </c>
      <c r="K288">
        <v>0</v>
      </c>
      <c r="L288" t="s">
        <v>24</v>
      </c>
      <c r="M288" s="2">
        <f ca="1">IF(ISBLANK(Table1[[#This Row],[Exit]]),DATEDIF(Table1[[#This Row],[Hire]],TODAY( ),"Y"),DATEDIF(Table1[[#This Row],[Hire]],Table1[[#This Row],[Exit]],"Y"))</f>
        <v>3</v>
      </c>
      <c r="N28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89" spans="1:14">
      <c r="A289" t="s">
        <v>600</v>
      </c>
      <c r="B289" t="s">
        <v>601</v>
      </c>
      <c r="C289" t="s">
        <v>14</v>
      </c>
      <c r="D289">
        <v>39</v>
      </c>
      <c r="E289" t="s">
        <v>31</v>
      </c>
      <c r="F289" t="s">
        <v>16</v>
      </c>
      <c r="G289" t="s">
        <v>17</v>
      </c>
      <c r="H289" s="1">
        <v>43889</v>
      </c>
      <c r="J289">
        <v>582000</v>
      </c>
      <c r="K289">
        <v>0.06</v>
      </c>
      <c r="L289" t="s">
        <v>24</v>
      </c>
      <c r="M289" s="2">
        <f ca="1">IF(ISBLANK(Table1[[#This Row],[Exit]]),DATEDIF(Table1[[#This Row],[Hire]],TODAY( ),"Y"),DATEDIF(Table1[[#This Row],[Hire]],Table1[[#This Row],[Exit]],"Y"))</f>
        <v>5</v>
      </c>
      <c r="N28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90" spans="1:14">
      <c r="A290" t="s">
        <v>602</v>
      </c>
      <c r="B290" t="s">
        <v>603</v>
      </c>
      <c r="C290" t="s">
        <v>21</v>
      </c>
      <c r="D290">
        <v>31</v>
      </c>
      <c r="E290" t="s">
        <v>15</v>
      </c>
      <c r="F290" t="s">
        <v>16</v>
      </c>
      <c r="G290" t="s">
        <v>17</v>
      </c>
      <c r="H290" s="1">
        <v>44116</v>
      </c>
      <c r="J290">
        <v>584000</v>
      </c>
      <c r="K290">
        <v>0.1</v>
      </c>
      <c r="L290" t="s">
        <v>24</v>
      </c>
      <c r="M290" s="2">
        <f ca="1">IF(ISBLANK(Table1[[#This Row],[Exit]]),DATEDIF(Table1[[#This Row],[Hire]],TODAY( ),"Y"),DATEDIF(Table1[[#This Row],[Hire]],Table1[[#This Row],[Exit]],"Y"))</f>
        <v>4</v>
      </c>
      <c r="N29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291" spans="1:14">
      <c r="A291" t="s">
        <v>604</v>
      </c>
      <c r="B291" t="s">
        <v>605</v>
      </c>
      <c r="C291" t="s">
        <v>14</v>
      </c>
      <c r="D291">
        <v>45</v>
      </c>
      <c r="E291" t="s">
        <v>22</v>
      </c>
      <c r="F291" t="s">
        <v>16</v>
      </c>
      <c r="G291" t="s">
        <v>23</v>
      </c>
      <c r="H291" s="1">
        <v>44588</v>
      </c>
      <c r="J291">
        <v>586000</v>
      </c>
      <c r="K291">
        <v>0.05</v>
      </c>
      <c r="L291" t="s">
        <v>24</v>
      </c>
      <c r="M291" s="2">
        <f ca="1">IF(ISBLANK(Table1[[#This Row],[Exit]]),DATEDIF(Table1[[#This Row],[Hire]],TODAY( ),"Y"),DATEDIF(Table1[[#This Row],[Hire]],Table1[[#This Row],[Exit]],"Y"))</f>
        <v>3</v>
      </c>
      <c r="N29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92" spans="1:14">
      <c r="A292" t="s">
        <v>606</v>
      </c>
      <c r="B292" t="s">
        <v>607</v>
      </c>
      <c r="C292" t="s">
        <v>14</v>
      </c>
      <c r="D292">
        <v>50</v>
      </c>
      <c r="E292" t="s">
        <v>27</v>
      </c>
      <c r="F292" t="s">
        <v>28</v>
      </c>
      <c r="G292" t="s">
        <v>17</v>
      </c>
      <c r="H292" s="1">
        <v>45337</v>
      </c>
      <c r="J292">
        <v>588000</v>
      </c>
      <c r="K292">
        <v>0.36</v>
      </c>
      <c r="L292" t="s">
        <v>24</v>
      </c>
      <c r="M292" s="2">
        <f ca="1">IF(ISBLANK(Table1[[#This Row],[Exit]]),DATEDIF(Table1[[#This Row],[Hire]],TODAY( ),"Y"),DATEDIF(Table1[[#This Row],[Hire]],Table1[[#This Row],[Exit]],"Y"))</f>
        <v>1</v>
      </c>
      <c r="N29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93" spans="1:14">
      <c r="A293" t="s">
        <v>315</v>
      </c>
      <c r="B293" t="s">
        <v>608</v>
      </c>
      <c r="C293" t="s">
        <v>14</v>
      </c>
      <c r="D293">
        <v>36</v>
      </c>
      <c r="E293" t="s">
        <v>31</v>
      </c>
      <c r="F293" t="s">
        <v>16</v>
      </c>
      <c r="G293" t="s">
        <v>23</v>
      </c>
      <c r="H293" s="1">
        <v>45332</v>
      </c>
      <c r="J293">
        <v>590000</v>
      </c>
      <c r="K293">
        <v>0.33</v>
      </c>
      <c r="L293" t="s">
        <v>24</v>
      </c>
      <c r="M293" s="2">
        <f ca="1">IF(ISBLANK(Table1[[#This Row],[Exit]]),DATEDIF(Table1[[#This Row],[Hire]],TODAY( ),"Y"),DATEDIF(Table1[[#This Row],[Hire]],Table1[[#This Row],[Exit]],"Y"))</f>
        <v>1</v>
      </c>
      <c r="N29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94" spans="1:14">
      <c r="A294" t="s">
        <v>609</v>
      </c>
      <c r="B294" t="s">
        <v>610</v>
      </c>
      <c r="C294" t="s">
        <v>14</v>
      </c>
      <c r="D294">
        <v>45</v>
      </c>
      <c r="E294" t="s">
        <v>27</v>
      </c>
      <c r="F294" t="s">
        <v>28</v>
      </c>
      <c r="G294" t="s">
        <v>34</v>
      </c>
      <c r="H294" s="1">
        <v>44183</v>
      </c>
      <c r="J294">
        <v>592000</v>
      </c>
      <c r="K294">
        <v>0.11</v>
      </c>
      <c r="L294" t="s">
        <v>24</v>
      </c>
      <c r="M294" s="2">
        <f ca="1">IF(ISBLANK(Table1[[#This Row],[Exit]]),DATEDIF(Table1[[#This Row],[Hire]],TODAY( ),"Y"),DATEDIF(Table1[[#This Row],[Hire]],Table1[[#This Row],[Exit]],"Y"))</f>
        <v>4</v>
      </c>
      <c r="N29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95" spans="1:14">
      <c r="A295" t="s">
        <v>611</v>
      </c>
      <c r="B295" t="s">
        <v>612</v>
      </c>
      <c r="C295" t="s">
        <v>14</v>
      </c>
      <c r="D295">
        <v>29</v>
      </c>
      <c r="E295" t="s">
        <v>15</v>
      </c>
      <c r="F295" t="s">
        <v>16</v>
      </c>
      <c r="G295" t="s">
        <v>23</v>
      </c>
      <c r="H295" s="1">
        <v>43837</v>
      </c>
      <c r="I295" s="1">
        <v>45206</v>
      </c>
      <c r="J295">
        <v>594000</v>
      </c>
      <c r="K295">
        <v>0</v>
      </c>
      <c r="L295" t="s">
        <v>18</v>
      </c>
      <c r="M295" s="2">
        <f ca="1">IF(ISBLANK(Table1[[#This Row],[Exit]]),DATEDIF(Table1[[#This Row],[Hire]],TODAY( ),"Y"),DATEDIF(Table1[[#This Row],[Hire]],Table1[[#This Row],[Exit]],"Y"))</f>
        <v>3</v>
      </c>
      <c r="N29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296" spans="1:14">
      <c r="A296" t="s">
        <v>613</v>
      </c>
      <c r="B296" t="s">
        <v>614</v>
      </c>
      <c r="C296" t="s">
        <v>14</v>
      </c>
      <c r="D296">
        <v>41</v>
      </c>
      <c r="E296" t="s">
        <v>15</v>
      </c>
      <c r="F296" t="s">
        <v>16</v>
      </c>
      <c r="G296" t="s">
        <v>34</v>
      </c>
      <c r="H296" s="1">
        <v>45206</v>
      </c>
      <c r="J296">
        <v>596000</v>
      </c>
      <c r="K296">
        <v>0.06</v>
      </c>
      <c r="L296" t="s">
        <v>24</v>
      </c>
      <c r="M296" s="2">
        <f ca="1">IF(ISBLANK(Table1[[#This Row],[Exit]]),DATEDIF(Table1[[#This Row],[Hire]],TODAY( ),"Y"),DATEDIF(Table1[[#This Row],[Hire]],Table1[[#This Row],[Exit]],"Y"))</f>
        <v>1</v>
      </c>
      <c r="N29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297" spans="1:14">
      <c r="A297" t="s">
        <v>250</v>
      </c>
      <c r="B297" t="s">
        <v>615</v>
      </c>
      <c r="C297" t="s">
        <v>14</v>
      </c>
      <c r="D297">
        <v>47</v>
      </c>
      <c r="E297" t="s">
        <v>42</v>
      </c>
      <c r="F297" t="s">
        <v>43</v>
      </c>
      <c r="G297" t="s">
        <v>34</v>
      </c>
      <c r="H297" s="1">
        <v>44487</v>
      </c>
      <c r="J297">
        <v>598000</v>
      </c>
      <c r="K297">
        <v>0</v>
      </c>
      <c r="L297" t="s">
        <v>24</v>
      </c>
      <c r="M297" s="2">
        <f ca="1">IF(ISBLANK(Table1[[#This Row],[Exit]]),DATEDIF(Table1[[#This Row],[Hire]],TODAY( ),"Y"),DATEDIF(Table1[[#This Row],[Hire]],Table1[[#This Row],[Exit]],"Y"))</f>
        <v>3</v>
      </c>
      <c r="N29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298" spans="1:14">
      <c r="A298" t="s">
        <v>616</v>
      </c>
      <c r="B298" t="s">
        <v>617</v>
      </c>
      <c r="C298" t="s">
        <v>21</v>
      </c>
      <c r="D298">
        <v>38</v>
      </c>
      <c r="E298" t="s">
        <v>42</v>
      </c>
      <c r="F298" t="s">
        <v>46</v>
      </c>
      <c r="G298" t="s">
        <v>23</v>
      </c>
      <c r="H298" s="1">
        <v>44791</v>
      </c>
      <c r="J298">
        <v>600000</v>
      </c>
      <c r="K298">
        <v>0.06</v>
      </c>
      <c r="L298" t="s">
        <v>24</v>
      </c>
      <c r="M298" s="2">
        <f ca="1">IF(ISBLANK(Table1[[#This Row],[Exit]]),DATEDIF(Table1[[#This Row],[Hire]],TODAY( ),"Y"),DATEDIF(Table1[[#This Row],[Hire]],Table1[[#This Row],[Exit]],"Y"))</f>
        <v>2</v>
      </c>
      <c r="N29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299" spans="1:14">
      <c r="A299" t="s">
        <v>618</v>
      </c>
      <c r="B299" t="s">
        <v>619</v>
      </c>
      <c r="C299" t="s">
        <v>14</v>
      </c>
      <c r="D299">
        <v>40</v>
      </c>
      <c r="E299" t="s">
        <v>42</v>
      </c>
      <c r="F299" t="s">
        <v>49</v>
      </c>
      <c r="G299" t="s">
        <v>17</v>
      </c>
      <c r="H299" s="1">
        <v>45440</v>
      </c>
      <c r="J299">
        <v>602000</v>
      </c>
      <c r="K299">
        <v>0.39</v>
      </c>
      <c r="L299" t="s">
        <v>24</v>
      </c>
      <c r="M299" s="2">
        <f ca="1">IF(ISBLANK(Table1[[#This Row],[Exit]]),DATEDIF(Table1[[#This Row],[Hire]],TODAY( ),"Y"),DATEDIF(Table1[[#This Row],[Hire]],Table1[[#This Row],[Exit]],"Y"))</f>
        <v>1</v>
      </c>
      <c r="N29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00" spans="1:14">
      <c r="A300" t="s">
        <v>620</v>
      </c>
      <c r="B300" t="s">
        <v>621</v>
      </c>
      <c r="C300" t="s">
        <v>14</v>
      </c>
      <c r="D300">
        <v>45</v>
      </c>
      <c r="E300" t="s">
        <v>52</v>
      </c>
      <c r="F300" t="s">
        <v>16</v>
      </c>
      <c r="G300" t="s">
        <v>53</v>
      </c>
      <c r="H300" s="1">
        <v>44811</v>
      </c>
      <c r="J300">
        <v>604000</v>
      </c>
      <c r="K300">
        <v>0</v>
      </c>
      <c r="L300" t="s">
        <v>24</v>
      </c>
      <c r="M300" s="2">
        <f ca="1">IF(ISBLANK(Table1[[#This Row],[Exit]]),DATEDIF(Table1[[#This Row],[Hire]],TODAY( ),"Y"),DATEDIF(Table1[[#This Row],[Hire]],Table1[[#This Row],[Exit]],"Y"))</f>
        <v>2</v>
      </c>
      <c r="N30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01" spans="1:14">
      <c r="A301" t="s">
        <v>622</v>
      </c>
      <c r="B301" t="s">
        <v>623</v>
      </c>
      <c r="C301" t="s">
        <v>21</v>
      </c>
      <c r="D301">
        <v>31</v>
      </c>
      <c r="E301" t="s">
        <v>42</v>
      </c>
      <c r="F301" t="s">
        <v>46</v>
      </c>
      <c r="G301" t="s">
        <v>53</v>
      </c>
      <c r="H301" s="1">
        <v>45294</v>
      </c>
      <c r="J301">
        <v>606000</v>
      </c>
      <c r="K301">
        <v>0</v>
      </c>
      <c r="L301" t="s">
        <v>24</v>
      </c>
      <c r="M301" s="2">
        <f ca="1">IF(ISBLANK(Table1[[#This Row],[Exit]]),DATEDIF(Table1[[#This Row],[Hire]],TODAY( ),"Y"),DATEDIF(Table1[[#This Row],[Hire]],Table1[[#This Row],[Exit]],"Y"))</f>
        <v>1</v>
      </c>
      <c r="N30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02" spans="1:14">
      <c r="A302" t="s">
        <v>624</v>
      </c>
      <c r="B302" t="s">
        <v>625</v>
      </c>
      <c r="C302" t="s">
        <v>41</v>
      </c>
      <c r="D302">
        <v>35</v>
      </c>
      <c r="E302" t="s">
        <v>58</v>
      </c>
      <c r="F302" t="s">
        <v>59</v>
      </c>
      <c r="G302" t="s">
        <v>34</v>
      </c>
      <c r="H302" s="1">
        <v>45074</v>
      </c>
      <c r="I302" s="1">
        <v>45401</v>
      </c>
      <c r="J302">
        <v>608000</v>
      </c>
      <c r="K302">
        <v>0.28999999999999998</v>
      </c>
      <c r="L302" t="s">
        <v>18</v>
      </c>
      <c r="M302" s="2">
        <f ca="1">IF(ISBLANK(Table1[[#This Row],[Exit]]),DATEDIF(Table1[[#This Row],[Hire]],TODAY( ),"Y"),DATEDIF(Table1[[#This Row],[Hire]],Table1[[#This Row],[Exit]],"Y"))</f>
        <v>0</v>
      </c>
      <c r="N30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03" spans="1:14">
      <c r="A303" t="s">
        <v>626</v>
      </c>
      <c r="B303" t="s">
        <v>627</v>
      </c>
      <c r="C303" t="s">
        <v>14</v>
      </c>
      <c r="D303">
        <v>29</v>
      </c>
      <c r="E303" t="s">
        <v>52</v>
      </c>
      <c r="F303" t="s">
        <v>16</v>
      </c>
      <c r="G303" t="s">
        <v>23</v>
      </c>
      <c r="H303" s="1">
        <v>45245</v>
      </c>
      <c r="J303">
        <v>610000</v>
      </c>
      <c r="K303">
        <v>0</v>
      </c>
      <c r="L303" t="s">
        <v>24</v>
      </c>
      <c r="M303" s="2">
        <f ca="1">IF(ISBLANK(Table1[[#This Row],[Exit]]),DATEDIF(Table1[[#This Row],[Hire]],TODAY( ),"Y"),DATEDIF(Table1[[#This Row],[Hire]],Table1[[#This Row],[Exit]],"Y"))</f>
        <v>1</v>
      </c>
      <c r="N30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04" spans="1:14">
      <c r="A304" t="s">
        <v>628</v>
      </c>
      <c r="B304" t="s">
        <v>629</v>
      </c>
      <c r="C304" t="s">
        <v>41</v>
      </c>
      <c r="D304">
        <v>35</v>
      </c>
      <c r="E304" t="s">
        <v>52</v>
      </c>
      <c r="F304" t="s">
        <v>16</v>
      </c>
      <c r="G304" t="s">
        <v>34</v>
      </c>
      <c r="H304" s="1">
        <v>43851</v>
      </c>
      <c r="J304">
        <v>612000</v>
      </c>
      <c r="K304">
        <v>0</v>
      </c>
      <c r="L304" t="s">
        <v>24</v>
      </c>
      <c r="M304" s="2">
        <f ca="1">IF(ISBLANK(Table1[[#This Row],[Exit]]),DATEDIF(Table1[[#This Row],[Hire]],TODAY( ),"Y"),DATEDIF(Table1[[#This Row],[Hire]],Table1[[#This Row],[Exit]],"Y"))</f>
        <v>5</v>
      </c>
      <c r="N30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05" spans="1:14">
      <c r="A305" t="s">
        <v>630</v>
      </c>
      <c r="B305" t="s">
        <v>631</v>
      </c>
      <c r="C305" t="s">
        <v>14</v>
      </c>
      <c r="D305">
        <v>27</v>
      </c>
      <c r="E305" t="s">
        <v>66</v>
      </c>
      <c r="F305" t="s">
        <v>16</v>
      </c>
      <c r="G305" t="s">
        <v>17</v>
      </c>
      <c r="H305" s="1">
        <v>45206</v>
      </c>
      <c r="J305">
        <v>614000</v>
      </c>
      <c r="K305">
        <v>0</v>
      </c>
      <c r="L305" t="s">
        <v>24</v>
      </c>
      <c r="M305" s="2">
        <f ca="1">IF(ISBLANK(Table1[[#This Row],[Exit]]),DATEDIF(Table1[[#This Row],[Hire]],TODAY( ),"Y"),DATEDIF(Table1[[#This Row],[Hire]],Table1[[#This Row],[Exit]],"Y"))</f>
        <v>1</v>
      </c>
      <c r="N30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06" spans="1:14">
      <c r="A306" t="s">
        <v>632</v>
      </c>
      <c r="B306" t="s">
        <v>633</v>
      </c>
      <c r="C306" t="s">
        <v>14</v>
      </c>
      <c r="D306">
        <v>26</v>
      </c>
      <c r="E306" t="s">
        <v>58</v>
      </c>
      <c r="F306" t="s">
        <v>59</v>
      </c>
      <c r="G306" t="s">
        <v>23</v>
      </c>
      <c r="H306" s="1">
        <v>45401</v>
      </c>
      <c r="J306">
        <v>616000</v>
      </c>
      <c r="K306">
        <v>0.2</v>
      </c>
      <c r="L306" t="s">
        <v>24</v>
      </c>
      <c r="M306" s="2">
        <f ca="1">IF(ISBLANK(Table1[[#This Row],[Exit]]),DATEDIF(Table1[[#This Row],[Hire]],TODAY( ),"Y"),DATEDIF(Table1[[#This Row],[Hire]],Table1[[#This Row],[Exit]],"Y"))</f>
        <v>1</v>
      </c>
      <c r="N30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07" spans="1:14">
      <c r="A307" t="s">
        <v>634</v>
      </c>
      <c r="B307" t="s">
        <v>635</v>
      </c>
      <c r="C307" t="s">
        <v>21</v>
      </c>
      <c r="D307">
        <v>31</v>
      </c>
      <c r="E307" t="s">
        <v>66</v>
      </c>
      <c r="F307" t="s">
        <v>16</v>
      </c>
      <c r="G307" t="s">
        <v>34</v>
      </c>
      <c r="H307" s="1">
        <v>44083</v>
      </c>
      <c r="J307">
        <v>618000</v>
      </c>
      <c r="K307">
        <v>0.28999999999999998</v>
      </c>
      <c r="L307" t="s">
        <v>24</v>
      </c>
      <c r="M307" s="2">
        <f ca="1">IF(ISBLANK(Table1[[#This Row],[Exit]]),DATEDIF(Table1[[#This Row],[Hire]],TODAY( ),"Y"),DATEDIF(Table1[[#This Row],[Hire]],Table1[[#This Row],[Exit]],"Y"))</f>
        <v>4</v>
      </c>
      <c r="N30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08" spans="1:14">
      <c r="A308" t="s">
        <v>636</v>
      </c>
      <c r="B308" t="s">
        <v>637</v>
      </c>
      <c r="C308" t="s">
        <v>21</v>
      </c>
      <c r="D308">
        <v>31</v>
      </c>
      <c r="E308" t="s">
        <v>66</v>
      </c>
      <c r="F308" t="s">
        <v>16</v>
      </c>
      <c r="G308" t="s">
        <v>53</v>
      </c>
      <c r="H308" s="1">
        <v>45233</v>
      </c>
      <c r="J308">
        <v>620000</v>
      </c>
      <c r="K308">
        <v>0</v>
      </c>
      <c r="L308" t="s">
        <v>24</v>
      </c>
      <c r="M308" s="2">
        <f ca="1">IF(ISBLANK(Table1[[#This Row],[Exit]]),DATEDIF(Table1[[#This Row],[Hire]],TODAY( ),"Y"),DATEDIF(Table1[[#This Row],[Hire]],Table1[[#This Row],[Exit]],"Y"))</f>
        <v>1</v>
      </c>
      <c r="N30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09" spans="1:14">
      <c r="A309" t="s">
        <v>638</v>
      </c>
      <c r="B309" t="s">
        <v>639</v>
      </c>
      <c r="C309" t="s">
        <v>21</v>
      </c>
      <c r="D309">
        <v>36</v>
      </c>
      <c r="E309" t="s">
        <v>58</v>
      </c>
      <c r="F309" t="s">
        <v>59</v>
      </c>
      <c r="G309" t="s">
        <v>53</v>
      </c>
      <c r="H309" s="1">
        <v>45412</v>
      </c>
      <c r="J309">
        <v>622000</v>
      </c>
      <c r="K309">
        <v>0</v>
      </c>
      <c r="L309" t="s">
        <v>24</v>
      </c>
      <c r="M309" s="2">
        <f ca="1">IF(ISBLANK(Table1[[#This Row],[Exit]]),DATEDIF(Table1[[#This Row],[Hire]],TODAY( ),"Y"),DATEDIF(Table1[[#This Row],[Hire]],Table1[[#This Row],[Exit]],"Y"))</f>
        <v>1</v>
      </c>
      <c r="N30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10" spans="1:14">
      <c r="A310" t="s">
        <v>640</v>
      </c>
      <c r="B310" t="s">
        <v>641</v>
      </c>
      <c r="C310" t="s">
        <v>21</v>
      </c>
      <c r="D310">
        <v>45</v>
      </c>
      <c r="E310" t="s">
        <v>15</v>
      </c>
      <c r="F310" t="s">
        <v>16</v>
      </c>
      <c r="G310" t="s">
        <v>53</v>
      </c>
      <c r="H310" s="1">
        <v>43887</v>
      </c>
      <c r="J310">
        <v>624000</v>
      </c>
      <c r="K310">
        <v>0</v>
      </c>
      <c r="L310" t="s">
        <v>24</v>
      </c>
      <c r="M310" s="2">
        <f ca="1">IF(ISBLANK(Table1[[#This Row],[Exit]]),DATEDIF(Table1[[#This Row],[Hire]],TODAY( ),"Y"),DATEDIF(Table1[[#This Row],[Hire]],Table1[[#This Row],[Exit]],"Y"))</f>
        <v>5</v>
      </c>
      <c r="N31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11" spans="1:14">
      <c r="A311" t="s">
        <v>642</v>
      </c>
      <c r="B311" t="s">
        <v>643</v>
      </c>
      <c r="C311" t="s">
        <v>21</v>
      </c>
      <c r="D311">
        <v>37</v>
      </c>
      <c r="E311" t="s">
        <v>22</v>
      </c>
      <c r="F311" t="s">
        <v>16</v>
      </c>
      <c r="G311" t="s">
        <v>53</v>
      </c>
      <c r="H311" s="1">
        <v>44815</v>
      </c>
      <c r="J311">
        <v>626000</v>
      </c>
      <c r="K311">
        <v>0.22</v>
      </c>
      <c r="L311" t="s">
        <v>24</v>
      </c>
      <c r="M311" s="2">
        <f ca="1">IF(ISBLANK(Table1[[#This Row],[Exit]]),DATEDIF(Table1[[#This Row],[Hire]],TODAY( ),"Y"),DATEDIF(Table1[[#This Row],[Hire]],Table1[[#This Row],[Exit]],"Y"))</f>
        <v>2</v>
      </c>
      <c r="N31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12" spans="1:14">
      <c r="A312" t="s">
        <v>54</v>
      </c>
      <c r="B312" t="s">
        <v>644</v>
      </c>
      <c r="C312" t="s">
        <v>14</v>
      </c>
      <c r="D312">
        <v>38</v>
      </c>
      <c r="E312" t="s">
        <v>81</v>
      </c>
      <c r="F312" t="s">
        <v>43</v>
      </c>
      <c r="G312" t="s">
        <v>53</v>
      </c>
      <c r="H312" s="1">
        <v>45430</v>
      </c>
      <c r="J312">
        <v>628000</v>
      </c>
      <c r="K312">
        <v>7.0000000000000007E-2</v>
      </c>
      <c r="L312" t="s">
        <v>24</v>
      </c>
      <c r="M312" s="2">
        <f ca="1">IF(ISBLANK(Table1[[#This Row],[Exit]]),DATEDIF(Table1[[#This Row],[Hire]],TODAY( ),"Y"),DATEDIF(Table1[[#This Row],[Hire]],Table1[[#This Row],[Exit]],"Y"))</f>
        <v>1</v>
      </c>
      <c r="N31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13" spans="1:14">
      <c r="A313" t="s">
        <v>645</v>
      </c>
      <c r="B313" t="s">
        <v>646</v>
      </c>
      <c r="C313" t="s">
        <v>41</v>
      </c>
      <c r="D313">
        <v>45</v>
      </c>
      <c r="E313" t="s">
        <v>52</v>
      </c>
      <c r="F313" t="s">
        <v>16</v>
      </c>
      <c r="G313" t="s">
        <v>17</v>
      </c>
      <c r="H313" s="1">
        <v>44509</v>
      </c>
      <c r="J313">
        <v>630000</v>
      </c>
      <c r="K313">
        <v>0</v>
      </c>
      <c r="L313" t="s">
        <v>24</v>
      </c>
      <c r="M313" s="2">
        <f ca="1">IF(ISBLANK(Table1[[#This Row],[Exit]]),DATEDIF(Table1[[#This Row],[Hire]],TODAY( ),"Y"),DATEDIF(Table1[[#This Row],[Hire]],Table1[[#This Row],[Exit]],"Y"))</f>
        <v>3</v>
      </c>
      <c r="N31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14" spans="1:14">
      <c r="A314" t="s">
        <v>647</v>
      </c>
      <c r="B314" t="s">
        <v>648</v>
      </c>
      <c r="C314" t="s">
        <v>14</v>
      </c>
      <c r="D314">
        <v>51</v>
      </c>
      <c r="E314" t="s">
        <v>66</v>
      </c>
      <c r="F314" t="s">
        <v>16</v>
      </c>
      <c r="G314" t="s">
        <v>23</v>
      </c>
      <c r="H314" s="1">
        <v>43963</v>
      </c>
      <c r="J314">
        <v>632000</v>
      </c>
      <c r="K314">
        <v>0</v>
      </c>
      <c r="L314" t="s">
        <v>24</v>
      </c>
      <c r="M314" s="2">
        <f ca="1">IF(ISBLANK(Table1[[#This Row],[Exit]]),DATEDIF(Table1[[#This Row],[Hire]],TODAY( ),"Y"),DATEDIF(Table1[[#This Row],[Hire]],Table1[[#This Row],[Exit]],"Y"))</f>
        <v>5</v>
      </c>
      <c r="N31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15" spans="1:14">
      <c r="A315" t="s">
        <v>649</v>
      </c>
      <c r="B315" t="s">
        <v>650</v>
      </c>
      <c r="C315" t="s">
        <v>14</v>
      </c>
      <c r="D315">
        <v>56</v>
      </c>
      <c r="E315" t="s">
        <v>31</v>
      </c>
      <c r="F315" t="s">
        <v>16</v>
      </c>
      <c r="G315" t="s">
        <v>53</v>
      </c>
      <c r="H315" s="1">
        <v>44815</v>
      </c>
      <c r="J315">
        <v>634000</v>
      </c>
      <c r="K315">
        <v>0</v>
      </c>
      <c r="L315" t="s">
        <v>24</v>
      </c>
      <c r="M315" s="2">
        <f ca="1">IF(ISBLANK(Table1[[#This Row],[Exit]]),DATEDIF(Table1[[#This Row],[Hire]],TODAY( ),"Y"),DATEDIF(Table1[[#This Row],[Hire]],Table1[[#This Row],[Exit]],"Y"))</f>
        <v>2</v>
      </c>
      <c r="N31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16" spans="1:14">
      <c r="A316" t="s">
        <v>651</v>
      </c>
      <c r="B316" t="s">
        <v>652</v>
      </c>
      <c r="C316" t="s">
        <v>14</v>
      </c>
      <c r="D316">
        <v>53</v>
      </c>
      <c r="E316" t="s">
        <v>81</v>
      </c>
      <c r="F316" t="s">
        <v>49</v>
      </c>
      <c r="G316" t="s">
        <v>34</v>
      </c>
      <c r="H316" s="1">
        <v>44857</v>
      </c>
      <c r="J316">
        <v>636000</v>
      </c>
      <c r="K316">
        <v>0</v>
      </c>
      <c r="L316" t="s">
        <v>24</v>
      </c>
      <c r="M316" s="2">
        <f ca="1">IF(ISBLANK(Table1[[#This Row],[Exit]]),DATEDIF(Table1[[#This Row],[Hire]],TODAY( ),"Y"),DATEDIF(Table1[[#This Row],[Hire]],Table1[[#This Row],[Exit]],"Y"))</f>
        <v>2</v>
      </c>
      <c r="N31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17" spans="1:14">
      <c r="A317" t="s">
        <v>653</v>
      </c>
      <c r="B317" t="s">
        <v>654</v>
      </c>
      <c r="C317" t="s">
        <v>14</v>
      </c>
      <c r="D317">
        <v>47</v>
      </c>
      <c r="E317" t="s">
        <v>92</v>
      </c>
      <c r="F317" t="s">
        <v>59</v>
      </c>
      <c r="G317" t="s">
        <v>53</v>
      </c>
      <c r="H317" s="1">
        <v>45527</v>
      </c>
      <c r="J317">
        <v>638000</v>
      </c>
      <c r="K317">
        <v>0.05</v>
      </c>
      <c r="L317" t="s">
        <v>24</v>
      </c>
      <c r="M317" s="2">
        <f ca="1">IF(ISBLANK(Table1[[#This Row],[Exit]]),DATEDIF(Table1[[#This Row],[Hire]],TODAY( ),"Y"),DATEDIF(Table1[[#This Row],[Hire]],Table1[[#This Row],[Exit]],"Y"))</f>
        <v>0</v>
      </c>
      <c r="N31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18" spans="1:14">
      <c r="A318" t="s">
        <v>655</v>
      </c>
      <c r="B318" t="s">
        <v>656</v>
      </c>
      <c r="C318" t="s">
        <v>21</v>
      </c>
      <c r="D318">
        <v>36</v>
      </c>
      <c r="E318" t="s">
        <v>81</v>
      </c>
      <c r="F318" t="s">
        <v>46</v>
      </c>
      <c r="G318" t="s">
        <v>23</v>
      </c>
      <c r="H318" s="1">
        <v>45237</v>
      </c>
      <c r="J318">
        <v>640000</v>
      </c>
      <c r="K318">
        <v>0.34</v>
      </c>
      <c r="L318" t="s">
        <v>24</v>
      </c>
      <c r="M318" s="2">
        <f ca="1">IF(ISBLANK(Table1[[#This Row],[Exit]]),DATEDIF(Table1[[#This Row],[Hire]],TODAY( ),"Y"),DATEDIF(Table1[[#This Row],[Hire]],Table1[[#This Row],[Exit]],"Y"))</f>
        <v>1</v>
      </c>
      <c r="N31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19" spans="1:14">
      <c r="A319" t="s">
        <v>446</v>
      </c>
      <c r="B319" t="s">
        <v>657</v>
      </c>
      <c r="C319" t="s">
        <v>21</v>
      </c>
      <c r="D319">
        <v>41</v>
      </c>
      <c r="E319" t="s">
        <v>22</v>
      </c>
      <c r="F319" t="s">
        <v>16</v>
      </c>
      <c r="G319" t="s">
        <v>34</v>
      </c>
      <c r="H319" s="1">
        <v>45206</v>
      </c>
      <c r="J319">
        <v>642000</v>
      </c>
      <c r="K319">
        <v>0.35</v>
      </c>
      <c r="L319" t="s">
        <v>24</v>
      </c>
      <c r="M319" s="2">
        <f ca="1">IF(ISBLANK(Table1[[#This Row],[Exit]]),DATEDIF(Table1[[#This Row],[Hire]],TODAY( ),"Y"),DATEDIF(Table1[[#This Row],[Hire]],Table1[[#This Row],[Exit]],"Y"))</f>
        <v>1</v>
      </c>
      <c r="N31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20" spans="1:14">
      <c r="A320" t="s">
        <v>658</v>
      </c>
      <c r="B320" t="s">
        <v>659</v>
      </c>
      <c r="C320" t="s">
        <v>21</v>
      </c>
      <c r="D320">
        <v>30</v>
      </c>
      <c r="E320" t="s">
        <v>92</v>
      </c>
      <c r="F320" t="s">
        <v>59</v>
      </c>
      <c r="G320" t="s">
        <v>34</v>
      </c>
      <c r="H320" s="1">
        <v>44677</v>
      </c>
      <c r="I320" s="1">
        <v>45412</v>
      </c>
      <c r="J320">
        <v>644000</v>
      </c>
      <c r="K320">
        <v>0</v>
      </c>
      <c r="L320" t="s">
        <v>18</v>
      </c>
      <c r="M320" s="2">
        <f ca="1">IF(ISBLANK(Table1[[#This Row],[Exit]]),DATEDIF(Table1[[#This Row],[Hire]],TODAY( ),"Y"),DATEDIF(Table1[[#This Row],[Hire]],Table1[[#This Row],[Exit]],"Y"))</f>
        <v>2</v>
      </c>
      <c r="N32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21" spans="1:14">
      <c r="A321" t="s">
        <v>660</v>
      </c>
      <c r="B321" t="s">
        <v>661</v>
      </c>
      <c r="C321" t="s">
        <v>21</v>
      </c>
      <c r="D321">
        <v>31</v>
      </c>
      <c r="E321" t="s">
        <v>31</v>
      </c>
      <c r="F321" t="s">
        <v>16</v>
      </c>
      <c r="G321" t="s">
        <v>17</v>
      </c>
      <c r="H321" s="1">
        <v>43889</v>
      </c>
      <c r="J321">
        <v>646000</v>
      </c>
      <c r="K321">
        <v>0</v>
      </c>
      <c r="L321" t="s">
        <v>24</v>
      </c>
      <c r="M321" s="2">
        <f ca="1">IF(ISBLANK(Table1[[#This Row],[Exit]]),DATEDIF(Table1[[#This Row],[Hire]],TODAY( ),"Y"),DATEDIF(Table1[[#This Row],[Hire]],Table1[[#This Row],[Exit]],"Y"))</f>
        <v>5</v>
      </c>
      <c r="N32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22" spans="1:14">
      <c r="A322" t="s">
        <v>662</v>
      </c>
      <c r="B322" t="s">
        <v>663</v>
      </c>
      <c r="C322" t="s">
        <v>14</v>
      </c>
      <c r="D322">
        <v>38</v>
      </c>
      <c r="E322" t="s">
        <v>15</v>
      </c>
      <c r="F322" t="s">
        <v>16</v>
      </c>
      <c r="G322" t="s">
        <v>17</v>
      </c>
      <c r="H322" s="1">
        <v>44116</v>
      </c>
      <c r="J322">
        <v>648000</v>
      </c>
      <c r="K322">
        <v>0</v>
      </c>
      <c r="L322" t="s">
        <v>24</v>
      </c>
      <c r="M322" s="2">
        <f ca="1">IF(ISBLANK(Table1[[#This Row],[Exit]]),DATEDIF(Table1[[#This Row],[Hire]],TODAY( ),"Y"),DATEDIF(Table1[[#This Row],[Hire]],Table1[[#This Row],[Exit]],"Y"))</f>
        <v>4</v>
      </c>
      <c r="N32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23" spans="1:14">
      <c r="A323" t="s">
        <v>664</v>
      </c>
      <c r="B323" t="s">
        <v>665</v>
      </c>
      <c r="C323" t="s">
        <v>21</v>
      </c>
      <c r="D323">
        <v>31</v>
      </c>
      <c r="E323" t="s">
        <v>22</v>
      </c>
      <c r="F323" t="s">
        <v>16</v>
      </c>
      <c r="G323" t="s">
        <v>23</v>
      </c>
      <c r="H323" s="1">
        <v>44588</v>
      </c>
      <c r="J323">
        <v>650000</v>
      </c>
      <c r="K323">
        <v>0.28000000000000003</v>
      </c>
      <c r="L323" t="s">
        <v>24</v>
      </c>
      <c r="M323" s="2">
        <f ca="1">IF(ISBLANK(Table1[[#This Row],[Exit]]),DATEDIF(Table1[[#This Row],[Hire]],TODAY( ),"Y"),DATEDIF(Table1[[#This Row],[Hire]],Table1[[#This Row],[Exit]],"Y"))</f>
        <v>3</v>
      </c>
      <c r="N32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24" spans="1:14">
      <c r="A324" t="s">
        <v>666</v>
      </c>
      <c r="B324" t="s">
        <v>667</v>
      </c>
      <c r="C324" t="s">
        <v>14</v>
      </c>
      <c r="D324">
        <v>39</v>
      </c>
      <c r="E324" t="s">
        <v>27</v>
      </c>
      <c r="F324" t="s">
        <v>28</v>
      </c>
      <c r="G324" t="s">
        <v>17</v>
      </c>
      <c r="H324" s="1">
        <v>45337</v>
      </c>
      <c r="J324">
        <v>652000</v>
      </c>
      <c r="K324">
        <v>0.19</v>
      </c>
      <c r="L324" t="s">
        <v>24</v>
      </c>
      <c r="M324" s="2">
        <f ca="1">IF(ISBLANK(Table1[[#This Row],[Exit]]),DATEDIF(Table1[[#This Row],[Hire]],TODAY( ),"Y"),DATEDIF(Table1[[#This Row],[Hire]],Table1[[#This Row],[Exit]],"Y"))</f>
        <v>1</v>
      </c>
      <c r="N32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25" spans="1:14">
      <c r="A325" t="s">
        <v>668</v>
      </c>
      <c r="B325" t="s">
        <v>669</v>
      </c>
      <c r="C325" t="s">
        <v>14</v>
      </c>
      <c r="D325">
        <v>31</v>
      </c>
      <c r="E325" t="s">
        <v>31</v>
      </c>
      <c r="F325" t="s">
        <v>16</v>
      </c>
      <c r="G325" t="s">
        <v>23</v>
      </c>
      <c r="H325" s="1">
        <v>43851</v>
      </c>
      <c r="I325" s="1">
        <v>45440</v>
      </c>
      <c r="J325">
        <v>654000</v>
      </c>
      <c r="K325">
        <v>0</v>
      </c>
      <c r="L325" t="s">
        <v>18</v>
      </c>
      <c r="M325" s="2">
        <f ca="1">IF(ISBLANK(Table1[[#This Row],[Exit]]),DATEDIF(Table1[[#This Row],[Hire]],TODAY( ),"Y"),DATEDIF(Table1[[#This Row],[Hire]],Table1[[#This Row],[Exit]],"Y"))</f>
        <v>4</v>
      </c>
      <c r="N32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26" spans="1:14">
      <c r="A326" t="s">
        <v>670</v>
      </c>
      <c r="B326" t="s">
        <v>671</v>
      </c>
      <c r="C326" t="s">
        <v>14</v>
      </c>
      <c r="D326">
        <v>45</v>
      </c>
      <c r="E326" t="s">
        <v>27</v>
      </c>
      <c r="F326" t="s">
        <v>28</v>
      </c>
      <c r="G326" t="s">
        <v>34</v>
      </c>
      <c r="H326" s="1">
        <v>44183</v>
      </c>
      <c r="J326">
        <v>656000</v>
      </c>
      <c r="K326">
        <v>0.28999999999999998</v>
      </c>
      <c r="L326" t="s">
        <v>24</v>
      </c>
      <c r="M326" s="2">
        <f ca="1">IF(ISBLANK(Table1[[#This Row],[Exit]]),DATEDIF(Table1[[#This Row],[Hire]],TODAY( ),"Y"),DATEDIF(Table1[[#This Row],[Hire]],Table1[[#This Row],[Exit]],"Y"))</f>
        <v>4</v>
      </c>
      <c r="N32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27" spans="1:14">
      <c r="A327" t="s">
        <v>672</v>
      </c>
      <c r="B327" t="s">
        <v>673</v>
      </c>
      <c r="C327" t="s">
        <v>14</v>
      </c>
      <c r="D327">
        <v>50</v>
      </c>
      <c r="E327" t="s">
        <v>15</v>
      </c>
      <c r="F327" t="s">
        <v>16</v>
      </c>
      <c r="G327" t="s">
        <v>23</v>
      </c>
      <c r="H327" s="1">
        <v>43837</v>
      </c>
      <c r="J327">
        <v>658000</v>
      </c>
      <c r="K327">
        <v>0</v>
      </c>
      <c r="L327" t="s">
        <v>24</v>
      </c>
      <c r="M327" s="2">
        <f ca="1">IF(ISBLANK(Table1[[#This Row],[Exit]]),DATEDIF(Table1[[#This Row],[Hire]],TODAY( ),"Y"),DATEDIF(Table1[[#This Row],[Hire]],Table1[[#This Row],[Exit]],"Y"))</f>
        <v>5</v>
      </c>
      <c r="N32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28" spans="1:14">
      <c r="A328" t="s">
        <v>674</v>
      </c>
      <c r="B328" t="s">
        <v>675</v>
      </c>
      <c r="C328" t="s">
        <v>21</v>
      </c>
      <c r="D328">
        <v>36</v>
      </c>
      <c r="E328" t="s">
        <v>15</v>
      </c>
      <c r="F328" t="s">
        <v>16</v>
      </c>
      <c r="G328" t="s">
        <v>34</v>
      </c>
      <c r="H328" s="1">
        <v>45206</v>
      </c>
      <c r="J328">
        <v>660000</v>
      </c>
      <c r="K328">
        <v>0</v>
      </c>
      <c r="L328" t="s">
        <v>24</v>
      </c>
      <c r="M328" s="2">
        <f ca="1">IF(ISBLANK(Table1[[#This Row],[Exit]]),DATEDIF(Table1[[#This Row],[Hire]],TODAY( ),"Y"),DATEDIF(Table1[[#This Row],[Hire]],Table1[[#This Row],[Exit]],"Y"))</f>
        <v>1</v>
      </c>
      <c r="N32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29" spans="1:14">
      <c r="A329" t="s">
        <v>676</v>
      </c>
      <c r="B329" t="s">
        <v>677</v>
      </c>
      <c r="C329" t="s">
        <v>14</v>
      </c>
      <c r="D329">
        <v>45</v>
      </c>
      <c r="E329" t="s">
        <v>42</v>
      </c>
      <c r="F329" t="s">
        <v>43</v>
      </c>
      <c r="G329" t="s">
        <v>34</v>
      </c>
      <c r="H329" s="1">
        <v>44487</v>
      </c>
      <c r="J329">
        <v>662000</v>
      </c>
      <c r="K329">
        <v>0</v>
      </c>
      <c r="L329" t="s">
        <v>24</v>
      </c>
      <c r="M329" s="2">
        <f ca="1">IF(ISBLANK(Table1[[#This Row],[Exit]]),DATEDIF(Table1[[#This Row],[Hire]],TODAY( ),"Y"),DATEDIF(Table1[[#This Row],[Hire]],Table1[[#This Row],[Exit]],"Y"))</f>
        <v>3</v>
      </c>
      <c r="N32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30" spans="1:14">
      <c r="A330" t="s">
        <v>678</v>
      </c>
      <c r="B330" t="s">
        <v>679</v>
      </c>
      <c r="C330" t="s">
        <v>21</v>
      </c>
      <c r="D330">
        <v>31</v>
      </c>
      <c r="E330" t="s">
        <v>42</v>
      </c>
      <c r="F330" t="s">
        <v>46</v>
      </c>
      <c r="G330" t="s">
        <v>23</v>
      </c>
      <c r="H330" s="1">
        <v>44791</v>
      </c>
      <c r="J330">
        <v>664000</v>
      </c>
      <c r="K330">
        <v>0.11</v>
      </c>
      <c r="L330" t="s">
        <v>24</v>
      </c>
      <c r="M330" s="2">
        <f ca="1">IF(ISBLANK(Table1[[#This Row],[Exit]]),DATEDIF(Table1[[#This Row],[Hire]],TODAY( ),"Y"),DATEDIF(Table1[[#This Row],[Hire]],Table1[[#This Row],[Exit]],"Y"))</f>
        <v>2</v>
      </c>
      <c r="N33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31" spans="1:14">
      <c r="A331" t="s">
        <v>680</v>
      </c>
      <c r="B331" t="s">
        <v>681</v>
      </c>
      <c r="C331" t="s">
        <v>14</v>
      </c>
      <c r="D331">
        <v>41</v>
      </c>
      <c r="E331" t="s">
        <v>42</v>
      </c>
      <c r="F331" t="s">
        <v>49</v>
      </c>
      <c r="G331" t="s">
        <v>17</v>
      </c>
      <c r="H331" s="1">
        <v>45440</v>
      </c>
      <c r="J331">
        <v>666000</v>
      </c>
      <c r="K331">
        <v>0</v>
      </c>
      <c r="L331" t="s">
        <v>24</v>
      </c>
      <c r="M331" s="2">
        <f ca="1">IF(ISBLANK(Table1[[#This Row],[Exit]]),DATEDIF(Table1[[#This Row],[Hire]],TODAY( ),"Y"),DATEDIF(Table1[[#This Row],[Hire]],Table1[[#This Row],[Exit]],"Y"))</f>
        <v>1</v>
      </c>
      <c r="N33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32" spans="1:14">
      <c r="A332" t="s">
        <v>682</v>
      </c>
      <c r="B332" t="s">
        <v>683</v>
      </c>
      <c r="C332" t="s">
        <v>21</v>
      </c>
      <c r="D332">
        <v>47</v>
      </c>
      <c r="E332" t="s">
        <v>52</v>
      </c>
      <c r="F332" t="s">
        <v>16</v>
      </c>
      <c r="G332" t="s">
        <v>53</v>
      </c>
      <c r="H332" s="1">
        <v>44811</v>
      </c>
      <c r="J332">
        <v>668000</v>
      </c>
      <c r="K332">
        <v>0</v>
      </c>
      <c r="L332" t="s">
        <v>24</v>
      </c>
      <c r="M332" s="2">
        <f ca="1">IF(ISBLANK(Table1[[#This Row],[Exit]]),DATEDIF(Table1[[#This Row],[Hire]],TODAY( ),"Y"),DATEDIF(Table1[[#This Row],[Hire]],Table1[[#This Row],[Exit]],"Y"))</f>
        <v>2</v>
      </c>
      <c r="N33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33" spans="1:14">
      <c r="A333" t="s">
        <v>684</v>
      </c>
      <c r="B333" t="s">
        <v>685</v>
      </c>
      <c r="C333" t="s">
        <v>21</v>
      </c>
      <c r="D333">
        <v>38</v>
      </c>
      <c r="E333" t="s">
        <v>42</v>
      </c>
      <c r="F333" t="s">
        <v>46</v>
      </c>
      <c r="G333" t="s">
        <v>53</v>
      </c>
      <c r="H333" s="1">
        <v>45294</v>
      </c>
      <c r="J333">
        <v>670000</v>
      </c>
      <c r="K333">
        <v>7.0000000000000007E-2</v>
      </c>
      <c r="L333" t="s">
        <v>24</v>
      </c>
      <c r="M333" s="2">
        <f ca="1">IF(ISBLANK(Table1[[#This Row],[Exit]]),DATEDIF(Table1[[#This Row],[Hire]],TODAY( ),"Y"),DATEDIF(Table1[[#This Row],[Hire]],Table1[[#This Row],[Exit]],"Y"))</f>
        <v>1</v>
      </c>
      <c r="N33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34" spans="1:14">
      <c r="A334" t="s">
        <v>351</v>
      </c>
      <c r="B334" t="s">
        <v>686</v>
      </c>
      <c r="C334" t="s">
        <v>41</v>
      </c>
      <c r="D334">
        <v>40</v>
      </c>
      <c r="E334" t="s">
        <v>58</v>
      </c>
      <c r="F334" t="s">
        <v>59</v>
      </c>
      <c r="G334" t="s">
        <v>34</v>
      </c>
      <c r="H334" s="1">
        <v>45074</v>
      </c>
      <c r="J334">
        <v>672000</v>
      </c>
      <c r="K334">
        <v>0.36</v>
      </c>
      <c r="L334" t="s">
        <v>24</v>
      </c>
      <c r="M334" s="2">
        <f ca="1">IF(ISBLANK(Table1[[#This Row],[Exit]]),DATEDIF(Table1[[#This Row],[Hire]],TODAY( ),"Y"),DATEDIF(Table1[[#This Row],[Hire]],Table1[[#This Row],[Exit]],"Y"))</f>
        <v>2</v>
      </c>
      <c r="N33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35" spans="1:14">
      <c r="A335" t="s">
        <v>687</v>
      </c>
      <c r="B335" t="s">
        <v>688</v>
      </c>
      <c r="C335" t="s">
        <v>14</v>
      </c>
      <c r="D335">
        <v>45</v>
      </c>
      <c r="E335" t="s">
        <v>52</v>
      </c>
      <c r="F335" t="s">
        <v>16</v>
      </c>
      <c r="G335" t="s">
        <v>23</v>
      </c>
      <c r="H335" s="1">
        <v>45245</v>
      </c>
      <c r="J335">
        <v>674000</v>
      </c>
      <c r="K335">
        <v>0</v>
      </c>
      <c r="L335" t="s">
        <v>24</v>
      </c>
      <c r="M335" s="2">
        <f ca="1">IF(ISBLANK(Table1[[#This Row],[Exit]]),DATEDIF(Table1[[#This Row],[Hire]],TODAY( ),"Y"),DATEDIF(Table1[[#This Row],[Hire]],Table1[[#This Row],[Exit]],"Y"))</f>
        <v>1</v>
      </c>
      <c r="N33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36" spans="1:14">
      <c r="A336" t="s">
        <v>689</v>
      </c>
      <c r="B336" t="s">
        <v>690</v>
      </c>
      <c r="C336" t="s">
        <v>14</v>
      </c>
      <c r="D336">
        <v>26</v>
      </c>
      <c r="E336" t="s">
        <v>52</v>
      </c>
      <c r="F336" t="s">
        <v>16</v>
      </c>
      <c r="G336" t="s">
        <v>34</v>
      </c>
      <c r="H336" s="1">
        <v>43851</v>
      </c>
      <c r="J336">
        <v>676000</v>
      </c>
      <c r="K336">
        <v>0.32</v>
      </c>
      <c r="L336" t="s">
        <v>24</v>
      </c>
      <c r="M336" s="2">
        <f ca="1">IF(ISBLANK(Table1[[#This Row],[Exit]]),DATEDIF(Table1[[#This Row],[Hire]],TODAY( ),"Y"),DATEDIF(Table1[[#This Row],[Hire]],Table1[[#This Row],[Exit]],"Y"))</f>
        <v>5</v>
      </c>
      <c r="N33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37" spans="1:14">
      <c r="A337" t="s">
        <v>691</v>
      </c>
      <c r="B337" t="s">
        <v>692</v>
      </c>
      <c r="C337" t="s">
        <v>14</v>
      </c>
      <c r="D337">
        <v>35</v>
      </c>
      <c r="E337" t="s">
        <v>66</v>
      </c>
      <c r="F337" t="s">
        <v>16</v>
      </c>
      <c r="G337" t="s">
        <v>17</v>
      </c>
      <c r="H337" s="1">
        <v>45206</v>
      </c>
      <c r="J337">
        <v>678000</v>
      </c>
      <c r="K337">
        <v>0</v>
      </c>
      <c r="L337" t="s">
        <v>24</v>
      </c>
      <c r="M337" s="2">
        <f ca="1">IF(ISBLANK(Table1[[#This Row],[Exit]]),DATEDIF(Table1[[#This Row],[Hire]],TODAY( ),"Y"),DATEDIF(Table1[[#This Row],[Hire]],Table1[[#This Row],[Exit]],"Y"))</f>
        <v>1</v>
      </c>
      <c r="N33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38" spans="1:14">
      <c r="A338" t="s">
        <v>693</v>
      </c>
      <c r="B338" t="s">
        <v>694</v>
      </c>
      <c r="C338" t="s">
        <v>14</v>
      </c>
      <c r="D338">
        <v>29</v>
      </c>
      <c r="E338" t="s">
        <v>58</v>
      </c>
      <c r="F338" t="s">
        <v>59</v>
      </c>
      <c r="G338" t="s">
        <v>23</v>
      </c>
      <c r="H338" s="1">
        <v>45401</v>
      </c>
      <c r="J338">
        <v>680000</v>
      </c>
      <c r="K338">
        <v>0.2</v>
      </c>
      <c r="L338" t="s">
        <v>24</v>
      </c>
      <c r="M338" s="2">
        <f ca="1">IF(ISBLANK(Table1[[#This Row],[Exit]]),DATEDIF(Table1[[#This Row],[Hire]],TODAY( ),"Y"),DATEDIF(Table1[[#This Row],[Hire]],Table1[[#This Row],[Exit]],"Y"))</f>
        <v>1</v>
      </c>
      <c r="N33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39" spans="1:14">
      <c r="A339" t="s">
        <v>695</v>
      </c>
      <c r="B339" t="s">
        <v>696</v>
      </c>
      <c r="C339" t="s">
        <v>21</v>
      </c>
      <c r="D339">
        <v>35</v>
      </c>
      <c r="E339" t="s">
        <v>66</v>
      </c>
      <c r="F339" t="s">
        <v>16</v>
      </c>
      <c r="G339" t="s">
        <v>34</v>
      </c>
      <c r="H339" s="1">
        <v>44083</v>
      </c>
      <c r="J339">
        <v>682000</v>
      </c>
      <c r="K339">
        <v>0.05</v>
      </c>
      <c r="L339" t="s">
        <v>24</v>
      </c>
      <c r="M339" s="2">
        <f ca="1">IF(ISBLANK(Table1[[#This Row],[Exit]]),DATEDIF(Table1[[#This Row],[Hire]],TODAY( ),"Y"),DATEDIF(Table1[[#This Row],[Hire]],Table1[[#This Row],[Exit]],"Y"))</f>
        <v>4</v>
      </c>
      <c r="N33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40" spans="1:14">
      <c r="A340" t="s">
        <v>697</v>
      </c>
      <c r="B340" t="s">
        <v>698</v>
      </c>
      <c r="C340" t="s">
        <v>14</v>
      </c>
      <c r="D340">
        <v>27</v>
      </c>
      <c r="E340" t="s">
        <v>66</v>
      </c>
      <c r="F340" t="s">
        <v>16</v>
      </c>
      <c r="G340" t="s">
        <v>53</v>
      </c>
      <c r="H340" s="1">
        <v>45233</v>
      </c>
      <c r="J340">
        <v>684000</v>
      </c>
      <c r="K340">
        <v>0.22</v>
      </c>
      <c r="L340" t="s">
        <v>24</v>
      </c>
      <c r="M340" s="2">
        <f ca="1">IF(ISBLANK(Table1[[#This Row],[Exit]]),DATEDIF(Table1[[#This Row],[Hire]],TODAY( ),"Y"),DATEDIF(Table1[[#This Row],[Hire]],Table1[[#This Row],[Exit]],"Y"))</f>
        <v>1</v>
      </c>
      <c r="N34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41" spans="1:14">
      <c r="A341" t="s">
        <v>699</v>
      </c>
      <c r="B341" t="s">
        <v>700</v>
      </c>
      <c r="C341" t="s">
        <v>14</v>
      </c>
      <c r="D341">
        <v>26</v>
      </c>
      <c r="E341" t="s">
        <v>58</v>
      </c>
      <c r="F341" t="s">
        <v>59</v>
      </c>
      <c r="G341" t="s">
        <v>53</v>
      </c>
      <c r="H341" s="1">
        <v>45412</v>
      </c>
      <c r="J341">
        <v>686000</v>
      </c>
      <c r="K341">
        <v>0</v>
      </c>
      <c r="L341" t="s">
        <v>24</v>
      </c>
      <c r="M341" s="2">
        <f ca="1">IF(ISBLANK(Table1[[#This Row],[Exit]]),DATEDIF(Table1[[#This Row],[Hire]],TODAY( ),"Y"),DATEDIF(Table1[[#This Row],[Hire]],Table1[[#This Row],[Exit]],"Y"))</f>
        <v>1</v>
      </c>
      <c r="N34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42" spans="1:14">
      <c r="A342" t="s">
        <v>701</v>
      </c>
      <c r="B342" t="s">
        <v>702</v>
      </c>
      <c r="C342" t="s">
        <v>14</v>
      </c>
      <c r="D342">
        <v>27</v>
      </c>
      <c r="E342" t="s">
        <v>15</v>
      </c>
      <c r="F342" t="s">
        <v>16</v>
      </c>
      <c r="G342" t="s">
        <v>53</v>
      </c>
      <c r="H342" s="1">
        <v>43887</v>
      </c>
      <c r="J342">
        <v>688000</v>
      </c>
      <c r="K342">
        <v>0</v>
      </c>
      <c r="L342" t="s">
        <v>24</v>
      </c>
      <c r="M342" s="2">
        <f ca="1">IF(ISBLANK(Table1[[#This Row],[Exit]]),DATEDIF(Table1[[#This Row],[Hire]],TODAY( ),"Y"),DATEDIF(Table1[[#This Row],[Hire]],Table1[[#This Row],[Exit]],"Y"))</f>
        <v>5</v>
      </c>
      <c r="N34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43" spans="1:14">
      <c r="A343" t="s">
        <v>703</v>
      </c>
      <c r="B343" t="s">
        <v>704</v>
      </c>
      <c r="C343" t="s">
        <v>14</v>
      </c>
      <c r="D343">
        <v>30</v>
      </c>
      <c r="E343" t="s">
        <v>22</v>
      </c>
      <c r="F343" t="s">
        <v>16</v>
      </c>
      <c r="G343" t="s">
        <v>53</v>
      </c>
      <c r="H343" s="1">
        <v>44815</v>
      </c>
      <c r="J343">
        <v>690000</v>
      </c>
      <c r="K343">
        <v>0</v>
      </c>
      <c r="L343" t="s">
        <v>24</v>
      </c>
      <c r="M343" s="2">
        <f ca="1">IF(ISBLANK(Table1[[#This Row],[Exit]]),DATEDIF(Table1[[#This Row],[Hire]],TODAY( ),"Y"),DATEDIF(Table1[[#This Row],[Hire]],Table1[[#This Row],[Exit]],"Y"))</f>
        <v>2</v>
      </c>
      <c r="N34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44" spans="1:14">
      <c r="A344" t="s">
        <v>705</v>
      </c>
      <c r="B344" t="s">
        <v>706</v>
      </c>
      <c r="C344" t="s">
        <v>14</v>
      </c>
      <c r="D344">
        <v>36</v>
      </c>
      <c r="E344" t="s">
        <v>81</v>
      </c>
      <c r="F344" t="s">
        <v>43</v>
      </c>
      <c r="G344" t="s">
        <v>53</v>
      </c>
      <c r="H344" s="1">
        <v>45430</v>
      </c>
      <c r="J344">
        <v>692000</v>
      </c>
      <c r="K344">
        <v>0.12</v>
      </c>
      <c r="L344" t="s">
        <v>24</v>
      </c>
      <c r="M344" s="2">
        <f ca="1">IF(ISBLANK(Table1[[#This Row],[Exit]]),DATEDIF(Table1[[#This Row],[Hire]],TODAY( ),"Y"),DATEDIF(Table1[[#This Row],[Hire]],Table1[[#This Row],[Exit]],"Y"))</f>
        <v>1</v>
      </c>
      <c r="N34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45" spans="1:14">
      <c r="A345" t="s">
        <v>707</v>
      </c>
      <c r="B345" t="s">
        <v>708</v>
      </c>
      <c r="C345" t="s">
        <v>41</v>
      </c>
      <c r="D345">
        <v>45</v>
      </c>
      <c r="E345" t="s">
        <v>52</v>
      </c>
      <c r="F345" t="s">
        <v>16</v>
      </c>
      <c r="G345" t="s">
        <v>17</v>
      </c>
      <c r="H345" s="1">
        <v>44509</v>
      </c>
      <c r="J345">
        <v>694000</v>
      </c>
      <c r="K345">
        <v>0</v>
      </c>
      <c r="L345" t="s">
        <v>24</v>
      </c>
      <c r="M345" s="2">
        <f ca="1">IF(ISBLANK(Table1[[#This Row],[Exit]]),DATEDIF(Table1[[#This Row],[Hire]],TODAY( ),"Y"),DATEDIF(Table1[[#This Row],[Hire]],Table1[[#This Row],[Exit]],"Y"))</f>
        <v>3</v>
      </c>
      <c r="N34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46" spans="1:14">
      <c r="A346" t="s">
        <v>709</v>
      </c>
      <c r="B346" t="s">
        <v>710</v>
      </c>
      <c r="C346" t="s">
        <v>14</v>
      </c>
      <c r="D346">
        <v>37</v>
      </c>
      <c r="E346" t="s">
        <v>66</v>
      </c>
      <c r="F346" t="s">
        <v>16</v>
      </c>
      <c r="G346" t="s">
        <v>23</v>
      </c>
      <c r="H346" s="1">
        <v>43963</v>
      </c>
      <c r="J346">
        <v>696000</v>
      </c>
      <c r="K346">
        <v>0</v>
      </c>
      <c r="L346" t="s">
        <v>24</v>
      </c>
      <c r="M346" s="2">
        <f ca="1">IF(ISBLANK(Table1[[#This Row],[Exit]]),DATEDIF(Table1[[#This Row],[Hire]],TODAY( ),"Y"),DATEDIF(Table1[[#This Row],[Hire]],Table1[[#This Row],[Exit]],"Y"))</f>
        <v>5</v>
      </c>
      <c r="N34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47" spans="1:14">
      <c r="A347" t="s">
        <v>711</v>
      </c>
      <c r="B347" t="s">
        <v>712</v>
      </c>
      <c r="C347" t="s">
        <v>21</v>
      </c>
      <c r="D347">
        <v>38</v>
      </c>
      <c r="E347" t="s">
        <v>31</v>
      </c>
      <c r="F347" t="s">
        <v>16</v>
      </c>
      <c r="G347" t="s">
        <v>53</v>
      </c>
      <c r="H347" s="1">
        <v>44815</v>
      </c>
      <c r="J347">
        <v>698000</v>
      </c>
      <c r="K347">
        <v>0.1</v>
      </c>
      <c r="L347" t="s">
        <v>24</v>
      </c>
      <c r="M347" s="2">
        <f ca="1">IF(ISBLANK(Table1[[#This Row],[Exit]]),DATEDIF(Table1[[#This Row],[Hire]],TODAY( ),"Y"),DATEDIF(Table1[[#This Row],[Hire]],Table1[[#This Row],[Exit]],"Y"))</f>
        <v>2</v>
      </c>
      <c r="N34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48" spans="1:14">
      <c r="A348" t="s">
        <v>713</v>
      </c>
      <c r="B348" t="s">
        <v>714</v>
      </c>
      <c r="C348" t="s">
        <v>41</v>
      </c>
      <c r="D348">
        <v>45</v>
      </c>
      <c r="E348" t="s">
        <v>81</v>
      </c>
      <c r="F348" t="s">
        <v>49</v>
      </c>
      <c r="G348" t="s">
        <v>34</v>
      </c>
      <c r="H348" s="1">
        <v>44857</v>
      </c>
      <c r="J348">
        <v>700000</v>
      </c>
      <c r="K348">
        <v>0.32</v>
      </c>
      <c r="L348" t="s">
        <v>24</v>
      </c>
      <c r="M348" s="2">
        <f ca="1">IF(ISBLANK(Table1[[#This Row],[Exit]]),DATEDIF(Table1[[#This Row],[Hire]],TODAY( ),"Y"),DATEDIF(Table1[[#This Row],[Hire]],Table1[[#This Row],[Exit]],"Y"))</f>
        <v>2</v>
      </c>
      <c r="N34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49" spans="1:14">
      <c r="A349" t="s">
        <v>715</v>
      </c>
      <c r="B349" t="s">
        <v>716</v>
      </c>
      <c r="C349" t="s">
        <v>14</v>
      </c>
      <c r="D349">
        <v>51</v>
      </c>
      <c r="E349" t="s">
        <v>92</v>
      </c>
      <c r="F349" t="s">
        <v>59</v>
      </c>
      <c r="G349" t="s">
        <v>53</v>
      </c>
      <c r="H349" s="1">
        <v>45527</v>
      </c>
      <c r="J349">
        <v>702000</v>
      </c>
      <c r="K349">
        <v>0.28999999999999998</v>
      </c>
      <c r="L349" t="s">
        <v>24</v>
      </c>
      <c r="M349" s="2">
        <f ca="1">IF(ISBLANK(Table1[[#This Row],[Exit]]),DATEDIF(Table1[[#This Row],[Hire]],TODAY( ),"Y"),DATEDIF(Table1[[#This Row],[Hire]],Table1[[#This Row],[Exit]],"Y"))</f>
        <v>0</v>
      </c>
      <c r="N34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50" spans="1:14">
      <c r="A350" t="s">
        <v>717</v>
      </c>
      <c r="B350" t="s">
        <v>718</v>
      </c>
      <c r="C350" t="s">
        <v>14</v>
      </c>
      <c r="D350">
        <v>56</v>
      </c>
      <c r="E350" t="s">
        <v>81</v>
      </c>
      <c r="F350" t="s">
        <v>46</v>
      </c>
      <c r="G350" t="s">
        <v>23</v>
      </c>
      <c r="H350" s="1">
        <v>45237</v>
      </c>
      <c r="J350">
        <v>704000</v>
      </c>
      <c r="K350">
        <v>0</v>
      </c>
      <c r="L350" t="s">
        <v>24</v>
      </c>
      <c r="M350" s="2">
        <f ca="1">IF(ISBLANK(Table1[[#This Row],[Exit]]),DATEDIF(Table1[[#This Row],[Hire]],TODAY( ),"Y"),DATEDIF(Table1[[#This Row],[Hire]],Table1[[#This Row],[Exit]],"Y"))</f>
        <v>1</v>
      </c>
      <c r="N35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51" spans="1:14">
      <c r="A351" t="s">
        <v>719</v>
      </c>
      <c r="B351" t="s">
        <v>720</v>
      </c>
      <c r="C351" t="s">
        <v>14</v>
      </c>
      <c r="D351">
        <v>53</v>
      </c>
      <c r="E351" t="s">
        <v>22</v>
      </c>
      <c r="F351" t="s">
        <v>16</v>
      </c>
      <c r="G351" t="s">
        <v>34</v>
      </c>
      <c r="H351" s="1">
        <v>43837</v>
      </c>
      <c r="I351" s="1">
        <v>45332</v>
      </c>
      <c r="J351">
        <v>706000</v>
      </c>
      <c r="K351">
        <v>0</v>
      </c>
      <c r="L351" t="s">
        <v>18</v>
      </c>
      <c r="M351" s="2">
        <f ca="1">IF(ISBLANK(Table1[[#This Row],[Exit]]),DATEDIF(Table1[[#This Row],[Hire]],TODAY( ),"Y"),DATEDIF(Table1[[#This Row],[Hire]],Table1[[#This Row],[Exit]],"Y"))</f>
        <v>4</v>
      </c>
      <c r="N35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52" spans="1:14">
      <c r="A352" t="s">
        <v>721</v>
      </c>
      <c r="B352" t="s">
        <v>722</v>
      </c>
      <c r="C352" t="s">
        <v>21</v>
      </c>
      <c r="D352">
        <v>47</v>
      </c>
      <c r="E352" t="s">
        <v>92</v>
      </c>
      <c r="F352" t="s">
        <v>59</v>
      </c>
      <c r="G352" t="s">
        <v>34</v>
      </c>
      <c r="H352" s="1">
        <v>44677</v>
      </c>
      <c r="J352">
        <v>708000</v>
      </c>
      <c r="K352">
        <v>0.09</v>
      </c>
      <c r="L352" t="s">
        <v>24</v>
      </c>
      <c r="M352" s="2">
        <f ca="1">IF(ISBLANK(Table1[[#This Row],[Exit]]),DATEDIF(Table1[[#This Row],[Hire]],TODAY( ),"Y"),DATEDIF(Table1[[#This Row],[Hire]],Table1[[#This Row],[Exit]],"Y"))</f>
        <v>3</v>
      </c>
      <c r="N35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53" spans="1:14">
      <c r="A353" t="s">
        <v>723</v>
      </c>
      <c r="B353" t="s">
        <v>724</v>
      </c>
      <c r="C353" t="s">
        <v>21</v>
      </c>
      <c r="D353">
        <v>36</v>
      </c>
      <c r="E353" t="s">
        <v>31</v>
      </c>
      <c r="F353" t="s">
        <v>16</v>
      </c>
      <c r="G353" t="s">
        <v>17</v>
      </c>
      <c r="H353" s="1">
        <v>43889</v>
      </c>
      <c r="J353">
        <v>710000</v>
      </c>
      <c r="K353">
        <v>0</v>
      </c>
      <c r="L353" t="s">
        <v>24</v>
      </c>
      <c r="M353" s="2">
        <f ca="1">IF(ISBLANK(Table1[[#This Row],[Exit]]),DATEDIF(Table1[[#This Row],[Hire]],TODAY( ),"Y"),DATEDIF(Table1[[#This Row],[Hire]],Table1[[#This Row],[Exit]],"Y"))</f>
        <v>5</v>
      </c>
      <c r="N35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54" spans="1:14">
      <c r="A354" t="s">
        <v>725</v>
      </c>
      <c r="B354" t="s">
        <v>726</v>
      </c>
      <c r="C354" t="s">
        <v>14</v>
      </c>
      <c r="D354">
        <v>41</v>
      </c>
      <c r="E354" t="s">
        <v>15</v>
      </c>
      <c r="F354" t="s">
        <v>16</v>
      </c>
      <c r="G354" t="s">
        <v>17</v>
      </c>
      <c r="H354" s="1">
        <v>44116</v>
      </c>
      <c r="J354">
        <v>712000</v>
      </c>
      <c r="K354">
        <v>0.13</v>
      </c>
      <c r="L354" t="s">
        <v>24</v>
      </c>
      <c r="M354" s="2">
        <f ca="1">IF(ISBLANK(Table1[[#This Row],[Exit]]),DATEDIF(Table1[[#This Row],[Hire]],TODAY( ),"Y"),DATEDIF(Table1[[#This Row],[Hire]],Table1[[#This Row],[Exit]],"Y"))</f>
        <v>4</v>
      </c>
      <c r="N35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55" spans="1:14">
      <c r="A355" t="s">
        <v>727</v>
      </c>
      <c r="B355" t="s">
        <v>728</v>
      </c>
      <c r="C355" t="s">
        <v>14</v>
      </c>
      <c r="D355">
        <v>30</v>
      </c>
      <c r="E355" t="s">
        <v>22</v>
      </c>
      <c r="F355" t="s">
        <v>16</v>
      </c>
      <c r="G355" t="s">
        <v>23</v>
      </c>
      <c r="H355" s="1">
        <v>44588</v>
      </c>
      <c r="J355">
        <v>714000</v>
      </c>
      <c r="K355">
        <v>0</v>
      </c>
      <c r="L355" t="s">
        <v>24</v>
      </c>
      <c r="M355" s="2">
        <f ca="1">IF(ISBLANK(Table1[[#This Row],[Exit]]),DATEDIF(Table1[[#This Row],[Hire]],TODAY( ),"Y"),DATEDIF(Table1[[#This Row],[Hire]],Table1[[#This Row],[Exit]],"Y"))</f>
        <v>3</v>
      </c>
      <c r="N35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56" spans="1:14">
      <c r="A356" t="s">
        <v>729</v>
      </c>
      <c r="B356" t="s">
        <v>730</v>
      </c>
      <c r="C356" t="s">
        <v>14</v>
      </c>
      <c r="D356">
        <v>30</v>
      </c>
      <c r="E356" t="s">
        <v>27</v>
      </c>
      <c r="F356" t="s">
        <v>28</v>
      </c>
      <c r="G356" t="s">
        <v>17</v>
      </c>
      <c r="H356" s="1">
        <v>45337</v>
      </c>
      <c r="J356">
        <v>716000</v>
      </c>
      <c r="K356">
        <v>0</v>
      </c>
      <c r="L356" t="s">
        <v>24</v>
      </c>
      <c r="M356" s="2">
        <f ca="1">IF(ISBLANK(Table1[[#This Row],[Exit]]),DATEDIF(Table1[[#This Row],[Hire]],TODAY( ),"Y"),DATEDIF(Table1[[#This Row],[Hire]],Table1[[#This Row],[Exit]],"Y"))</f>
        <v>1</v>
      </c>
      <c r="N35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57" spans="1:14">
      <c r="A357" t="s">
        <v>731</v>
      </c>
      <c r="B357" t="s">
        <v>732</v>
      </c>
      <c r="C357" t="s">
        <v>14</v>
      </c>
      <c r="D357">
        <v>38</v>
      </c>
      <c r="E357" t="s">
        <v>31</v>
      </c>
      <c r="F357" t="s">
        <v>16</v>
      </c>
      <c r="G357" t="s">
        <v>23</v>
      </c>
      <c r="H357" s="1">
        <v>45332</v>
      </c>
      <c r="J357">
        <v>718000</v>
      </c>
      <c r="K357">
        <v>0.19</v>
      </c>
      <c r="L357" t="s">
        <v>24</v>
      </c>
      <c r="M357" s="2">
        <f ca="1">IF(ISBLANK(Table1[[#This Row],[Exit]]),DATEDIF(Table1[[#This Row],[Hire]],TODAY( ),"Y"),DATEDIF(Table1[[#This Row],[Hire]],Table1[[#This Row],[Exit]],"Y"))</f>
        <v>1</v>
      </c>
      <c r="N35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58" spans="1:14">
      <c r="A358" t="s">
        <v>733</v>
      </c>
      <c r="B358" t="s">
        <v>734</v>
      </c>
      <c r="C358" t="s">
        <v>14</v>
      </c>
      <c r="D358">
        <v>28</v>
      </c>
      <c r="E358" t="s">
        <v>27</v>
      </c>
      <c r="F358" t="s">
        <v>28</v>
      </c>
      <c r="G358" t="s">
        <v>34</v>
      </c>
      <c r="H358" s="1">
        <v>44183</v>
      </c>
      <c r="J358">
        <v>720000</v>
      </c>
      <c r="K358">
        <v>7.0000000000000007E-2</v>
      </c>
      <c r="L358" t="s">
        <v>24</v>
      </c>
      <c r="M358" s="2">
        <f ca="1">IF(ISBLANK(Table1[[#This Row],[Exit]]),DATEDIF(Table1[[#This Row],[Hire]],TODAY( ),"Y"),DATEDIF(Table1[[#This Row],[Hire]],Table1[[#This Row],[Exit]],"Y"))</f>
        <v>4</v>
      </c>
      <c r="N35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59" spans="1:14">
      <c r="A359" t="s">
        <v>735</v>
      </c>
      <c r="B359" t="s">
        <v>736</v>
      </c>
      <c r="C359" t="s">
        <v>355</v>
      </c>
      <c r="D359">
        <v>39</v>
      </c>
      <c r="E359" t="s">
        <v>15</v>
      </c>
      <c r="F359" t="s">
        <v>16</v>
      </c>
      <c r="G359" t="s">
        <v>23</v>
      </c>
      <c r="H359" s="1">
        <v>43837</v>
      </c>
      <c r="J359">
        <v>722000</v>
      </c>
      <c r="K359">
        <v>7.0000000000000007E-2</v>
      </c>
      <c r="L359" t="s">
        <v>24</v>
      </c>
      <c r="M359" s="2">
        <f ca="1">IF(ISBLANK(Table1[[#This Row],[Exit]]),DATEDIF(Table1[[#This Row],[Hire]],TODAY( ),"Y"),DATEDIF(Table1[[#This Row],[Hire]],Table1[[#This Row],[Exit]],"Y"))</f>
        <v>5</v>
      </c>
      <c r="N35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60" spans="1:14">
      <c r="A360" t="s">
        <v>737</v>
      </c>
      <c r="B360" t="s">
        <v>738</v>
      </c>
      <c r="C360" t="s">
        <v>14</v>
      </c>
      <c r="D360">
        <v>31</v>
      </c>
      <c r="E360" t="s">
        <v>15</v>
      </c>
      <c r="F360" t="s">
        <v>16</v>
      </c>
      <c r="G360" t="s">
        <v>34</v>
      </c>
      <c r="H360" s="1">
        <v>45206</v>
      </c>
      <c r="J360">
        <v>724000</v>
      </c>
      <c r="K360">
        <v>0.1</v>
      </c>
      <c r="L360" t="s">
        <v>24</v>
      </c>
      <c r="M360" s="2">
        <f ca="1">IF(ISBLANK(Table1[[#This Row],[Exit]]),DATEDIF(Table1[[#This Row],[Hire]],TODAY( ),"Y"),DATEDIF(Table1[[#This Row],[Hire]],Table1[[#This Row],[Exit]],"Y"))</f>
        <v>1</v>
      </c>
      <c r="N36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61" spans="1:14">
      <c r="A361" t="s">
        <v>739</v>
      </c>
      <c r="B361" t="s">
        <v>740</v>
      </c>
      <c r="C361" t="s">
        <v>21</v>
      </c>
      <c r="D361">
        <v>45</v>
      </c>
      <c r="E361" t="s">
        <v>42</v>
      </c>
      <c r="F361" t="s">
        <v>43</v>
      </c>
      <c r="G361" t="s">
        <v>34</v>
      </c>
      <c r="H361" s="1">
        <v>44487</v>
      </c>
      <c r="J361">
        <v>726000</v>
      </c>
      <c r="K361">
        <v>0.1</v>
      </c>
      <c r="L361" t="s">
        <v>24</v>
      </c>
      <c r="M361" s="2">
        <f ca="1">IF(ISBLANK(Table1[[#This Row],[Exit]]),DATEDIF(Table1[[#This Row],[Hire]],TODAY( ),"Y"),DATEDIF(Table1[[#This Row],[Hire]],Table1[[#This Row],[Exit]],"Y"))</f>
        <v>3</v>
      </c>
      <c r="N36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62" spans="1:14">
      <c r="A362" t="s">
        <v>741</v>
      </c>
      <c r="B362" t="s">
        <v>742</v>
      </c>
      <c r="C362" t="s">
        <v>14</v>
      </c>
      <c r="D362">
        <v>50</v>
      </c>
      <c r="E362" t="s">
        <v>42</v>
      </c>
      <c r="F362" t="s">
        <v>46</v>
      </c>
      <c r="G362" t="s">
        <v>23</v>
      </c>
      <c r="H362" s="1">
        <v>44791</v>
      </c>
      <c r="J362">
        <v>728000</v>
      </c>
      <c r="K362">
        <v>0</v>
      </c>
      <c r="L362" t="s">
        <v>24</v>
      </c>
      <c r="M362" s="2">
        <f ca="1">IF(ISBLANK(Table1[[#This Row],[Exit]]),DATEDIF(Table1[[#This Row],[Hire]],TODAY( ),"Y"),DATEDIF(Table1[[#This Row],[Hire]],Table1[[#This Row],[Exit]],"Y"))</f>
        <v>2</v>
      </c>
      <c r="N36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63" spans="1:14">
      <c r="A363" t="s">
        <v>743</v>
      </c>
      <c r="B363" t="s">
        <v>744</v>
      </c>
      <c r="C363" t="s">
        <v>21</v>
      </c>
      <c r="D363">
        <v>36</v>
      </c>
      <c r="E363" t="s">
        <v>42</v>
      </c>
      <c r="F363" t="s">
        <v>49</v>
      </c>
      <c r="G363" t="s">
        <v>17</v>
      </c>
      <c r="H363" s="1">
        <v>45440</v>
      </c>
      <c r="J363">
        <v>730000</v>
      </c>
      <c r="K363">
        <v>0</v>
      </c>
      <c r="L363" t="s">
        <v>24</v>
      </c>
      <c r="M363" s="2">
        <f ca="1">IF(ISBLANK(Table1[[#This Row],[Exit]]),DATEDIF(Table1[[#This Row],[Hire]],TODAY( ),"Y"),DATEDIF(Table1[[#This Row],[Hire]],Table1[[#This Row],[Exit]],"Y"))</f>
        <v>1</v>
      </c>
      <c r="N36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64" spans="1:14">
      <c r="A364" t="s">
        <v>745</v>
      </c>
      <c r="B364" t="s">
        <v>746</v>
      </c>
      <c r="C364" t="s">
        <v>14</v>
      </c>
      <c r="D364">
        <v>45</v>
      </c>
      <c r="E364" t="s">
        <v>52</v>
      </c>
      <c r="F364" t="s">
        <v>16</v>
      </c>
      <c r="G364" t="s">
        <v>53</v>
      </c>
      <c r="H364" s="1">
        <v>44811</v>
      </c>
      <c r="J364">
        <v>732000</v>
      </c>
      <c r="K364">
        <v>0.25</v>
      </c>
      <c r="L364" t="s">
        <v>24</v>
      </c>
      <c r="M364" s="2">
        <f ca="1">IF(ISBLANK(Table1[[#This Row],[Exit]]),DATEDIF(Table1[[#This Row],[Hire]],TODAY( ),"Y"),DATEDIF(Table1[[#This Row],[Hire]],Table1[[#This Row],[Exit]],"Y"))</f>
        <v>2</v>
      </c>
      <c r="N36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65" spans="1:14">
      <c r="A365" t="s">
        <v>548</v>
      </c>
      <c r="B365" t="s">
        <v>747</v>
      </c>
      <c r="C365" t="s">
        <v>14</v>
      </c>
      <c r="D365">
        <v>29</v>
      </c>
      <c r="E365" t="s">
        <v>42</v>
      </c>
      <c r="F365" t="s">
        <v>46</v>
      </c>
      <c r="G365" t="s">
        <v>53</v>
      </c>
      <c r="H365" s="1">
        <v>45294</v>
      </c>
      <c r="J365">
        <v>734000</v>
      </c>
      <c r="K365">
        <v>0.13</v>
      </c>
      <c r="L365" t="s">
        <v>24</v>
      </c>
      <c r="M365" s="2">
        <f ca="1">IF(ISBLANK(Table1[[#This Row],[Exit]]),DATEDIF(Table1[[#This Row],[Hire]],TODAY( ),"Y"),DATEDIF(Table1[[#This Row],[Hire]],Table1[[#This Row],[Exit]],"Y"))</f>
        <v>1</v>
      </c>
      <c r="N36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66" spans="1:14">
      <c r="A366" t="s">
        <v>748</v>
      </c>
      <c r="B366" t="s">
        <v>749</v>
      </c>
      <c r="C366" t="s">
        <v>21</v>
      </c>
      <c r="D366">
        <v>41</v>
      </c>
      <c r="E366" t="s">
        <v>58</v>
      </c>
      <c r="F366" t="s">
        <v>59</v>
      </c>
      <c r="G366" t="s">
        <v>34</v>
      </c>
      <c r="H366" s="1">
        <v>45074</v>
      </c>
      <c r="J366">
        <v>736000</v>
      </c>
      <c r="K366">
        <v>0</v>
      </c>
      <c r="L366" t="s">
        <v>24</v>
      </c>
      <c r="M366" s="2">
        <f ca="1">IF(ISBLANK(Table1[[#This Row],[Exit]]),DATEDIF(Table1[[#This Row],[Hire]],TODAY( ),"Y"),DATEDIF(Table1[[#This Row],[Hire]],Table1[[#This Row],[Exit]],"Y"))</f>
        <v>2</v>
      </c>
      <c r="N36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67" spans="1:14">
      <c r="A367" t="s">
        <v>750</v>
      </c>
      <c r="B367" t="s">
        <v>751</v>
      </c>
      <c r="C367" t="s">
        <v>41</v>
      </c>
      <c r="D367">
        <v>47</v>
      </c>
      <c r="E367" t="s">
        <v>52</v>
      </c>
      <c r="F367" t="s">
        <v>16</v>
      </c>
      <c r="G367" t="s">
        <v>23</v>
      </c>
      <c r="H367" s="1">
        <v>45245</v>
      </c>
      <c r="J367">
        <v>738000</v>
      </c>
      <c r="K367">
        <v>0.12</v>
      </c>
      <c r="L367" t="s">
        <v>24</v>
      </c>
      <c r="M367" s="2">
        <f ca="1">IF(ISBLANK(Table1[[#This Row],[Exit]]),DATEDIF(Table1[[#This Row],[Hire]],TODAY( ),"Y"),DATEDIF(Table1[[#This Row],[Hire]],Table1[[#This Row],[Exit]],"Y"))</f>
        <v>1</v>
      </c>
      <c r="N36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68" spans="1:14">
      <c r="A368" t="s">
        <v>752</v>
      </c>
      <c r="B368" t="s">
        <v>753</v>
      </c>
      <c r="C368" t="s">
        <v>14</v>
      </c>
      <c r="D368">
        <v>38</v>
      </c>
      <c r="E368" t="s">
        <v>52</v>
      </c>
      <c r="F368" t="s">
        <v>16</v>
      </c>
      <c r="G368" t="s">
        <v>34</v>
      </c>
      <c r="H368" s="1">
        <v>43851</v>
      </c>
      <c r="J368">
        <v>740000</v>
      </c>
      <c r="K368">
        <v>0</v>
      </c>
      <c r="L368" t="s">
        <v>24</v>
      </c>
      <c r="M368" s="2">
        <f ca="1">IF(ISBLANK(Table1[[#This Row],[Exit]]),DATEDIF(Table1[[#This Row],[Hire]],TODAY( ),"Y"),DATEDIF(Table1[[#This Row],[Hire]],Table1[[#This Row],[Exit]],"Y"))</f>
        <v>5</v>
      </c>
      <c r="N36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69" spans="1:14">
      <c r="A369" t="s">
        <v>754</v>
      </c>
      <c r="B369" t="s">
        <v>755</v>
      </c>
      <c r="C369" t="s">
        <v>41</v>
      </c>
      <c r="D369">
        <v>40</v>
      </c>
      <c r="E369" t="s">
        <v>66</v>
      </c>
      <c r="F369" t="s">
        <v>16</v>
      </c>
      <c r="G369" t="s">
        <v>17</v>
      </c>
      <c r="H369" s="1">
        <v>45206</v>
      </c>
      <c r="J369">
        <v>742000</v>
      </c>
      <c r="K369">
        <v>0</v>
      </c>
      <c r="L369" t="s">
        <v>24</v>
      </c>
      <c r="M369" s="2">
        <f ca="1">IF(ISBLANK(Table1[[#This Row],[Exit]]),DATEDIF(Table1[[#This Row],[Hire]],TODAY( ),"Y"),DATEDIF(Table1[[#This Row],[Hire]],Table1[[#This Row],[Exit]],"Y"))</f>
        <v>1</v>
      </c>
      <c r="N36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70" spans="1:14">
      <c r="A370" t="s">
        <v>756</v>
      </c>
      <c r="B370" t="s">
        <v>757</v>
      </c>
      <c r="C370" t="s">
        <v>14</v>
      </c>
      <c r="D370">
        <v>45</v>
      </c>
      <c r="E370" t="s">
        <v>58</v>
      </c>
      <c r="F370" t="s">
        <v>59</v>
      </c>
      <c r="G370" t="s">
        <v>23</v>
      </c>
      <c r="H370" s="1">
        <v>45401</v>
      </c>
      <c r="J370">
        <v>744000</v>
      </c>
      <c r="K370">
        <v>0.34</v>
      </c>
      <c r="L370" t="s">
        <v>24</v>
      </c>
      <c r="M370" s="2">
        <f ca="1">IF(ISBLANK(Table1[[#This Row],[Exit]]),DATEDIF(Table1[[#This Row],[Hire]],TODAY( ),"Y"),DATEDIF(Table1[[#This Row],[Hire]],Table1[[#This Row],[Exit]],"Y"))</f>
        <v>1</v>
      </c>
      <c r="N37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71" spans="1:14">
      <c r="A371" t="s">
        <v>758</v>
      </c>
      <c r="B371" t="s">
        <v>759</v>
      </c>
      <c r="C371" t="s">
        <v>14</v>
      </c>
      <c r="D371">
        <v>26</v>
      </c>
      <c r="E371" t="s">
        <v>66</v>
      </c>
      <c r="F371" t="s">
        <v>16</v>
      </c>
      <c r="G371" t="s">
        <v>34</v>
      </c>
      <c r="H371" s="1">
        <v>44083</v>
      </c>
      <c r="J371">
        <v>746000</v>
      </c>
      <c r="K371">
        <v>0.21</v>
      </c>
      <c r="L371" t="s">
        <v>24</v>
      </c>
      <c r="M371" s="2">
        <f ca="1">IF(ISBLANK(Table1[[#This Row],[Exit]]),DATEDIF(Table1[[#This Row],[Hire]],TODAY( ),"Y"),DATEDIF(Table1[[#This Row],[Hire]],Table1[[#This Row],[Exit]],"Y"))</f>
        <v>4</v>
      </c>
      <c r="N37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72" spans="1:14">
      <c r="A372" t="s">
        <v>760</v>
      </c>
      <c r="B372" t="s">
        <v>761</v>
      </c>
      <c r="C372" t="s">
        <v>21</v>
      </c>
      <c r="D372">
        <v>35</v>
      </c>
      <c r="E372" t="s">
        <v>66</v>
      </c>
      <c r="F372" t="s">
        <v>16</v>
      </c>
      <c r="G372" t="s">
        <v>53</v>
      </c>
      <c r="H372" s="1">
        <v>45233</v>
      </c>
      <c r="J372">
        <v>748000</v>
      </c>
      <c r="K372">
        <v>0</v>
      </c>
      <c r="L372" t="s">
        <v>24</v>
      </c>
      <c r="M372" s="2">
        <f ca="1">IF(ISBLANK(Table1[[#This Row],[Exit]]),DATEDIF(Table1[[#This Row],[Hire]],TODAY( ),"Y"),DATEDIF(Table1[[#This Row],[Hire]],Table1[[#This Row],[Exit]],"Y"))</f>
        <v>1</v>
      </c>
      <c r="N37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73" spans="1:14">
      <c r="A373" t="s">
        <v>311</v>
      </c>
      <c r="B373" t="s">
        <v>762</v>
      </c>
      <c r="C373" t="s">
        <v>14</v>
      </c>
      <c r="D373">
        <v>29</v>
      </c>
      <c r="E373" t="s">
        <v>58</v>
      </c>
      <c r="F373" t="s">
        <v>59</v>
      </c>
      <c r="G373" t="s">
        <v>53</v>
      </c>
      <c r="H373" s="1">
        <v>45412</v>
      </c>
      <c r="J373">
        <v>750000</v>
      </c>
      <c r="K373">
        <v>0.11</v>
      </c>
      <c r="L373" t="s">
        <v>24</v>
      </c>
      <c r="M373" s="2">
        <f ca="1">IF(ISBLANK(Table1[[#This Row],[Exit]]),DATEDIF(Table1[[#This Row],[Hire]],TODAY( ),"Y"),DATEDIF(Table1[[#This Row],[Hire]],Table1[[#This Row],[Exit]],"Y"))</f>
        <v>1</v>
      </c>
      <c r="N37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74" spans="1:14">
      <c r="A374" t="s">
        <v>763</v>
      </c>
      <c r="B374" t="s">
        <v>764</v>
      </c>
      <c r="C374" t="s">
        <v>21</v>
      </c>
      <c r="D374">
        <v>35</v>
      </c>
      <c r="E374" t="s">
        <v>15</v>
      </c>
      <c r="F374" t="s">
        <v>16</v>
      </c>
      <c r="G374" t="s">
        <v>53</v>
      </c>
      <c r="H374" s="1">
        <v>43887</v>
      </c>
      <c r="J374">
        <v>752000</v>
      </c>
      <c r="K374">
        <v>0</v>
      </c>
      <c r="L374" t="s">
        <v>24</v>
      </c>
      <c r="M374" s="2">
        <f ca="1">IF(ISBLANK(Table1[[#This Row],[Exit]]),DATEDIF(Table1[[#This Row],[Hire]],TODAY( ),"Y"),DATEDIF(Table1[[#This Row],[Hire]],Table1[[#This Row],[Exit]],"Y"))</f>
        <v>5</v>
      </c>
      <c r="N37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75" spans="1:14">
      <c r="A375" t="s">
        <v>765</v>
      </c>
      <c r="B375" t="s">
        <v>766</v>
      </c>
      <c r="C375" t="s">
        <v>14</v>
      </c>
      <c r="D375">
        <v>27</v>
      </c>
      <c r="E375" t="s">
        <v>22</v>
      </c>
      <c r="F375" t="s">
        <v>16</v>
      </c>
      <c r="G375" t="s">
        <v>53</v>
      </c>
      <c r="H375" s="1">
        <v>44815</v>
      </c>
      <c r="I375" s="1">
        <v>45237</v>
      </c>
      <c r="J375">
        <v>754000</v>
      </c>
      <c r="K375">
        <v>0.13</v>
      </c>
      <c r="L375" t="s">
        <v>18</v>
      </c>
      <c r="M375" s="2">
        <f ca="1">IF(ISBLANK(Table1[[#This Row],[Exit]]),DATEDIF(Table1[[#This Row],[Hire]],TODAY( ),"Y"),DATEDIF(Table1[[#This Row],[Hire]],Table1[[#This Row],[Exit]],"Y"))</f>
        <v>1</v>
      </c>
      <c r="N37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376" spans="1:14">
      <c r="A376" t="s">
        <v>767</v>
      </c>
      <c r="B376" t="s">
        <v>768</v>
      </c>
      <c r="C376" t="s">
        <v>14</v>
      </c>
      <c r="D376">
        <v>31</v>
      </c>
      <c r="E376" t="s">
        <v>81</v>
      </c>
      <c r="F376" t="s">
        <v>43</v>
      </c>
      <c r="G376" t="s">
        <v>53</v>
      </c>
      <c r="H376" s="1">
        <v>45430</v>
      </c>
      <c r="J376">
        <v>756000</v>
      </c>
      <c r="K376">
        <v>0.21</v>
      </c>
      <c r="L376" t="s">
        <v>24</v>
      </c>
      <c r="M376" s="2">
        <f ca="1">IF(ISBLANK(Table1[[#This Row],[Exit]]),DATEDIF(Table1[[#This Row],[Hire]],TODAY( ),"Y"),DATEDIF(Table1[[#This Row],[Hire]],Table1[[#This Row],[Exit]],"Y"))</f>
        <v>1</v>
      </c>
      <c r="N37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77" spans="1:14">
      <c r="A377" t="s">
        <v>769</v>
      </c>
      <c r="B377" t="s">
        <v>770</v>
      </c>
      <c r="C377" t="s">
        <v>14</v>
      </c>
      <c r="D377">
        <v>31</v>
      </c>
      <c r="E377" t="s">
        <v>52</v>
      </c>
      <c r="F377" t="s">
        <v>16</v>
      </c>
      <c r="G377" t="s">
        <v>17</v>
      </c>
      <c r="H377" s="1">
        <v>44509</v>
      </c>
      <c r="J377">
        <v>758000</v>
      </c>
      <c r="K377">
        <v>0</v>
      </c>
      <c r="L377" t="s">
        <v>24</v>
      </c>
      <c r="M377" s="2">
        <f ca="1">IF(ISBLANK(Table1[[#This Row],[Exit]]),DATEDIF(Table1[[#This Row],[Hire]],TODAY( ),"Y"),DATEDIF(Table1[[#This Row],[Hire]],Table1[[#This Row],[Exit]],"Y"))</f>
        <v>3</v>
      </c>
      <c r="N37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78" spans="1:14">
      <c r="A378" t="s">
        <v>771</v>
      </c>
      <c r="B378" t="s">
        <v>772</v>
      </c>
      <c r="C378" t="s">
        <v>14</v>
      </c>
      <c r="D378">
        <v>31</v>
      </c>
      <c r="E378" t="s">
        <v>66</v>
      </c>
      <c r="F378" t="s">
        <v>16</v>
      </c>
      <c r="G378" t="s">
        <v>23</v>
      </c>
      <c r="H378" s="1">
        <v>43963</v>
      </c>
      <c r="J378">
        <v>760000</v>
      </c>
      <c r="K378">
        <v>0</v>
      </c>
      <c r="L378" t="s">
        <v>24</v>
      </c>
      <c r="M378" s="2">
        <f ca="1">IF(ISBLANK(Table1[[#This Row],[Exit]]),DATEDIF(Table1[[#This Row],[Hire]],TODAY( ),"Y"),DATEDIF(Table1[[#This Row],[Hire]],Table1[[#This Row],[Exit]],"Y"))</f>
        <v>5</v>
      </c>
      <c r="N37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79" spans="1:14">
      <c r="A379" t="s">
        <v>773</v>
      </c>
      <c r="B379" t="s">
        <v>774</v>
      </c>
      <c r="C379" t="s">
        <v>14</v>
      </c>
      <c r="D379">
        <v>36</v>
      </c>
      <c r="E379" t="s">
        <v>31</v>
      </c>
      <c r="F379" t="s">
        <v>16</v>
      </c>
      <c r="G379" t="s">
        <v>53</v>
      </c>
      <c r="H379" s="1">
        <v>44815</v>
      </c>
      <c r="J379">
        <v>762000</v>
      </c>
      <c r="K379">
        <v>0</v>
      </c>
      <c r="L379" t="s">
        <v>24</v>
      </c>
      <c r="M379" s="2">
        <f ca="1">IF(ISBLANK(Table1[[#This Row],[Exit]]),DATEDIF(Table1[[#This Row],[Hire]],TODAY( ),"Y"),DATEDIF(Table1[[#This Row],[Hire]],Table1[[#This Row],[Exit]],"Y"))</f>
        <v>2</v>
      </c>
      <c r="N37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80" spans="1:14">
      <c r="A380" t="s">
        <v>775</v>
      </c>
      <c r="B380" t="s">
        <v>776</v>
      </c>
      <c r="C380" t="s">
        <v>21</v>
      </c>
      <c r="D380">
        <v>45</v>
      </c>
      <c r="E380" t="s">
        <v>81</v>
      </c>
      <c r="F380" t="s">
        <v>49</v>
      </c>
      <c r="G380" t="s">
        <v>34</v>
      </c>
      <c r="H380" s="1">
        <v>44857</v>
      </c>
      <c r="J380">
        <v>764000</v>
      </c>
      <c r="K380">
        <v>0</v>
      </c>
      <c r="L380" t="s">
        <v>24</v>
      </c>
      <c r="M380" s="2">
        <f ca="1">IF(ISBLANK(Table1[[#This Row],[Exit]]),DATEDIF(Table1[[#This Row],[Hire]],TODAY( ),"Y"),DATEDIF(Table1[[#This Row],[Hire]],Table1[[#This Row],[Exit]],"Y"))</f>
        <v>2</v>
      </c>
      <c r="N38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81" spans="1:14">
      <c r="A381" t="s">
        <v>777</v>
      </c>
      <c r="B381" t="s">
        <v>778</v>
      </c>
      <c r="C381" t="s">
        <v>41</v>
      </c>
      <c r="D381">
        <v>37</v>
      </c>
      <c r="E381" t="s">
        <v>92</v>
      </c>
      <c r="F381" t="s">
        <v>59</v>
      </c>
      <c r="G381" t="s">
        <v>53</v>
      </c>
      <c r="H381" s="1">
        <v>45527</v>
      </c>
      <c r="J381">
        <v>766000</v>
      </c>
      <c r="K381">
        <v>0</v>
      </c>
      <c r="L381" t="s">
        <v>24</v>
      </c>
      <c r="M381" s="2">
        <f ca="1">IF(ISBLANK(Table1[[#This Row],[Exit]]),DATEDIF(Table1[[#This Row],[Hire]],TODAY( ),"Y"),DATEDIF(Table1[[#This Row],[Hire]],Table1[[#This Row],[Exit]],"Y"))</f>
        <v>0</v>
      </c>
      <c r="N38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82" spans="1:14">
      <c r="A382" t="s">
        <v>779</v>
      </c>
      <c r="B382" t="s">
        <v>780</v>
      </c>
      <c r="C382" t="s">
        <v>14</v>
      </c>
      <c r="D382">
        <v>38</v>
      </c>
      <c r="E382" t="s">
        <v>81</v>
      </c>
      <c r="F382" t="s">
        <v>46</v>
      </c>
      <c r="G382" t="s">
        <v>23</v>
      </c>
      <c r="H382" s="1">
        <v>45237</v>
      </c>
      <c r="J382">
        <v>768000</v>
      </c>
      <c r="K382">
        <v>0</v>
      </c>
      <c r="L382" t="s">
        <v>24</v>
      </c>
      <c r="M382" s="2">
        <f ca="1">IF(ISBLANK(Table1[[#This Row],[Exit]]),DATEDIF(Table1[[#This Row],[Hire]],TODAY( ),"Y"),DATEDIF(Table1[[#This Row],[Hire]],Table1[[#This Row],[Exit]],"Y"))</f>
        <v>1</v>
      </c>
      <c r="N38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83" spans="1:14">
      <c r="A383" t="s">
        <v>781</v>
      </c>
      <c r="B383" t="s">
        <v>782</v>
      </c>
      <c r="C383" t="s">
        <v>21</v>
      </c>
      <c r="D383">
        <v>45</v>
      </c>
      <c r="E383" t="s">
        <v>22</v>
      </c>
      <c r="F383" t="s">
        <v>16</v>
      </c>
      <c r="G383" t="s">
        <v>34</v>
      </c>
      <c r="H383" s="1">
        <v>45206</v>
      </c>
      <c r="J383">
        <v>770000</v>
      </c>
      <c r="K383">
        <v>0</v>
      </c>
      <c r="L383" t="s">
        <v>24</v>
      </c>
      <c r="M383" s="2">
        <f ca="1">IF(ISBLANK(Table1[[#This Row],[Exit]]),DATEDIF(Table1[[#This Row],[Hire]],TODAY( ),"Y"),DATEDIF(Table1[[#This Row],[Hire]],Table1[[#This Row],[Exit]],"Y"))</f>
        <v>1</v>
      </c>
      <c r="N38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84" spans="1:14">
      <c r="A384" t="s">
        <v>783</v>
      </c>
      <c r="B384" t="s">
        <v>784</v>
      </c>
      <c r="C384" t="s">
        <v>14</v>
      </c>
      <c r="D384">
        <v>51</v>
      </c>
      <c r="E384" t="s">
        <v>92</v>
      </c>
      <c r="F384" t="s">
        <v>59</v>
      </c>
      <c r="G384" t="s">
        <v>34</v>
      </c>
      <c r="H384" s="1">
        <v>44677</v>
      </c>
      <c r="J384">
        <v>772000</v>
      </c>
      <c r="K384">
        <v>0</v>
      </c>
      <c r="L384" t="s">
        <v>24</v>
      </c>
      <c r="M384" s="2">
        <f ca="1">IF(ISBLANK(Table1[[#This Row],[Exit]]),DATEDIF(Table1[[#This Row],[Hire]],TODAY( ),"Y"),DATEDIF(Table1[[#This Row],[Hire]],Table1[[#This Row],[Exit]],"Y"))</f>
        <v>3</v>
      </c>
      <c r="N38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85" spans="1:14">
      <c r="A385" t="s">
        <v>785</v>
      </c>
      <c r="B385" t="s">
        <v>786</v>
      </c>
      <c r="C385" t="s">
        <v>14</v>
      </c>
      <c r="D385">
        <v>56</v>
      </c>
      <c r="E385" t="s">
        <v>31</v>
      </c>
      <c r="F385" t="s">
        <v>16</v>
      </c>
      <c r="G385" t="s">
        <v>17</v>
      </c>
      <c r="H385" s="1">
        <v>43889</v>
      </c>
      <c r="J385">
        <v>774000</v>
      </c>
      <c r="K385">
        <v>0</v>
      </c>
      <c r="L385" t="s">
        <v>24</v>
      </c>
      <c r="M385" s="2">
        <f ca="1">IF(ISBLANK(Table1[[#This Row],[Exit]]),DATEDIF(Table1[[#This Row],[Hire]],TODAY( ),"Y"),DATEDIF(Table1[[#This Row],[Hire]],Table1[[#This Row],[Exit]],"Y"))</f>
        <v>5</v>
      </c>
      <c r="N38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86" spans="1:14">
      <c r="A386" t="s">
        <v>787</v>
      </c>
      <c r="B386" t="s">
        <v>788</v>
      </c>
      <c r="C386" t="s">
        <v>14</v>
      </c>
      <c r="D386">
        <v>53</v>
      </c>
      <c r="E386" t="s">
        <v>15</v>
      </c>
      <c r="F386" t="s">
        <v>16</v>
      </c>
      <c r="G386" t="s">
        <v>17</v>
      </c>
      <c r="H386" s="1">
        <v>44116</v>
      </c>
      <c r="I386" s="1">
        <v>45440</v>
      </c>
      <c r="J386">
        <v>776000</v>
      </c>
      <c r="K386">
        <v>0.4</v>
      </c>
      <c r="L386" t="s">
        <v>18</v>
      </c>
      <c r="M386" s="2">
        <f ca="1">IF(ISBLANK(Table1[[#This Row],[Exit]]),DATEDIF(Table1[[#This Row],[Hire]],TODAY( ),"Y"),DATEDIF(Table1[[#This Row],[Hire]],Table1[[#This Row],[Exit]],"Y"))</f>
        <v>3</v>
      </c>
      <c r="N38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387" spans="1:14">
      <c r="A387" t="s">
        <v>39</v>
      </c>
      <c r="B387" t="s">
        <v>789</v>
      </c>
      <c r="C387" t="s">
        <v>14</v>
      </c>
      <c r="D387">
        <v>47</v>
      </c>
      <c r="E387" t="s">
        <v>22</v>
      </c>
      <c r="F387" t="s">
        <v>16</v>
      </c>
      <c r="G387" t="s">
        <v>23</v>
      </c>
      <c r="H387" s="1">
        <v>44588</v>
      </c>
      <c r="J387">
        <v>778000</v>
      </c>
      <c r="K387">
        <v>0</v>
      </c>
      <c r="L387" t="s">
        <v>24</v>
      </c>
      <c r="M387" s="2">
        <f ca="1">IF(ISBLANK(Table1[[#This Row],[Exit]]),DATEDIF(Table1[[#This Row],[Hire]],TODAY( ),"Y"),DATEDIF(Table1[[#This Row],[Hire]],Table1[[#This Row],[Exit]],"Y"))</f>
        <v>3</v>
      </c>
      <c r="N38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88" spans="1:14">
      <c r="A388" t="s">
        <v>790</v>
      </c>
      <c r="B388" t="s">
        <v>791</v>
      </c>
      <c r="C388" t="s">
        <v>21</v>
      </c>
      <c r="D388">
        <v>36</v>
      </c>
      <c r="E388" t="s">
        <v>27</v>
      </c>
      <c r="F388" t="s">
        <v>28</v>
      </c>
      <c r="G388" t="s">
        <v>17</v>
      </c>
      <c r="H388" s="1">
        <v>45337</v>
      </c>
      <c r="J388">
        <v>780000</v>
      </c>
      <c r="K388">
        <v>0.34</v>
      </c>
      <c r="L388" t="s">
        <v>24</v>
      </c>
      <c r="M388" s="2">
        <f ca="1">IF(ISBLANK(Table1[[#This Row],[Exit]]),DATEDIF(Table1[[#This Row],[Hire]],TODAY( ),"Y"),DATEDIF(Table1[[#This Row],[Hire]],Table1[[#This Row],[Exit]],"Y"))</f>
        <v>1</v>
      </c>
      <c r="N38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89" spans="1:14">
      <c r="A389" t="s">
        <v>792</v>
      </c>
      <c r="B389" t="s">
        <v>793</v>
      </c>
      <c r="C389" t="s">
        <v>14</v>
      </c>
      <c r="D389">
        <v>41</v>
      </c>
      <c r="E389" t="s">
        <v>31</v>
      </c>
      <c r="F389" t="s">
        <v>16</v>
      </c>
      <c r="G389" t="s">
        <v>23</v>
      </c>
      <c r="H389" s="1">
        <v>44602</v>
      </c>
      <c r="I389" s="1">
        <v>45440</v>
      </c>
      <c r="J389">
        <v>782000</v>
      </c>
      <c r="K389">
        <v>0</v>
      </c>
      <c r="L389" t="s">
        <v>18</v>
      </c>
      <c r="M389" s="2">
        <f ca="1">IF(ISBLANK(Table1[[#This Row],[Exit]]),DATEDIF(Table1[[#This Row],[Hire]],TODAY( ),"Y"),DATEDIF(Table1[[#This Row],[Hire]],Table1[[#This Row],[Exit]],"Y"))</f>
        <v>2</v>
      </c>
      <c r="N38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90" spans="1:14">
      <c r="A390" t="s">
        <v>794</v>
      </c>
      <c r="B390" t="s">
        <v>795</v>
      </c>
      <c r="C390" t="s">
        <v>14</v>
      </c>
      <c r="D390">
        <v>31</v>
      </c>
      <c r="E390" t="s">
        <v>27</v>
      </c>
      <c r="F390" t="s">
        <v>28</v>
      </c>
      <c r="G390" t="s">
        <v>34</v>
      </c>
      <c r="H390" s="1">
        <v>44183</v>
      </c>
      <c r="J390">
        <v>784000</v>
      </c>
      <c r="K390">
        <v>0</v>
      </c>
      <c r="L390" t="s">
        <v>24</v>
      </c>
      <c r="M390" s="2">
        <f ca="1">IF(ISBLANK(Table1[[#This Row],[Exit]]),DATEDIF(Table1[[#This Row],[Hire]],TODAY( ),"Y"),DATEDIF(Table1[[#This Row],[Hire]],Table1[[#This Row],[Exit]],"Y"))</f>
        <v>4</v>
      </c>
      <c r="N39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91" spans="1:14">
      <c r="A391" t="s">
        <v>39</v>
      </c>
      <c r="B391" t="s">
        <v>796</v>
      </c>
      <c r="C391" t="s">
        <v>14</v>
      </c>
      <c r="D391">
        <v>31</v>
      </c>
      <c r="E391" t="s">
        <v>15</v>
      </c>
      <c r="F391" t="s">
        <v>16</v>
      </c>
      <c r="G391" t="s">
        <v>23</v>
      </c>
      <c r="H391" s="1">
        <v>43837</v>
      </c>
      <c r="J391">
        <v>786000</v>
      </c>
      <c r="K391">
        <v>0.11</v>
      </c>
      <c r="L391" t="s">
        <v>24</v>
      </c>
      <c r="M391" s="2">
        <f ca="1">IF(ISBLANK(Table1[[#This Row],[Exit]]),DATEDIF(Table1[[#This Row],[Hire]],TODAY( ),"Y"),DATEDIF(Table1[[#This Row],[Hire]],Table1[[#This Row],[Exit]],"Y"))</f>
        <v>5</v>
      </c>
      <c r="N39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92" spans="1:14">
      <c r="A392" t="s">
        <v>44</v>
      </c>
      <c r="B392" t="s">
        <v>797</v>
      </c>
      <c r="C392" t="s">
        <v>14</v>
      </c>
      <c r="D392">
        <v>38</v>
      </c>
      <c r="E392" t="s">
        <v>15</v>
      </c>
      <c r="F392" t="s">
        <v>16</v>
      </c>
      <c r="G392" t="s">
        <v>34</v>
      </c>
      <c r="H392" s="1">
        <v>45206</v>
      </c>
      <c r="J392">
        <v>788000</v>
      </c>
      <c r="K392">
        <v>0.12</v>
      </c>
      <c r="L392" t="s">
        <v>24</v>
      </c>
      <c r="M392" s="2">
        <f ca="1">IF(ISBLANK(Table1[[#This Row],[Exit]]),DATEDIF(Table1[[#This Row],[Hire]],TODAY( ),"Y"),DATEDIF(Table1[[#This Row],[Hire]],Table1[[#This Row],[Exit]],"Y"))</f>
        <v>1</v>
      </c>
      <c r="N39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93" spans="1:14">
      <c r="A393" t="s">
        <v>798</v>
      </c>
      <c r="B393" t="s">
        <v>799</v>
      </c>
      <c r="C393" t="s">
        <v>14</v>
      </c>
      <c r="D393">
        <v>31</v>
      </c>
      <c r="E393" t="s">
        <v>42</v>
      </c>
      <c r="F393" t="s">
        <v>43</v>
      </c>
      <c r="G393" t="s">
        <v>34</v>
      </c>
      <c r="H393" s="1">
        <v>44487</v>
      </c>
      <c r="J393">
        <v>790000</v>
      </c>
      <c r="K393">
        <v>0.23</v>
      </c>
      <c r="L393" t="s">
        <v>24</v>
      </c>
      <c r="M393" s="2">
        <f ca="1">IF(ISBLANK(Table1[[#This Row],[Exit]]),DATEDIF(Table1[[#This Row],[Hire]],TODAY( ),"Y"),DATEDIF(Table1[[#This Row],[Hire]],Table1[[#This Row],[Exit]],"Y"))</f>
        <v>3</v>
      </c>
      <c r="N39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94" spans="1:14">
      <c r="A394" t="s">
        <v>494</v>
      </c>
      <c r="B394" t="s">
        <v>800</v>
      </c>
      <c r="C394" t="s">
        <v>14</v>
      </c>
      <c r="D394">
        <v>39</v>
      </c>
      <c r="E394" t="s">
        <v>42</v>
      </c>
      <c r="F394" t="s">
        <v>46</v>
      </c>
      <c r="G394" t="s">
        <v>23</v>
      </c>
      <c r="H394" s="1">
        <v>44791</v>
      </c>
      <c r="J394">
        <v>792000</v>
      </c>
      <c r="K394">
        <v>0</v>
      </c>
      <c r="L394" t="s">
        <v>24</v>
      </c>
      <c r="M394" s="2">
        <f ca="1">IF(ISBLANK(Table1[[#This Row],[Exit]]),DATEDIF(Table1[[#This Row],[Hire]],TODAY( ),"Y"),DATEDIF(Table1[[#This Row],[Hire]],Table1[[#This Row],[Exit]],"Y"))</f>
        <v>2</v>
      </c>
      <c r="N39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95" spans="1:14">
      <c r="A395" t="s">
        <v>801</v>
      </c>
      <c r="B395" t="s">
        <v>802</v>
      </c>
      <c r="C395" t="s">
        <v>21</v>
      </c>
      <c r="D395">
        <v>31</v>
      </c>
      <c r="E395" t="s">
        <v>42</v>
      </c>
      <c r="F395" t="s">
        <v>49</v>
      </c>
      <c r="G395" t="s">
        <v>17</v>
      </c>
      <c r="H395" s="1">
        <v>45440</v>
      </c>
      <c r="J395">
        <v>794000</v>
      </c>
      <c r="K395">
        <v>0.06</v>
      </c>
      <c r="L395" t="s">
        <v>24</v>
      </c>
      <c r="M395" s="2">
        <f ca="1">IF(ISBLANK(Table1[[#This Row],[Exit]]),DATEDIF(Table1[[#This Row],[Hire]],TODAY( ),"Y"),DATEDIF(Table1[[#This Row],[Hire]],Table1[[#This Row],[Exit]],"Y"))</f>
        <v>1</v>
      </c>
      <c r="N39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396" spans="1:14">
      <c r="A396" t="s">
        <v>803</v>
      </c>
      <c r="B396" t="s">
        <v>804</v>
      </c>
      <c r="C396" t="s">
        <v>14</v>
      </c>
      <c r="D396">
        <v>45</v>
      </c>
      <c r="E396" t="s">
        <v>52</v>
      </c>
      <c r="F396" t="s">
        <v>16</v>
      </c>
      <c r="G396" t="s">
        <v>53</v>
      </c>
      <c r="H396" s="1">
        <v>44811</v>
      </c>
      <c r="J396">
        <v>796000</v>
      </c>
      <c r="K396">
        <v>0</v>
      </c>
      <c r="L396" t="s">
        <v>24</v>
      </c>
      <c r="M396" s="2">
        <f ca="1">IF(ISBLANK(Table1[[#This Row],[Exit]]),DATEDIF(Table1[[#This Row],[Hire]],TODAY( ),"Y"),DATEDIF(Table1[[#This Row],[Hire]],Table1[[#This Row],[Exit]],"Y"))</f>
        <v>2</v>
      </c>
      <c r="N39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397" spans="1:14">
      <c r="A397" t="s">
        <v>805</v>
      </c>
      <c r="B397" t="s">
        <v>806</v>
      </c>
      <c r="C397" t="s">
        <v>21</v>
      </c>
      <c r="D397">
        <v>50</v>
      </c>
      <c r="E397" t="s">
        <v>42</v>
      </c>
      <c r="F397" t="s">
        <v>46</v>
      </c>
      <c r="G397" t="s">
        <v>53</v>
      </c>
      <c r="H397" s="1">
        <v>45294</v>
      </c>
      <c r="J397">
        <v>798000</v>
      </c>
      <c r="K397">
        <v>0</v>
      </c>
      <c r="L397" t="s">
        <v>24</v>
      </c>
      <c r="M397" s="2">
        <f ca="1">IF(ISBLANK(Table1[[#This Row],[Exit]]),DATEDIF(Table1[[#This Row],[Hire]],TODAY( ),"Y"),DATEDIF(Table1[[#This Row],[Hire]],Table1[[#This Row],[Exit]],"Y"))</f>
        <v>1</v>
      </c>
      <c r="N39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398" spans="1:14">
      <c r="A398" t="s">
        <v>807</v>
      </c>
      <c r="B398" t="s">
        <v>808</v>
      </c>
      <c r="C398" t="s">
        <v>21</v>
      </c>
      <c r="D398">
        <v>36</v>
      </c>
      <c r="E398" t="s">
        <v>58</v>
      </c>
      <c r="F398" t="s">
        <v>59</v>
      </c>
      <c r="G398" t="s">
        <v>34</v>
      </c>
      <c r="H398" s="1">
        <v>45074</v>
      </c>
      <c r="J398">
        <v>800000</v>
      </c>
      <c r="K398">
        <v>0.27</v>
      </c>
      <c r="L398" t="s">
        <v>24</v>
      </c>
      <c r="M398" s="2">
        <f ca="1">IF(ISBLANK(Table1[[#This Row],[Exit]]),DATEDIF(Table1[[#This Row],[Hire]],TODAY( ),"Y"),DATEDIF(Table1[[#This Row],[Hire]],Table1[[#This Row],[Exit]],"Y"))</f>
        <v>2</v>
      </c>
      <c r="N39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399" spans="1:14">
      <c r="A399" t="s">
        <v>809</v>
      </c>
      <c r="B399" t="s">
        <v>810</v>
      </c>
      <c r="C399" t="s">
        <v>41</v>
      </c>
      <c r="D399">
        <v>45</v>
      </c>
      <c r="E399" t="s">
        <v>52</v>
      </c>
      <c r="F399" t="s">
        <v>16</v>
      </c>
      <c r="G399" t="s">
        <v>23</v>
      </c>
      <c r="H399" s="1">
        <v>45245</v>
      </c>
      <c r="J399">
        <v>802000</v>
      </c>
      <c r="K399">
        <v>0</v>
      </c>
      <c r="L399" t="s">
        <v>24</v>
      </c>
      <c r="M399" s="2">
        <f ca="1">IF(ISBLANK(Table1[[#This Row],[Exit]]),DATEDIF(Table1[[#This Row],[Hire]],TODAY( ),"Y"),DATEDIF(Table1[[#This Row],[Hire]],Table1[[#This Row],[Exit]],"Y"))</f>
        <v>1</v>
      </c>
      <c r="N39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00" spans="1:14">
      <c r="A400" t="s">
        <v>47</v>
      </c>
      <c r="B400" t="s">
        <v>811</v>
      </c>
      <c r="C400" t="s">
        <v>14</v>
      </c>
      <c r="D400">
        <v>31</v>
      </c>
      <c r="E400" t="s">
        <v>52</v>
      </c>
      <c r="F400" t="s">
        <v>16</v>
      </c>
      <c r="G400" t="s">
        <v>34</v>
      </c>
      <c r="H400" s="1">
        <v>43851</v>
      </c>
      <c r="J400">
        <v>804000</v>
      </c>
      <c r="K400">
        <v>0.12</v>
      </c>
      <c r="L400" t="s">
        <v>24</v>
      </c>
      <c r="M400" s="2">
        <f ca="1">IF(ISBLANK(Table1[[#This Row],[Exit]]),DATEDIF(Table1[[#This Row],[Hire]],TODAY( ),"Y"),DATEDIF(Table1[[#This Row],[Hire]],Table1[[#This Row],[Exit]],"Y"))</f>
        <v>5</v>
      </c>
      <c r="N40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01" spans="1:14">
      <c r="A401" t="s">
        <v>812</v>
      </c>
      <c r="B401" t="s">
        <v>813</v>
      </c>
      <c r="C401" t="s">
        <v>41</v>
      </c>
      <c r="D401">
        <v>41</v>
      </c>
      <c r="E401" t="s">
        <v>66</v>
      </c>
      <c r="F401" t="s">
        <v>16</v>
      </c>
      <c r="G401" t="s">
        <v>17</v>
      </c>
      <c r="H401" s="1">
        <v>45206</v>
      </c>
      <c r="J401">
        <v>806000</v>
      </c>
      <c r="K401">
        <v>0.15</v>
      </c>
      <c r="L401" t="s">
        <v>24</v>
      </c>
      <c r="M401" s="2">
        <f ca="1">IF(ISBLANK(Table1[[#This Row],[Exit]]),DATEDIF(Table1[[#This Row],[Hire]],TODAY( ),"Y"),DATEDIF(Table1[[#This Row],[Hire]],Table1[[#This Row],[Exit]],"Y"))</f>
        <v>1</v>
      </c>
      <c r="N40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02" spans="1:14">
      <c r="A402" t="s">
        <v>814</v>
      </c>
      <c r="B402" t="s">
        <v>815</v>
      </c>
      <c r="C402" t="s">
        <v>14</v>
      </c>
      <c r="D402">
        <v>47</v>
      </c>
      <c r="E402" t="s">
        <v>58</v>
      </c>
      <c r="F402" t="s">
        <v>59</v>
      </c>
      <c r="G402" t="s">
        <v>23</v>
      </c>
      <c r="H402" s="1">
        <v>45401</v>
      </c>
      <c r="J402">
        <v>808000</v>
      </c>
      <c r="K402">
        <v>0.08</v>
      </c>
      <c r="L402" t="s">
        <v>24</v>
      </c>
      <c r="M402" s="2">
        <f ca="1">IF(ISBLANK(Table1[[#This Row],[Exit]]),DATEDIF(Table1[[#This Row],[Hire]],TODAY( ),"Y"),DATEDIF(Table1[[#This Row],[Hire]],Table1[[#This Row],[Exit]],"Y"))</f>
        <v>1</v>
      </c>
      <c r="N40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03" spans="1:14">
      <c r="A403" t="s">
        <v>816</v>
      </c>
      <c r="B403" t="s">
        <v>817</v>
      </c>
      <c r="C403" t="s">
        <v>21</v>
      </c>
      <c r="D403">
        <v>38</v>
      </c>
      <c r="E403" t="s">
        <v>66</v>
      </c>
      <c r="F403" t="s">
        <v>16</v>
      </c>
      <c r="G403" t="s">
        <v>34</v>
      </c>
      <c r="H403" s="1">
        <v>44083</v>
      </c>
      <c r="J403">
        <v>810000</v>
      </c>
      <c r="K403">
        <v>0</v>
      </c>
      <c r="L403" t="s">
        <v>24</v>
      </c>
      <c r="M403" s="2">
        <f ca="1">IF(ISBLANK(Table1[[#This Row],[Exit]]),DATEDIF(Table1[[#This Row],[Hire]],TODAY( ),"Y"),DATEDIF(Table1[[#This Row],[Hire]],Table1[[#This Row],[Exit]],"Y"))</f>
        <v>4</v>
      </c>
      <c r="N40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04" spans="1:14">
      <c r="A404" t="s">
        <v>818</v>
      </c>
      <c r="B404" t="s">
        <v>819</v>
      </c>
      <c r="C404" t="s">
        <v>21</v>
      </c>
      <c r="D404">
        <v>40</v>
      </c>
      <c r="E404" t="s">
        <v>66</v>
      </c>
      <c r="F404" t="s">
        <v>16</v>
      </c>
      <c r="G404" t="s">
        <v>53</v>
      </c>
      <c r="H404" s="1">
        <v>45233</v>
      </c>
      <c r="J404">
        <v>812000</v>
      </c>
      <c r="K404">
        <v>0</v>
      </c>
      <c r="L404" t="s">
        <v>24</v>
      </c>
      <c r="M404" s="2">
        <f ca="1">IF(ISBLANK(Table1[[#This Row],[Exit]]),DATEDIF(Table1[[#This Row],[Hire]],TODAY( ),"Y"),DATEDIF(Table1[[#This Row],[Hire]],Table1[[#This Row],[Exit]],"Y"))</f>
        <v>1</v>
      </c>
      <c r="N40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05" spans="1:14">
      <c r="A405" t="s">
        <v>820</v>
      </c>
      <c r="B405" t="s">
        <v>821</v>
      </c>
      <c r="C405" t="s">
        <v>21</v>
      </c>
      <c r="D405">
        <v>45</v>
      </c>
      <c r="E405" t="s">
        <v>58</v>
      </c>
      <c r="F405" t="s">
        <v>59</v>
      </c>
      <c r="G405" t="s">
        <v>53</v>
      </c>
      <c r="H405" s="1">
        <v>44681</v>
      </c>
      <c r="I405" s="1">
        <v>45237</v>
      </c>
      <c r="J405">
        <v>814000</v>
      </c>
      <c r="K405">
        <v>0.12</v>
      </c>
      <c r="L405" t="s">
        <v>18</v>
      </c>
      <c r="M405" s="2">
        <f ca="1">IF(ISBLANK(Table1[[#This Row],[Exit]]),DATEDIF(Table1[[#This Row],[Hire]],TODAY( ),"Y"),DATEDIF(Table1[[#This Row],[Hire]],Table1[[#This Row],[Exit]],"Y"))</f>
        <v>1</v>
      </c>
      <c r="N40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06" spans="1:14">
      <c r="A406" t="s">
        <v>822</v>
      </c>
      <c r="B406" t="s">
        <v>823</v>
      </c>
      <c r="C406" t="s">
        <v>14</v>
      </c>
      <c r="D406">
        <v>31</v>
      </c>
      <c r="E406" t="s">
        <v>15</v>
      </c>
      <c r="F406" t="s">
        <v>16</v>
      </c>
      <c r="G406" t="s">
        <v>53</v>
      </c>
      <c r="H406" s="1">
        <v>43887</v>
      </c>
      <c r="J406">
        <v>816000</v>
      </c>
      <c r="K406">
        <v>0.14000000000000001</v>
      </c>
      <c r="L406" t="s">
        <v>24</v>
      </c>
      <c r="M406" s="2">
        <f ca="1">IF(ISBLANK(Table1[[#This Row],[Exit]]),DATEDIF(Table1[[#This Row],[Hire]],TODAY( ),"Y"),DATEDIF(Table1[[#This Row],[Hire]],Table1[[#This Row],[Exit]],"Y"))</f>
        <v>5</v>
      </c>
      <c r="N40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07" spans="1:14">
      <c r="A407" t="s">
        <v>824</v>
      </c>
      <c r="B407" t="s">
        <v>825</v>
      </c>
      <c r="C407" t="s">
        <v>21</v>
      </c>
      <c r="D407">
        <v>35</v>
      </c>
      <c r="E407" t="s">
        <v>22</v>
      </c>
      <c r="F407" t="s">
        <v>16</v>
      </c>
      <c r="G407" t="s">
        <v>53</v>
      </c>
      <c r="H407" s="1">
        <v>44815</v>
      </c>
      <c r="J407">
        <v>818000</v>
      </c>
      <c r="K407">
        <v>0</v>
      </c>
      <c r="L407" t="s">
        <v>24</v>
      </c>
      <c r="M407" s="2">
        <f ca="1">IF(ISBLANK(Table1[[#This Row],[Exit]]),DATEDIF(Table1[[#This Row],[Hire]],TODAY( ),"Y"),DATEDIF(Table1[[#This Row],[Hire]],Table1[[#This Row],[Exit]],"Y"))</f>
        <v>2</v>
      </c>
      <c r="N40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08" spans="1:14">
      <c r="A408" t="s">
        <v>826</v>
      </c>
      <c r="B408" t="s">
        <v>827</v>
      </c>
      <c r="C408" t="s">
        <v>14</v>
      </c>
      <c r="D408">
        <v>31</v>
      </c>
      <c r="E408" t="s">
        <v>81</v>
      </c>
      <c r="F408" t="s">
        <v>43</v>
      </c>
      <c r="G408" t="s">
        <v>53</v>
      </c>
      <c r="H408" s="1">
        <v>45430</v>
      </c>
      <c r="J408">
        <v>820000</v>
      </c>
      <c r="K408">
        <v>0</v>
      </c>
      <c r="L408" t="s">
        <v>24</v>
      </c>
      <c r="M408" s="2">
        <f ca="1">IF(ISBLANK(Table1[[#This Row],[Exit]]),DATEDIF(Table1[[#This Row],[Hire]],TODAY( ),"Y"),DATEDIF(Table1[[#This Row],[Hire]],Table1[[#This Row],[Exit]],"Y"))</f>
        <v>1</v>
      </c>
      <c r="N40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09" spans="1:14">
      <c r="A409" t="s">
        <v>828</v>
      </c>
      <c r="B409" t="s">
        <v>829</v>
      </c>
      <c r="C409" t="s">
        <v>14</v>
      </c>
      <c r="D409">
        <v>35</v>
      </c>
      <c r="E409" t="s">
        <v>52</v>
      </c>
      <c r="F409" t="s">
        <v>16</v>
      </c>
      <c r="G409" t="s">
        <v>17</v>
      </c>
      <c r="H409" s="1">
        <v>44509</v>
      </c>
      <c r="J409">
        <v>822000</v>
      </c>
      <c r="K409">
        <v>0</v>
      </c>
      <c r="L409" t="s">
        <v>24</v>
      </c>
      <c r="M409" s="2">
        <f ca="1">IF(ISBLANK(Table1[[#This Row],[Exit]]),DATEDIF(Table1[[#This Row],[Hire]],TODAY( ),"Y"),DATEDIF(Table1[[#This Row],[Hire]],Table1[[#This Row],[Exit]],"Y"))</f>
        <v>3</v>
      </c>
      <c r="N40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10" spans="1:14">
      <c r="A410" t="s">
        <v>830</v>
      </c>
      <c r="B410" t="s">
        <v>831</v>
      </c>
      <c r="C410" t="s">
        <v>14</v>
      </c>
      <c r="D410">
        <v>31</v>
      </c>
      <c r="E410" t="s">
        <v>66</v>
      </c>
      <c r="F410" t="s">
        <v>16</v>
      </c>
      <c r="G410" t="s">
        <v>23</v>
      </c>
      <c r="H410" s="1">
        <v>43963</v>
      </c>
      <c r="J410">
        <v>824000</v>
      </c>
      <c r="K410">
        <v>0</v>
      </c>
      <c r="L410" t="s">
        <v>24</v>
      </c>
      <c r="M410" s="2">
        <f ca="1">IF(ISBLANK(Table1[[#This Row],[Exit]]),DATEDIF(Table1[[#This Row],[Hire]],TODAY( ),"Y"),DATEDIF(Table1[[#This Row],[Hire]],Table1[[#This Row],[Exit]],"Y"))</f>
        <v>5</v>
      </c>
      <c r="N41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11" spans="1:14">
      <c r="A411" t="s">
        <v>832</v>
      </c>
      <c r="B411" t="s">
        <v>833</v>
      </c>
      <c r="C411" t="s">
        <v>14</v>
      </c>
      <c r="D411">
        <v>31</v>
      </c>
      <c r="E411" t="s">
        <v>31</v>
      </c>
      <c r="F411" t="s">
        <v>16</v>
      </c>
      <c r="G411" t="s">
        <v>53</v>
      </c>
      <c r="H411" s="1">
        <v>44815</v>
      </c>
      <c r="J411">
        <v>826000</v>
      </c>
      <c r="K411">
        <v>0.23</v>
      </c>
      <c r="L411" t="s">
        <v>24</v>
      </c>
      <c r="M411" s="2">
        <f ca="1">IF(ISBLANK(Table1[[#This Row],[Exit]]),DATEDIF(Table1[[#This Row],[Hire]],TODAY( ),"Y"),DATEDIF(Table1[[#This Row],[Hire]],Table1[[#This Row],[Exit]],"Y"))</f>
        <v>2</v>
      </c>
      <c r="N41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12" spans="1:14">
      <c r="A412" t="s">
        <v>834</v>
      </c>
      <c r="B412" t="s">
        <v>835</v>
      </c>
      <c r="C412" t="s">
        <v>14</v>
      </c>
      <c r="D412">
        <v>31</v>
      </c>
      <c r="E412" t="s">
        <v>81</v>
      </c>
      <c r="F412" t="s">
        <v>49</v>
      </c>
      <c r="G412" t="s">
        <v>34</v>
      </c>
      <c r="H412" s="1">
        <v>44857</v>
      </c>
      <c r="J412">
        <v>828000</v>
      </c>
      <c r="K412">
        <v>0.36</v>
      </c>
      <c r="L412" t="s">
        <v>24</v>
      </c>
      <c r="M412" s="2">
        <f ca="1">IF(ISBLANK(Table1[[#This Row],[Exit]]),DATEDIF(Table1[[#This Row],[Hire]],TODAY( ),"Y"),DATEDIF(Table1[[#This Row],[Hire]],Table1[[#This Row],[Exit]],"Y"))</f>
        <v>2</v>
      </c>
      <c r="N41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13" spans="1:14">
      <c r="A413" t="s">
        <v>836</v>
      </c>
      <c r="B413" t="s">
        <v>837</v>
      </c>
      <c r="C413" t="s">
        <v>14</v>
      </c>
      <c r="D413">
        <v>31</v>
      </c>
      <c r="E413" t="s">
        <v>92</v>
      </c>
      <c r="F413" t="s">
        <v>59</v>
      </c>
      <c r="G413" t="s">
        <v>53</v>
      </c>
      <c r="H413" s="1">
        <v>45527</v>
      </c>
      <c r="J413">
        <v>830000</v>
      </c>
      <c r="K413">
        <v>0</v>
      </c>
      <c r="L413" t="s">
        <v>24</v>
      </c>
      <c r="M413" s="2">
        <f ca="1">IF(ISBLANK(Table1[[#This Row],[Exit]]),DATEDIF(Table1[[#This Row],[Hire]],TODAY( ),"Y"),DATEDIF(Table1[[#This Row],[Hire]],Table1[[#This Row],[Exit]],"Y"))</f>
        <v>0</v>
      </c>
      <c r="N41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14" spans="1:14">
      <c r="A414" t="s">
        <v>838</v>
      </c>
      <c r="B414" t="s">
        <v>839</v>
      </c>
      <c r="C414" t="s">
        <v>14</v>
      </c>
      <c r="D414">
        <v>36</v>
      </c>
      <c r="E414" t="s">
        <v>81</v>
      </c>
      <c r="F414" t="s">
        <v>46</v>
      </c>
      <c r="G414" t="s">
        <v>23</v>
      </c>
      <c r="H414" s="1">
        <v>45237</v>
      </c>
      <c r="J414">
        <v>832000</v>
      </c>
      <c r="K414">
        <v>0</v>
      </c>
      <c r="L414" t="s">
        <v>24</v>
      </c>
      <c r="M414" s="2">
        <f ca="1">IF(ISBLANK(Table1[[#This Row],[Exit]]),DATEDIF(Table1[[#This Row],[Hire]],TODAY( ),"Y"),DATEDIF(Table1[[#This Row],[Hire]],Table1[[#This Row],[Exit]],"Y"))</f>
        <v>1</v>
      </c>
      <c r="N41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15" spans="1:14">
      <c r="A415" t="s">
        <v>840</v>
      </c>
      <c r="B415" t="s">
        <v>841</v>
      </c>
      <c r="C415" t="s">
        <v>21</v>
      </c>
      <c r="D415">
        <v>45</v>
      </c>
      <c r="E415" t="s">
        <v>22</v>
      </c>
      <c r="F415" t="s">
        <v>16</v>
      </c>
      <c r="G415" t="s">
        <v>34</v>
      </c>
      <c r="H415" s="1">
        <v>45206</v>
      </c>
      <c r="J415">
        <v>834000</v>
      </c>
      <c r="K415">
        <v>0.09</v>
      </c>
      <c r="L415" t="s">
        <v>24</v>
      </c>
      <c r="M415" s="2">
        <f ca="1">IF(ISBLANK(Table1[[#This Row],[Exit]]),DATEDIF(Table1[[#This Row],[Hire]],TODAY( ),"Y"),DATEDIF(Table1[[#This Row],[Hire]],Table1[[#This Row],[Exit]],"Y"))</f>
        <v>1</v>
      </c>
      <c r="N41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16" spans="1:14">
      <c r="A416" t="s">
        <v>842</v>
      </c>
      <c r="B416" t="s">
        <v>843</v>
      </c>
      <c r="C416" t="s">
        <v>21</v>
      </c>
      <c r="D416">
        <v>37</v>
      </c>
      <c r="E416" t="s">
        <v>92</v>
      </c>
      <c r="F416" t="s">
        <v>59</v>
      </c>
      <c r="G416" t="s">
        <v>34</v>
      </c>
      <c r="H416" s="1">
        <v>44677</v>
      </c>
      <c r="J416">
        <v>836000</v>
      </c>
      <c r="K416">
        <v>0.09</v>
      </c>
      <c r="L416" t="s">
        <v>24</v>
      </c>
      <c r="M416" s="2">
        <f ca="1">IF(ISBLANK(Table1[[#This Row],[Exit]]),DATEDIF(Table1[[#This Row],[Hire]],TODAY( ),"Y"),DATEDIF(Table1[[#This Row],[Hire]],Table1[[#This Row],[Exit]],"Y"))</f>
        <v>3</v>
      </c>
      <c r="N41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17" spans="1:14">
      <c r="A417" t="s">
        <v>844</v>
      </c>
      <c r="B417" t="s">
        <v>845</v>
      </c>
      <c r="C417" t="s">
        <v>21</v>
      </c>
      <c r="D417">
        <v>38</v>
      </c>
      <c r="E417" t="s">
        <v>31</v>
      </c>
      <c r="F417" t="s">
        <v>16</v>
      </c>
      <c r="G417" t="s">
        <v>17</v>
      </c>
      <c r="H417" s="1">
        <v>43889</v>
      </c>
      <c r="J417">
        <v>838000</v>
      </c>
      <c r="K417">
        <v>0</v>
      </c>
      <c r="L417" t="s">
        <v>24</v>
      </c>
      <c r="M417" s="2">
        <f ca="1">IF(ISBLANK(Table1[[#This Row],[Exit]]),DATEDIF(Table1[[#This Row],[Hire]],TODAY( ),"Y"),DATEDIF(Table1[[#This Row],[Hire]],Table1[[#This Row],[Exit]],"Y"))</f>
        <v>5</v>
      </c>
      <c r="N41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18" spans="1:14">
      <c r="A418" t="s">
        <v>846</v>
      </c>
      <c r="B418" t="s">
        <v>847</v>
      </c>
      <c r="C418" t="s">
        <v>21</v>
      </c>
      <c r="D418">
        <v>45</v>
      </c>
      <c r="E418" t="s">
        <v>15</v>
      </c>
      <c r="F418" t="s">
        <v>16</v>
      </c>
      <c r="G418" t="s">
        <v>17</v>
      </c>
      <c r="H418" s="1">
        <v>44116</v>
      </c>
      <c r="J418">
        <v>840000</v>
      </c>
      <c r="K418">
        <v>0</v>
      </c>
      <c r="L418" t="s">
        <v>24</v>
      </c>
      <c r="M418" s="2">
        <f ca="1">IF(ISBLANK(Table1[[#This Row],[Exit]]),DATEDIF(Table1[[#This Row],[Hire]],TODAY( ),"Y"),DATEDIF(Table1[[#This Row],[Hire]],Table1[[#This Row],[Exit]],"Y"))</f>
        <v>4</v>
      </c>
      <c r="N41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19" spans="1:14">
      <c r="A419" t="s">
        <v>848</v>
      </c>
      <c r="B419" t="s">
        <v>849</v>
      </c>
      <c r="C419" t="s">
        <v>14</v>
      </c>
      <c r="D419">
        <v>51</v>
      </c>
      <c r="E419" t="s">
        <v>22</v>
      </c>
      <c r="F419" t="s">
        <v>16</v>
      </c>
      <c r="G419" t="s">
        <v>23</v>
      </c>
      <c r="H419" s="1">
        <v>44588</v>
      </c>
      <c r="J419">
        <v>842000</v>
      </c>
      <c r="K419">
        <v>0.36</v>
      </c>
      <c r="L419" t="s">
        <v>24</v>
      </c>
      <c r="M419" s="2">
        <f ca="1">IF(ISBLANK(Table1[[#This Row],[Exit]]),DATEDIF(Table1[[#This Row],[Hire]],TODAY( ),"Y"),DATEDIF(Table1[[#This Row],[Hire]],Table1[[#This Row],[Exit]],"Y"))</f>
        <v>3</v>
      </c>
      <c r="N41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420" spans="1:14">
      <c r="A420" t="s">
        <v>850</v>
      </c>
      <c r="B420" t="s">
        <v>851</v>
      </c>
      <c r="C420" t="s">
        <v>14</v>
      </c>
      <c r="D420">
        <v>56</v>
      </c>
      <c r="E420" t="s">
        <v>27</v>
      </c>
      <c r="F420" t="s">
        <v>28</v>
      </c>
      <c r="G420" t="s">
        <v>17</v>
      </c>
      <c r="H420" s="1">
        <v>45337</v>
      </c>
      <c r="J420">
        <v>844000</v>
      </c>
      <c r="K420">
        <v>0</v>
      </c>
      <c r="L420" t="s">
        <v>24</v>
      </c>
      <c r="M420" s="2">
        <f ca="1">IF(ISBLANK(Table1[[#This Row],[Exit]]),DATEDIF(Table1[[#This Row],[Hire]],TODAY( ),"Y"),DATEDIF(Table1[[#This Row],[Hire]],Table1[[#This Row],[Exit]],"Y"))</f>
        <v>1</v>
      </c>
      <c r="N42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421" spans="1:14">
      <c r="A421" t="s">
        <v>852</v>
      </c>
      <c r="B421" t="s">
        <v>853</v>
      </c>
      <c r="C421" t="s">
        <v>14</v>
      </c>
      <c r="D421">
        <v>53</v>
      </c>
      <c r="E421" t="s">
        <v>31</v>
      </c>
      <c r="F421" t="s">
        <v>16</v>
      </c>
      <c r="G421" t="s">
        <v>23</v>
      </c>
      <c r="H421" s="1">
        <v>45332</v>
      </c>
      <c r="J421">
        <v>846000</v>
      </c>
      <c r="K421">
        <v>0</v>
      </c>
      <c r="L421" t="s">
        <v>24</v>
      </c>
      <c r="M421" s="2">
        <f ca="1">IF(ISBLANK(Table1[[#This Row],[Exit]]),DATEDIF(Table1[[#This Row],[Hire]],TODAY( ),"Y"),DATEDIF(Table1[[#This Row],[Hire]],Table1[[#This Row],[Exit]],"Y"))</f>
        <v>1</v>
      </c>
      <c r="N42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422" spans="1:14">
      <c r="A422" t="s">
        <v>854</v>
      </c>
      <c r="B422" t="s">
        <v>855</v>
      </c>
      <c r="C422" t="s">
        <v>14</v>
      </c>
      <c r="D422">
        <v>47</v>
      </c>
      <c r="E422" t="s">
        <v>27</v>
      </c>
      <c r="F422" t="s">
        <v>28</v>
      </c>
      <c r="G422" t="s">
        <v>34</v>
      </c>
      <c r="H422" s="1">
        <v>44183</v>
      </c>
      <c r="J422">
        <v>848000</v>
      </c>
      <c r="K422">
        <v>0</v>
      </c>
      <c r="L422" t="s">
        <v>24</v>
      </c>
      <c r="M422" s="2">
        <f ca="1">IF(ISBLANK(Table1[[#This Row],[Exit]]),DATEDIF(Table1[[#This Row],[Hire]],TODAY( ),"Y"),DATEDIF(Table1[[#This Row],[Hire]],Table1[[#This Row],[Exit]],"Y"))</f>
        <v>4</v>
      </c>
      <c r="N42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23" spans="1:14">
      <c r="A423" t="s">
        <v>856</v>
      </c>
      <c r="B423" t="s">
        <v>857</v>
      </c>
      <c r="C423" t="s">
        <v>14</v>
      </c>
      <c r="D423">
        <v>36</v>
      </c>
      <c r="E423" t="s">
        <v>15</v>
      </c>
      <c r="F423" t="s">
        <v>16</v>
      </c>
      <c r="G423" t="s">
        <v>23</v>
      </c>
      <c r="H423" s="1">
        <v>43837</v>
      </c>
      <c r="J423">
        <v>850000</v>
      </c>
      <c r="K423">
        <v>0</v>
      </c>
      <c r="L423" t="s">
        <v>24</v>
      </c>
      <c r="M423" s="2">
        <f ca="1">IF(ISBLANK(Table1[[#This Row],[Exit]]),DATEDIF(Table1[[#This Row],[Hire]],TODAY( ),"Y"),DATEDIF(Table1[[#This Row],[Hire]],Table1[[#This Row],[Exit]],"Y"))</f>
        <v>5</v>
      </c>
      <c r="N42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24" spans="1:14">
      <c r="A424" t="s">
        <v>858</v>
      </c>
      <c r="B424" t="s">
        <v>859</v>
      </c>
      <c r="C424" t="s">
        <v>355</v>
      </c>
      <c r="D424">
        <v>41</v>
      </c>
      <c r="E424" t="s">
        <v>15</v>
      </c>
      <c r="F424" t="s">
        <v>16</v>
      </c>
      <c r="G424" t="s">
        <v>34</v>
      </c>
      <c r="H424" s="1">
        <v>45206</v>
      </c>
      <c r="J424">
        <v>852000</v>
      </c>
      <c r="K424">
        <v>0.38</v>
      </c>
      <c r="L424" t="s">
        <v>24</v>
      </c>
      <c r="M424" s="2">
        <f ca="1">IF(ISBLANK(Table1[[#This Row],[Exit]]),DATEDIF(Table1[[#This Row],[Hire]],TODAY( ),"Y"),DATEDIF(Table1[[#This Row],[Hire]],Table1[[#This Row],[Exit]],"Y"))</f>
        <v>1</v>
      </c>
      <c r="N42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25" spans="1:14">
      <c r="A425" t="s">
        <v>860</v>
      </c>
      <c r="B425" t="s">
        <v>861</v>
      </c>
      <c r="C425" t="s">
        <v>14</v>
      </c>
      <c r="D425">
        <v>31</v>
      </c>
      <c r="E425" t="s">
        <v>42</v>
      </c>
      <c r="F425" t="s">
        <v>43</v>
      </c>
      <c r="G425" t="s">
        <v>34</v>
      </c>
      <c r="H425" s="1">
        <v>44487</v>
      </c>
      <c r="J425">
        <v>854000</v>
      </c>
      <c r="K425">
        <v>0.15</v>
      </c>
      <c r="L425" t="s">
        <v>24</v>
      </c>
      <c r="M425" s="2">
        <f ca="1">IF(ISBLANK(Table1[[#This Row],[Exit]]),DATEDIF(Table1[[#This Row],[Hire]],TODAY( ),"Y"),DATEDIF(Table1[[#This Row],[Hire]],Table1[[#This Row],[Exit]],"Y"))</f>
        <v>3</v>
      </c>
      <c r="N42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26" spans="1:14">
      <c r="A426" t="s">
        <v>862</v>
      </c>
      <c r="B426" t="s">
        <v>863</v>
      </c>
      <c r="C426" t="s">
        <v>14</v>
      </c>
      <c r="D426">
        <v>31</v>
      </c>
      <c r="E426" t="s">
        <v>42</v>
      </c>
      <c r="F426" t="s">
        <v>46</v>
      </c>
      <c r="G426" t="s">
        <v>23</v>
      </c>
      <c r="H426" s="1">
        <v>44791</v>
      </c>
      <c r="J426">
        <v>856000</v>
      </c>
      <c r="K426">
        <v>0.1</v>
      </c>
      <c r="L426" t="s">
        <v>24</v>
      </c>
      <c r="M426" s="2">
        <f ca="1">IF(ISBLANK(Table1[[#This Row],[Exit]]),DATEDIF(Table1[[#This Row],[Hire]],TODAY( ),"Y"),DATEDIF(Table1[[#This Row],[Hire]],Table1[[#This Row],[Exit]],"Y"))</f>
        <v>2</v>
      </c>
      <c r="N42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27" spans="1:14">
      <c r="A427" t="s">
        <v>864</v>
      </c>
      <c r="B427" t="s">
        <v>865</v>
      </c>
      <c r="C427" t="s">
        <v>14</v>
      </c>
      <c r="D427">
        <v>38</v>
      </c>
      <c r="E427" t="s">
        <v>42</v>
      </c>
      <c r="F427" t="s">
        <v>49</v>
      </c>
      <c r="G427" t="s">
        <v>17</v>
      </c>
      <c r="H427" s="1">
        <v>45440</v>
      </c>
      <c r="J427">
        <v>858000</v>
      </c>
      <c r="K427">
        <v>0.15</v>
      </c>
      <c r="L427" t="s">
        <v>24</v>
      </c>
      <c r="M427" s="2">
        <f ca="1">IF(ISBLANK(Table1[[#This Row],[Exit]]),DATEDIF(Table1[[#This Row],[Hire]],TODAY( ),"Y"),DATEDIF(Table1[[#This Row],[Hire]],Table1[[#This Row],[Exit]],"Y"))</f>
        <v>1</v>
      </c>
      <c r="N42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28" spans="1:14">
      <c r="A428" t="s">
        <v>622</v>
      </c>
      <c r="B428" t="s">
        <v>866</v>
      </c>
      <c r="C428" t="s">
        <v>14</v>
      </c>
      <c r="D428">
        <v>28</v>
      </c>
      <c r="E428" t="s">
        <v>52</v>
      </c>
      <c r="F428" t="s">
        <v>16</v>
      </c>
      <c r="G428" t="s">
        <v>53</v>
      </c>
      <c r="H428" s="1">
        <v>44811</v>
      </c>
      <c r="I428" s="1">
        <v>45412</v>
      </c>
      <c r="J428">
        <v>860000</v>
      </c>
      <c r="K428">
        <v>0.05</v>
      </c>
      <c r="L428" t="s">
        <v>18</v>
      </c>
      <c r="M428" s="2">
        <f ca="1">IF(ISBLANK(Table1[[#This Row],[Exit]]),DATEDIF(Table1[[#This Row],[Hire]],TODAY( ),"Y"),DATEDIF(Table1[[#This Row],[Hire]],Table1[[#This Row],[Exit]],"Y"))</f>
        <v>1</v>
      </c>
      <c r="N42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429" spans="1:14">
      <c r="A429" t="s">
        <v>867</v>
      </c>
      <c r="B429" t="s">
        <v>868</v>
      </c>
      <c r="C429" t="s">
        <v>14</v>
      </c>
      <c r="D429">
        <v>39</v>
      </c>
      <c r="E429" t="s">
        <v>42</v>
      </c>
      <c r="F429" t="s">
        <v>46</v>
      </c>
      <c r="G429" t="s">
        <v>53</v>
      </c>
      <c r="H429" s="1">
        <v>45294</v>
      </c>
      <c r="J429">
        <v>862000</v>
      </c>
      <c r="K429">
        <v>0</v>
      </c>
      <c r="L429" t="s">
        <v>24</v>
      </c>
      <c r="M429" s="2">
        <f ca="1">IF(ISBLANK(Table1[[#This Row],[Exit]]),DATEDIF(Table1[[#This Row],[Hire]],TODAY( ),"Y"),DATEDIF(Table1[[#This Row],[Hire]],Table1[[#This Row],[Exit]],"Y"))</f>
        <v>1</v>
      </c>
      <c r="N42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30" spans="1:14">
      <c r="A430" t="s">
        <v>869</v>
      </c>
      <c r="B430" t="s">
        <v>870</v>
      </c>
      <c r="C430" t="s">
        <v>21</v>
      </c>
      <c r="D430">
        <v>31</v>
      </c>
      <c r="E430" t="s">
        <v>58</v>
      </c>
      <c r="F430" t="s">
        <v>59</v>
      </c>
      <c r="G430" t="s">
        <v>34</v>
      </c>
      <c r="H430" s="1">
        <v>45074</v>
      </c>
      <c r="J430">
        <v>864000</v>
      </c>
      <c r="K430">
        <v>0.18</v>
      </c>
      <c r="L430" t="s">
        <v>24</v>
      </c>
      <c r="M430" s="2">
        <f ca="1">IF(ISBLANK(Table1[[#This Row],[Exit]]),DATEDIF(Table1[[#This Row],[Hire]],TODAY( ),"Y"),DATEDIF(Table1[[#This Row],[Hire]],Table1[[#This Row],[Exit]],"Y"))</f>
        <v>2</v>
      </c>
      <c r="N43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31" spans="1:14">
      <c r="A431" t="s">
        <v>871</v>
      </c>
      <c r="B431" t="s">
        <v>872</v>
      </c>
      <c r="C431" t="s">
        <v>21</v>
      </c>
      <c r="D431">
        <v>45</v>
      </c>
      <c r="E431" t="s">
        <v>52</v>
      </c>
      <c r="F431" t="s">
        <v>16</v>
      </c>
      <c r="G431" t="s">
        <v>23</v>
      </c>
      <c r="H431" s="1">
        <v>45245</v>
      </c>
      <c r="J431">
        <v>866000</v>
      </c>
      <c r="K431">
        <v>0</v>
      </c>
      <c r="L431" t="s">
        <v>24</v>
      </c>
      <c r="M431" s="2">
        <f ca="1">IF(ISBLANK(Table1[[#This Row],[Exit]]),DATEDIF(Table1[[#This Row],[Hire]],TODAY( ),"Y"),DATEDIF(Table1[[#This Row],[Hire]],Table1[[#This Row],[Exit]],"Y"))</f>
        <v>1</v>
      </c>
      <c r="N43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32" spans="1:14">
      <c r="A432" t="s">
        <v>873</v>
      </c>
      <c r="B432" t="s">
        <v>874</v>
      </c>
      <c r="C432" t="s">
        <v>41</v>
      </c>
      <c r="D432">
        <v>50</v>
      </c>
      <c r="E432" t="s">
        <v>52</v>
      </c>
      <c r="F432" t="s">
        <v>16</v>
      </c>
      <c r="G432" t="s">
        <v>34</v>
      </c>
      <c r="H432" s="1">
        <v>43851</v>
      </c>
      <c r="J432">
        <v>868000</v>
      </c>
      <c r="K432">
        <v>0</v>
      </c>
      <c r="L432" t="s">
        <v>24</v>
      </c>
      <c r="M432" s="2">
        <f ca="1">IF(ISBLANK(Table1[[#This Row],[Exit]]),DATEDIF(Table1[[#This Row],[Hire]],TODAY( ),"Y"),DATEDIF(Table1[[#This Row],[Hire]],Table1[[#This Row],[Exit]],"Y"))</f>
        <v>5</v>
      </c>
      <c r="N43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33" spans="1:14">
      <c r="A433" t="s">
        <v>875</v>
      </c>
      <c r="B433" t="s">
        <v>876</v>
      </c>
      <c r="C433" t="s">
        <v>14</v>
      </c>
      <c r="D433">
        <v>36</v>
      </c>
      <c r="E433" t="s">
        <v>66</v>
      </c>
      <c r="F433" t="s">
        <v>16</v>
      </c>
      <c r="G433" t="s">
        <v>17</v>
      </c>
      <c r="H433" s="1">
        <v>45206</v>
      </c>
      <c r="J433">
        <v>870000</v>
      </c>
      <c r="K433">
        <v>0.24</v>
      </c>
      <c r="L433" t="s">
        <v>24</v>
      </c>
      <c r="M433" s="2">
        <f ca="1">IF(ISBLANK(Table1[[#This Row],[Exit]]),DATEDIF(Table1[[#This Row],[Hire]],TODAY( ),"Y"),DATEDIF(Table1[[#This Row],[Hire]],Table1[[#This Row],[Exit]],"Y"))</f>
        <v>1</v>
      </c>
      <c r="N43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34" spans="1:14">
      <c r="A434" t="s">
        <v>877</v>
      </c>
      <c r="B434" t="s">
        <v>878</v>
      </c>
      <c r="C434" t="s">
        <v>41</v>
      </c>
      <c r="D434">
        <v>45</v>
      </c>
      <c r="E434" t="s">
        <v>58</v>
      </c>
      <c r="F434" t="s">
        <v>59</v>
      </c>
      <c r="G434" t="s">
        <v>23</v>
      </c>
      <c r="H434" s="1">
        <v>43940</v>
      </c>
      <c r="I434" s="1">
        <v>45074</v>
      </c>
      <c r="J434">
        <v>872000</v>
      </c>
      <c r="K434">
        <v>0</v>
      </c>
      <c r="L434" t="s">
        <v>18</v>
      </c>
      <c r="M434" s="2">
        <f ca="1">IF(ISBLANK(Table1[[#This Row],[Exit]]),DATEDIF(Table1[[#This Row],[Hire]],TODAY( ),"Y"),DATEDIF(Table1[[#This Row],[Hire]],Table1[[#This Row],[Exit]],"Y"))</f>
        <v>3</v>
      </c>
      <c r="N43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35" spans="1:14">
      <c r="A435" t="s">
        <v>879</v>
      </c>
      <c r="B435" t="s">
        <v>880</v>
      </c>
      <c r="C435" t="s">
        <v>14</v>
      </c>
      <c r="D435">
        <v>31</v>
      </c>
      <c r="E435" t="s">
        <v>66</v>
      </c>
      <c r="F435" t="s">
        <v>16</v>
      </c>
      <c r="G435" t="s">
        <v>34</v>
      </c>
      <c r="H435" s="1">
        <v>44083</v>
      </c>
      <c r="J435">
        <v>874000</v>
      </c>
      <c r="K435">
        <v>0.15</v>
      </c>
      <c r="L435" t="s">
        <v>24</v>
      </c>
      <c r="M435" s="2">
        <f ca="1">IF(ISBLANK(Table1[[#This Row],[Exit]]),DATEDIF(Table1[[#This Row],[Hire]],TODAY( ),"Y"),DATEDIF(Table1[[#This Row],[Hire]],Table1[[#This Row],[Exit]],"Y"))</f>
        <v>4</v>
      </c>
      <c r="N43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36" spans="1:14">
      <c r="A436" t="s">
        <v>881</v>
      </c>
      <c r="B436" t="s">
        <v>882</v>
      </c>
      <c r="C436" t="s">
        <v>21</v>
      </c>
      <c r="D436">
        <v>41</v>
      </c>
      <c r="E436" t="s">
        <v>66</v>
      </c>
      <c r="F436" t="s">
        <v>16</v>
      </c>
      <c r="G436" t="s">
        <v>53</v>
      </c>
      <c r="H436" s="1">
        <v>45233</v>
      </c>
      <c r="J436">
        <v>876000</v>
      </c>
      <c r="K436">
        <v>0</v>
      </c>
      <c r="L436" t="s">
        <v>24</v>
      </c>
      <c r="M436" s="2">
        <f ca="1">IF(ISBLANK(Table1[[#This Row],[Exit]]),DATEDIF(Table1[[#This Row],[Hire]],TODAY( ),"Y"),DATEDIF(Table1[[#This Row],[Hire]],Table1[[#This Row],[Exit]],"Y"))</f>
        <v>1</v>
      </c>
      <c r="N43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37" spans="1:14">
      <c r="A437" t="s">
        <v>883</v>
      </c>
      <c r="B437" t="s">
        <v>884</v>
      </c>
      <c r="C437" t="s">
        <v>21</v>
      </c>
      <c r="D437">
        <v>47</v>
      </c>
      <c r="E437" t="s">
        <v>58</v>
      </c>
      <c r="F437" t="s">
        <v>59</v>
      </c>
      <c r="G437" t="s">
        <v>53</v>
      </c>
      <c r="H437" s="1">
        <v>45412</v>
      </c>
      <c r="J437">
        <v>878000</v>
      </c>
      <c r="K437">
        <v>0.38</v>
      </c>
      <c r="L437" t="s">
        <v>24</v>
      </c>
      <c r="M437" s="2">
        <f ca="1">IF(ISBLANK(Table1[[#This Row],[Exit]]),DATEDIF(Table1[[#This Row],[Hire]],TODAY( ),"Y"),DATEDIF(Table1[[#This Row],[Hire]],Table1[[#This Row],[Exit]],"Y"))</f>
        <v>1</v>
      </c>
      <c r="N43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38" spans="1:14">
      <c r="A438" t="s">
        <v>885</v>
      </c>
      <c r="B438" t="s">
        <v>886</v>
      </c>
      <c r="C438" t="s">
        <v>21</v>
      </c>
      <c r="D438">
        <v>38</v>
      </c>
      <c r="E438" t="s">
        <v>15</v>
      </c>
      <c r="F438" t="s">
        <v>16</v>
      </c>
      <c r="G438" t="s">
        <v>53</v>
      </c>
      <c r="H438" s="1">
        <v>43887</v>
      </c>
      <c r="J438">
        <v>880000</v>
      </c>
      <c r="K438">
        <v>0.3</v>
      </c>
      <c r="L438" t="s">
        <v>24</v>
      </c>
      <c r="M438" s="2">
        <f ca="1">IF(ISBLANK(Table1[[#This Row],[Exit]]),DATEDIF(Table1[[#This Row],[Hire]],TODAY( ),"Y"),DATEDIF(Table1[[#This Row],[Hire]],Table1[[#This Row],[Exit]],"Y"))</f>
        <v>5</v>
      </c>
      <c r="N43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39" spans="1:14">
      <c r="A439" t="s">
        <v>887</v>
      </c>
      <c r="B439" t="s">
        <v>888</v>
      </c>
      <c r="C439" t="s">
        <v>21</v>
      </c>
      <c r="D439">
        <v>40</v>
      </c>
      <c r="E439" t="s">
        <v>22</v>
      </c>
      <c r="F439" t="s">
        <v>16</v>
      </c>
      <c r="G439" t="s">
        <v>53</v>
      </c>
      <c r="H439" s="1">
        <v>44815</v>
      </c>
      <c r="J439">
        <v>882000</v>
      </c>
      <c r="K439">
        <v>0.23</v>
      </c>
      <c r="L439" t="s">
        <v>24</v>
      </c>
      <c r="M439" s="2">
        <f ca="1">IF(ISBLANK(Table1[[#This Row],[Exit]]),DATEDIF(Table1[[#This Row],[Hire]],TODAY( ),"Y"),DATEDIF(Table1[[#This Row],[Hire]],Table1[[#This Row],[Exit]],"Y"))</f>
        <v>2</v>
      </c>
      <c r="N43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40" spans="1:14">
      <c r="A440" t="s">
        <v>889</v>
      </c>
      <c r="B440" t="s">
        <v>890</v>
      </c>
      <c r="C440" t="s">
        <v>21</v>
      </c>
      <c r="D440">
        <v>45</v>
      </c>
      <c r="E440" t="s">
        <v>81</v>
      </c>
      <c r="F440" t="s">
        <v>43</v>
      </c>
      <c r="G440" t="s">
        <v>53</v>
      </c>
      <c r="H440" s="1">
        <v>45430</v>
      </c>
      <c r="J440">
        <v>884000</v>
      </c>
      <c r="K440">
        <v>0</v>
      </c>
      <c r="L440" t="s">
        <v>24</v>
      </c>
      <c r="M440" s="2">
        <f ca="1">IF(ISBLANK(Table1[[#This Row],[Exit]]),DATEDIF(Table1[[#This Row],[Hire]],TODAY( ),"Y"),DATEDIF(Table1[[#This Row],[Hire]],Table1[[#This Row],[Exit]],"Y"))</f>
        <v>1</v>
      </c>
      <c r="N44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41" spans="1:14">
      <c r="A441" t="s">
        <v>891</v>
      </c>
      <c r="B441" t="s">
        <v>892</v>
      </c>
      <c r="C441" t="s">
        <v>14</v>
      </c>
      <c r="D441">
        <v>31</v>
      </c>
      <c r="E441" t="s">
        <v>52</v>
      </c>
      <c r="F441" t="s">
        <v>16</v>
      </c>
      <c r="G441" t="s">
        <v>17</v>
      </c>
      <c r="H441" s="1">
        <v>44509</v>
      </c>
      <c r="J441">
        <v>886000</v>
      </c>
      <c r="K441">
        <v>0</v>
      </c>
      <c r="L441" t="s">
        <v>24</v>
      </c>
      <c r="M441" s="2">
        <f ca="1">IF(ISBLANK(Table1[[#This Row],[Exit]]),DATEDIF(Table1[[#This Row],[Hire]],TODAY( ),"Y"),DATEDIF(Table1[[#This Row],[Hire]],Table1[[#This Row],[Exit]],"Y"))</f>
        <v>3</v>
      </c>
      <c r="N44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42" spans="1:14">
      <c r="A442" t="s">
        <v>893</v>
      </c>
      <c r="B442" t="s">
        <v>894</v>
      </c>
      <c r="C442" t="s">
        <v>14</v>
      </c>
      <c r="D442">
        <v>35</v>
      </c>
      <c r="E442" t="s">
        <v>66</v>
      </c>
      <c r="F442" t="s">
        <v>16</v>
      </c>
      <c r="G442" t="s">
        <v>23</v>
      </c>
      <c r="H442" s="1">
        <v>43963</v>
      </c>
      <c r="J442">
        <v>888000</v>
      </c>
      <c r="K442">
        <v>0.24</v>
      </c>
      <c r="L442" t="s">
        <v>24</v>
      </c>
      <c r="M442" s="2">
        <f ca="1">IF(ISBLANK(Table1[[#This Row],[Exit]]),DATEDIF(Table1[[#This Row],[Hire]],TODAY( ),"Y"),DATEDIF(Table1[[#This Row],[Hire]],Table1[[#This Row],[Exit]],"Y"))</f>
        <v>5</v>
      </c>
      <c r="N44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43" spans="1:14">
      <c r="A443" t="s">
        <v>895</v>
      </c>
      <c r="B443" t="s">
        <v>896</v>
      </c>
      <c r="C443" t="s">
        <v>41</v>
      </c>
      <c r="D443">
        <v>31</v>
      </c>
      <c r="E443" t="s">
        <v>31</v>
      </c>
      <c r="F443" t="s">
        <v>16</v>
      </c>
      <c r="G443" t="s">
        <v>53</v>
      </c>
      <c r="H443" s="1">
        <v>44815</v>
      </c>
      <c r="J443">
        <v>890000</v>
      </c>
      <c r="K443">
        <v>0</v>
      </c>
      <c r="L443" t="s">
        <v>24</v>
      </c>
      <c r="M443" s="2">
        <f ca="1">IF(ISBLANK(Table1[[#This Row],[Exit]]),DATEDIF(Table1[[#This Row],[Hire]],TODAY( ),"Y"),DATEDIF(Table1[[#This Row],[Hire]],Table1[[#This Row],[Exit]],"Y"))</f>
        <v>2</v>
      </c>
      <c r="N44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44" spans="1:14">
      <c r="A444" t="s">
        <v>897</v>
      </c>
      <c r="B444" t="s">
        <v>898</v>
      </c>
      <c r="C444" t="s">
        <v>14</v>
      </c>
      <c r="D444">
        <v>35</v>
      </c>
      <c r="E444" t="s">
        <v>81</v>
      </c>
      <c r="F444" t="s">
        <v>49</v>
      </c>
      <c r="G444" t="s">
        <v>34</v>
      </c>
      <c r="H444" s="1">
        <v>44857</v>
      </c>
      <c r="J444">
        <v>892000</v>
      </c>
      <c r="K444">
        <v>0.08</v>
      </c>
      <c r="L444" t="s">
        <v>24</v>
      </c>
      <c r="M444" s="2">
        <f ca="1">IF(ISBLANK(Table1[[#This Row],[Exit]]),DATEDIF(Table1[[#This Row],[Hire]],TODAY( ),"Y"),DATEDIF(Table1[[#This Row],[Hire]],Table1[[#This Row],[Exit]],"Y"))</f>
        <v>2</v>
      </c>
      <c r="N44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45" spans="1:14">
      <c r="A445" t="s">
        <v>50</v>
      </c>
      <c r="B445" t="s">
        <v>899</v>
      </c>
      <c r="C445" t="s">
        <v>21</v>
      </c>
      <c r="D445">
        <v>31</v>
      </c>
      <c r="E445" t="s">
        <v>92</v>
      </c>
      <c r="F445" t="s">
        <v>59</v>
      </c>
      <c r="G445" t="s">
        <v>53</v>
      </c>
      <c r="H445" s="1">
        <v>45527</v>
      </c>
      <c r="J445">
        <v>894000</v>
      </c>
      <c r="K445">
        <v>0</v>
      </c>
      <c r="L445" t="s">
        <v>24</v>
      </c>
      <c r="M445" s="2">
        <f ca="1">IF(ISBLANK(Table1[[#This Row],[Exit]]),DATEDIF(Table1[[#This Row],[Hire]],TODAY( ),"Y"),DATEDIF(Table1[[#This Row],[Hire]],Table1[[#This Row],[Exit]],"Y"))</f>
        <v>0</v>
      </c>
      <c r="N44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46" spans="1:14">
      <c r="A446" t="s">
        <v>900</v>
      </c>
      <c r="B446" t="s">
        <v>901</v>
      </c>
      <c r="C446" t="s">
        <v>41</v>
      </c>
      <c r="D446">
        <v>31</v>
      </c>
      <c r="E446" t="s">
        <v>81</v>
      </c>
      <c r="F446" t="s">
        <v>46</v>
      </c>
      <c r="G446" t="s">
        <v>23</v>
      </c>
      <c r="H446" s="1">
        <v>45237</v>
      </c>
      <c r="J446">
        <v>896000</v>
      </c>
      <c r="K446">
        <v>0.12</v>
      </c>
      <c r="L446" t="s">
        <v>24</v>
      </c>
      <c r="M446" s="2">
        <f ca="1">IF(ISBLANK(Table1[[#This Row],[Exit]]),DATEDIF(Table1[[#This Row],[Hire]],TODAY( ),"Y"),DATEDIF(Table1[[#This Row],[Hire]],Table1[[#This Row],[Exit]],"Y"))</f>
        <v>1</v>
      </c>
      <c r="N44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47" spans="1:14">
      <c r="A447" t="s">
        <v>902</v>
      </c>
      <c r="B447" t="s">
        <v>903</v>
      </c>
      <c r="C447" t="s">
        <v>14</v>
      </c>
      <c r="D447">
        <v>31</v>
      </c>
      <c r="E447" t="s">
        <v>22</v>
      </c>
      <c r="F447" t="s">
        <v>16</v>
      </c>
      <c r="G447" t="s">
        <v>34</v>
      </c>
      <c r="H447" s="1">
        <v>45206</v>
      </c>
      <c r="J447">
        <v>898000</v>
      </c>
      <c r="K447">
        <v>0</v>
      </c>
      <c r="L447" t="s">
        <v>24</v>
      </c>
      <c r="M447" s="2">
        <f ca="1">IF(ISBLANK(Table1[[#This Row],[Exit]]),DATEDIF(Table1[[#This Row],[Hire]],TODAY( ),"Y"),DATEDIF(Table1[[#This Row],[Hire]],Table1[[#This Row],[Exit]],"Y"))</f>
        <v>1</v>
      </c>
      <c r="N44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48" spans="1:14">
      <c r="A448" t="s">
        <v>904</v>
      </c>
      <c r="B448" t="s">
        <v>905</v>
      </c>
      <c r="C448" t="s">
        <v>21</v>
      </c>
      <c r="D448">
        <v>31</v>
      </c>
      <c r="E448" t="s">
        <v>92</v>
      </c>
      <c r="F448" t="s">
        <v>59</v>
      </c>
      <c r="G448" t="s">
        <v>34</v>
      </c>
      <c r="H448" s="1">
        <v>44677</v>
      </c>
      <c r="J448">
        <v>900000</v>
      </c>
      <c r="K448">
        <v>0</v>
      </c>
      <c r="L448" t="s">
        <v>24</v>
      </c>
      <c r="M448" s="2">
        <f ca="1">IF(ISBLANK(Table1[[#This Row],[Exit]]),DATEDIF(Table1[[#This Row],[Hire]],TODAY( ),"Y"),DATEDIF(Table1[[#This Row],[Hire]],Table1[[#This Row],[Exit]],"Y"))</f>
        <v>3</v>
      </c>
      <c r="N44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49" spans="1:14">
      <c r="A449" t="s">
        <v>906</v>
      </c>
      <c r="B449" t="s">
        <v>907</v>
      </c>
      <c r="C449" t="s">
        <v>21</v>
      </c>
      <c r="D449">
        <v>36</v>
      </c>
      <c r="E449" t="s">
        <v>31</v>
      </c>
      <c r="F449" t="s">
        <v>16</v>
      </c>
      <c r="G449" t="s">
        <v>17</v>
      </c>
      <c r="H449" s="1">
        <v>43889</v>
      </c>
      <c r="J449">
        <v>902000</v>
      </c>
      <c r="K449">
        <v>0</v>
      </c>
      <c r="L449" t="s">
        <v>24</v>
      </c>
      <c r="M449" s="2">
        <f ca="1">IF(ISBLANK(Table1[[#This Row],[Exit]]),DATEDIF(Table1[[#This Row],[Hire]],TODAY( ),"Y"),DATEDIF(Table1[[#This Row],[Hire]],Table1[[#This Row],[Exit]],"Y"))</f>
        <v>5</v>
      </c>
      <c r="N44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50" spans="1:14">
      <c r="A450" t="s">
        <v>908</v>
      </c>
      <c r="B450" t="s">
        <v>909</v>
      </c>
      <c r="C450" t="s">
        <v>21</v>
      </c>
      <c r="D450">
        <v>45</v>
      </c>
      <c r="E450" t="s">
        <v>15</v>
      </c>
      <c r="F450" t="s">
        <v>16</v>
      </c>
      <c r="G450" t="s">
        <v>17</v>
      </c>
      <c r="H450" s="1">
        <v>44116</v>
      </c>
      <c r="J450">
        <v>904000</v>
      </c>
      <c r="K450">
        <v>0</v>
      </c>
      <c r="L450" t="s">
        <v>24</v>
      </c>
      <c r="M450" s="2">
        <f ca="1">IF(ISBLANK(Table1[[#This Row],[Exit]]),DATEDIF(Table1[[#This Row],[Hire]],TODAY( ),"Y"),DATEDIF(Table1[[#This Row],[Hire]],Table1[[#This Row],[Exit]],"Y"))</f>
        <v>4</v>
      </c>
      <c r="N45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51" spans="1:14">
      <c r="A451" t="s">
        <v>910</v>
      </c>
      <c r="B451" t="s">
        <v>911</v>
      </c>
      <c r="C451" t="s">
        <v>21</v>
      </c>
      <c r="D451">
        <v>37</v>
      </c>
      <c r="E451" t="s">
        <v>22</v>
      </c>
      <c r="F451" t="s">
        <v>16</v>
      </c>
      <c r="G451" t="s">
        <v>23</v>
      </c>
      <c r="H451" s="1">
        <v>44588</v>
      </c>
      <c r="J451">
        <v>906000</v>
      </c>
      <c r="K451">
        <v>0.26</v>
      </c>
      <c r="L451" t="s">
        <v>24</v>
      </c>
      <c r="M451" s="2">
        <f ca="1">IF(ISBLANK(Table1[[#This Row],[Exit]]),DATEDIF(Table1[[#This Row],[Hire]],TODAY( ),"Y"),DATEDIF(Table1[[#This Row],[Hire]],Table1[[#This Row],[Exit]],"Y"))</f>
        <v>3</v>
      </c>
      <c r="N45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52" spans="1:14">
      <c r="A452" t="s">
        <v>912</v>
      </c>
      <c r="B452" t="s">
        <v>913</v>
      </c>
      <c r="C452" t="s">
        <v>14</v>
      </c>
      <c r="D452">
        <v>38</v>
      </c>
      <c r="E452" t="s">
        <v>27</v>
      </c>
      <c r="F452" t="s">
        <v>28</v>
      </c>
      <c r="G452" t="s">
        <v>17</v>
      </c>
      <c r="H452" s="1">
        <v>45337</v>
      </c>
      <c r="J452">
        <v>908000</v>
      </c>
      <c r="K452">
        <v>0</v>
      </c>
      <c r="L452" t="s">
        <v>24</v>
      </c>
      <c r="M452" s="2">
        <f ca="1">IF(ISBLANK(Table1[[#This Row],[Exit]]),DATEDIF(Table1[[#This Row],[Hire]],TODAY( ),"Y"),DATEDIF(Table1[[#This Row],[Hire]],Table1[[#This Row],[Exit]],"Y"))</f>
        <v>1</v>
      </c>
      <c r="N45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53" spans="1:14">
      <c r="A453" t="s">
        <v>914</v>
      </c>
      <c r="B453" t="s">
        <v>915</v>
      </c>
      <c r="C453" t="s">
        <v>21</v>
      </c>
      <c r="D453">
        <v>45</v>
      </c>
      <c r="E453" t="s">
        <v>31</v>
      </c>
      <c r="F453" t="s">
        <v>16</v>
      </c>
      <c r="G453" t="s">
        <v>23</v>
      </c>
      <c r="H453" s="1">
        <v>44237</v>
      </c>
      <c r="I453" s="1">
        <v>45245</v>
      </c>
      <c r="J453">
        <v>910000</v>
      </c>
      <c r="K453">
        <v>0.09</v>
      </c>
      <c r="L453" t="s">
        <v>18</v>
      </c>
      <c r="M453" s="2">
        <f ca="1">IF(ISBLANK(Table1[[#This Row],[Exit]]),DATEDIF(Table1[[#This Row],[Hire]],TODAY( ),"Y"),DATEDIF(Table1[[#This Row],[Hire]],Table1[[#This Row],[Exit]],"Y"))</f>
        <v>2</v>
      </c>
      <c r="N45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54" spans="1:14">
      <c r="A454" t="s">
        <v>916</v>
      </c>
      <c r="B454" t="s">
        <v>917</v>
      </c>
      <c r="C454" t="s">
        <v>14</v>
      </c>
      <c r="D454">
        <v>51</v>
      </c>
      <c r="E454" t="s">
        <v>27</v>
      </c>
      <c r="F454" t="s">
        <v>28</v>
      </c>
      <c r="G454" t="s">
        <v>34</v>
      </c>
      <c r="H454" s="1">
        <v>44183</v>
      </c>
      <c r="J454">
        <v>912000</v>
      </c>
      <c r="K454">
        <v>0</v>
      </c>
      <c r="L454" t="s">
        <v>24</v>
      </c>
      <c r="M454" s="2">
        <f ca="1">IF(ISBLANK(Table1[[#This Row],[Exit]]),DATEDIF(Table1[[#This Row],[Hire]],TODAY( ),"Y"),DATEDIF(Table1[[#This Row],[Hire]],Table1[[#This Row],[Exit]],"Y"))</f>
        <v>4</v>
      </c>
      <c r="N45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455" spans="1:14">
      <c r="A455" t="s">
        <v>918</v>
      </c>
      <c r="B455" t="s">
        <v>919</v>
      </c>
      <c r="C455" t="s">
        <v>14</v>
      </c>
      <c r="D455">
        <v>56</v>
      </c>
      <c r="E455" t="s">
        <v>15</v>
      </c>
      <c r="F455" t="s">
        <v>16</v>
      </c>
      <c r="G455" t="s">
        <v>23</v>
      </c>
      <c r="H455" s="1">
        <v>43837</v>
      </c>
      <c r="J455">
        <v>914000</v>
      </c>
      <c r="K455">
        <v>0</v>
      </c>
      <c r="L455" t="s">
        <v>24</v>
      </c>
      <c r="M455" s="2">
        <f ca="1">IF(ISBLANK(Table1[[#This Row],[Exit]]),DATEDIF(Table1[[#This Row],[Hire]],TODAY( ),"Y"),DATEDIF(Table1[[#This Row],[Hire]],Table1[[#This Row],[Exit]],"Y"))</f>
        <v>5</v>
      </c>
      <c r="N45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456" spans="1:14">
      <c r="A456" t="s">
        <v>920</v>
      </c>
      <c r="B456" t="s">
        <v>921</v>
      </c>
      <c r="C456" t="s">
        <v>14</v>
      </c>
      <c r="D456">
        <v>53</v>
      </c>
      <c r="E456" t="s">
        <v>15</v>
      </c>
      <c r="F456" t="s">
        <v>16</v>
      </c>
      <c r="G456" t="s">
        <v>34</v>
      </c>
      <c r="H456" s="1">
        <v>45206</v>
      </c>
      <c r="J456">
        <v>916000</v>
      </c>
      <c r="K456">
        <v>0.31</v>
      </c>
      <c r="L456" t="s">
        <v>24</v>
      </c>
      <c r="M456" s="2">
        <f ca="1">IF(ISBLANK(Table1[[#This Row],[Exit]]),DATEDIF(Table1[[#This Row],[Hire]],TODAY( ),"Y"),DATEDIF(Table1[[#This Row],[Hire]],Table1[[#This Row],[Exit]],"Y"))</f>
        <v>1</v>
      </c>
      <c r="N45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457" spans="1:14">
      <c r="A457" t="s">
        <v>922</v>
      </c>
      <c r="B457" t="s">
        <v>923</v>
      </c>
      <c r="C457" t="s">
        <v>14</v>
      </c>
      <c r="D457">
        <v>47</v>
      </c>
      <c r="E457" t="s">
        <v>42</v>
      </c>
      <c r="F457" t="s">
        <v>43</v>
      </c>
      <c r="G457" t="s">
        <v>34</v>
      </c>
      <c r="H457" s="1">
        <v>44487</v>
      </c>
      <c r="J457">
        <v>918000</v>
      </c>
      <c r="K457">
        <v>0</v>
      </c>
      <c r="L457" t="s">
        <v>24</v>
      </c>
      <c r="M457" s="2">
        <f ca="1">IF(ISBLANK(Table1[[#This Row],[Exit]]),DATEDIF(Table1[[#This Row],[Hire]],TODAY( ),"Y"),DATEDIF(Table1[[#This Row],[Hire]],Table1[[#This Row],[Exit]],"Y"))</f>
        <v>3</v>
      </c>
      <c r="N45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58" spans="1:14">
      <c r="A458" t="s">
        <v>442</v>
      </c>
      <c r="B458" t="s">
        <v>924</v>
      </c>
      <c r="C458" t="s">
        <v>21</v>
      </c>
      <c r="D458">
        <v>36</v>
      </c>
      <c r="E458" t="s">
        <v>42</v>
      </c>
      <c r="F458" t="s">
        <v>46</v>
      </c>
      <c r="G458" t="s">
        <v>23</v>
      </c>
      <c r="H458" s="1">
        <v>44791</v>
      </c>
      <c r="J458">
        <v>920000</v>
      </c>
      <c r="K458">
        <v>0.34</v>
      </c>
      <c r="L458" t="s">
        <v>24</v>
      </c>
      <c r="M458" s="2">
        <f ca="1">IF(ISBLANK(Table1[[#This Row],[Exit]]),DATEDIF(Table1[[#This Row],[Hire]],TODAY( ),"Y"),DATEDIF(Table1[[#This Row],[Hire]],Table1[[#This Row],[Exit]],"Y"))</f>
        <v>2</v>
      </c>
      <c r="N45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59" spans="1:14">
      <c r="A459" t="s">
        <v>54</v>
      </c>
      <c r="B459" t="s">
        <v>925</v>
      </c>
      <c r="C459" t="s">
        <v>14</v>
      </c>
      <c r="D459">
        <v>41</v>
      </c>
      <c r="E459" t="s">
        <v>42</v>
      </c>
      <c r="F459" t="s">
        <v>49</v>
      </c>
      <c r="G459" t="s">
        <v>17</v>
      </c>
      <c r="H459" s="1">
        <v>45440</v>
      </c>
      <c r="J459">
        <v>922000</v>
      </c>
      <c r="K459">
        <v>0.15</v>
      </c>
      <c r="L459" t="s">
        <v>24</v>
      </c>
      <c r="M459" s="2">
        <f ca="1">IF(ISBLANK(Table1[[#This Row],[Exit]]),DATEDIF(Table1[[#This Row],[Hire]],TODAY( ),"Y"),DATEDIF(Table1[[#This Row],[Hire]],Table1[[#This Row],[Exit]],"Y"))</f>
        <v>1</v>
      </c>
      <c r="N45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60" spans="1:14">
      <c r="A460" t="s">
        <v>926</v>
      </c>
      <c r="B460" t="s">
        <v>927</v>
      </c>
      <c r="C460" t="s">
        <v>21</v>
      </c>
      <c r="D460">
        <v>31</v>
      </c>
      <c r="E460" t="s">
        <v>52</v>
      </c>
      <c r="F460" t="s">
        <v>16</v>
      </c>
      <c r="G460" t="s">
        <v>53</v>
      </c>
      <c r="H460" s="1">
        <v>44811</v>
      </c>
      <c r="J460">
        <v>924000</v>
      </c>
      <c r="K460">
        <v>0</v>
      </c>
      <c r="L460" t="s">
        <v>24</v>
      </c>
      <c r="M460" s="2">
        <f ca="1">IF(ISBLANK(Table1[[#This Row],[Exit]]),DATEDIF(Table1[[#This Row],[Hire]],TODAY( ),"Y"),DATEDIF(Table1[[#This Row],[Hire]],Table1[[#This Row],[Exit]],"Y"))</f>
        <v>2</v>
      </c>
      <c r="N46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61" spans="1:14">
      <c r="A461" t="s">
        <v>928</v>
      </c>
      <c r="B461" t="s">
        <v>929</v>
      </c>
      <c r="C461" t="s">
        <v>14</v>
      </c>
      <c r="D461">
        <v>31</v>
      </c>
      <c r="E461" t="s">
        <v>42</v>
      </c>
      <c r="F461" t="s">
        <v>46</v>
      </c>
      <c r="G461" t="s">
        <v>53</v>
      </c>
      <c r="H461" s="1">
        <v>45294</v>
      </c>
      <c r="J461">
        <v>926000</v>
      </c>
      <c r="K461">
        <v>0</v>
      </c>
      <c r="L461" t="s">
        <v>24</v>
      </c>
      <c r="M461" s="2">
        <f ca="1">IF(ISBLANK(Table1[[#This Row],[Exit]]),DATEDIF(Table1[[#This Row],[Hire]],TODAY( ),"Y"),DATEDIF(Table1[[#This Row],[Hire]],Table1[[#This Row],[Exit]],"Y"))</f>
        <v>1</v>
      </c>
      <c r="N46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62" spans="1:14">
      <c r="A462" t="s">
        <v>930</v>
      </c>
      <c r="B462" t="s">
        <v>931</v>
      </c>
      <c r="C462" t="s">
        <v>21</v>
      </c>
      <c r="D462">
        <v>38</v>
      </c>
      <c r="E462" t="s">
        <v>58</v>
      </c>
      <c r="F462" t="s">
        <v>59</v>
      </c>
      <c r="G462" t="s">
        <v>34</v>
      </c>
      <c r="H462" s="1">
        <v>45074</v>
      </c>
      <c r="I462" s="1">
        <v>45412</v>
      </c>
      <c r="J462">
        <v>928000</v>
      </c>
      <c r="K462">
        <v>0</v>
      </c>
      <c r="L462" t="s">
        <v>18</v>
      </c>
      <c r="M462" s="2">
        <f ca="1">IF(ISBLANK(Table1[[#This Row],[Exit]]),DATEDIF(Table1[[#This Row],[Hire]],TODAY( ),"Y"),DATEDIF(Table1[[#This Row],[Hire]],Table1[[#This Row],[Exit]],"Y"))</f>
        <v>0</v>
      </c>
      <c r="N46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63" spans="1:14">
      <c r="A463" t="s">
        <v>932</v>
      </c>
      <c r="B463" t="s">
        <v>933</v>
      </c>
      <c r="C463" t="s">
        <v>14</v>
      </c>
      <c r="D463">
        <v>31</v>
      </c>
      <c r="E463" t="s">
        <v>52</v>
      </c>
      <c r="F463" t="s">
        <v>16</v>
      </c>
      <c r="G463" t="s">
        <v>23</v>
      </c>
      <c r="H463" s="1">
        <v>45245</v>
      </c>
      <c r="J463">
        <v>930000</v>
      </c>
      <c r="K463">
        <v>0</v>
      </c>
      <c r="L463" t="s">
        <v>24</v>
      </c>
      <c r="M463" s="2">
        <f ca="1">IF(ISBLANK(Table1[[#This Row],[Exit]]),DATEDIF(Table1[[#This Row],[Hire]],TODAY( ),"Y"),DATEDIF(Table1[[#This Row],[Hire]],Table1[[#This Row],[Exit]],"Y"))</f>
        <v>1</v>
      </c>
      <c r="N46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64" spans="1:14">
      <c r="A464" t="s">
        <v>934</v>
      </c>
      <c r="B464" t="s">
        <v>935</v>
      </c>
      <c r="C464" t="s">
        <v>41</v>
      </c>
      <c r="D464">
        <v>39</v>
      </c>
      <c r="E464" t="s">
        <v>52</v>
      </c>
      <c r="F464" t="s">
        <v>16</v>
      </c>
      <c r="G464" t="s">
        <v>34</v>
      </c>
      <c r="H464" s="1">
        <v>43851</v>
      </c>
      <c r="J464">
        <v>932000</v>
      </c>
      <c r="K464">
        <v>0.39</v>
      </c>
      <c r="L464" t="s">
        <v>24</v>
      </c>
      <c r="M464" s="2">
        <f ca="1">IF(ISBLANK(Table1[[#This Row],[Exit]]),DATEDIF(Table1[[#This Row],[Hire]],TODAY( ),"Y"),DATEDIF(Table1[[#This Row],[Hire]],Table1[[#This Row],[Exit]],"Y"))</f>
        <v>5</v>
      </c>
      <c r="N46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65" spans="1:14">
      <c r="A465" t="s">
        <v>936</v>
      </c>
      <c r="B465" t="s">
        <v>937</v>
      </c>
      <c r="C465" t="s">
        <v>14</v>
      </c>
      <c r="D465">
        <v>31</v>
      </c>
      <c r="E465" t="s">
        <v>66</v>
      </c>
      <c r="F465" t="s">
        <v>16</v>
      </c>
      <c r="G465" t="s">
        <v>17</v>
      </c>
      <c r="H465" s="1">
        <v>45206</v>
      </c>
      <c r="J465">
        <v>934000</v>
      </c>
      <c r="K465">
        <v>0</v>
      </c>
      <c r="L465" t="s">
        <v>24</v>
      </c>
      <c r="M465" s="2">
        <f ca="1">IF(ISBLANK(Table1[[#This Row],[Exit]]),DATEDIF(Table1[[#This Row],[Hire]],TODAY( ),"Y"),DATEDIF(Table1[[#This Row],[Hire]],Table1[[#This Row],[Exit]],"Y"))</f>
        <v>1</v>
      </c>
      <c r="N46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66" spans="1:14">
      <c r="A466" t="s">
        <v>115</v>
      </c>
      <c r="B466" t="s">
        <v>938</v>
      </c>
      <c r="C466" t="s">
        <v>41</v>
      </c>
      <c r="D466">
        <v>45</v>
      </c>
      <c r="E466" t="s">
        <v>58</v>
      </c>
      <c r="F466" t="s">
        <v>59</v>
      </c>
      <c r="G466" t="s">
        <v>23</v>
      </c>
      <c r="H466" s="1">
        <v>45401</v>
      </c>
      <c r="J466">
        <v>936000</v>
      </c>
      <c r="K466">
        <v>0.09</v>
      </c>
      <c r="L466" t="s">
        <v>24</v>
      </c>
      <c r="M466" s="2">
        <f ca="1">IF(ISBLANK(Table1[[#This Row],[Exit]]),DATEDIF(Table1[[#This Row],[Hire]],TODAY( ),"Y"),DATEDIF(Table1[[#This Row],[Hire]],Table1[[#This Row],[Exit]],"Y"))</f>
        <v>1</v>
      </c>
      <c r="N46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67" spans="1:14">
      <c r="A467" t="s">
        <v>939</v>
      </c>
      <c r="B467" t="s">
        <v>940</v>
      </c>
      <c r="C467" t="s">
        <v>14</v>
      </c>
      <c r="D467">
        <v>50</v>
      </c>
      <c r="E467" t="s">
        <v>66</v>
      </c>
      <c r="F467" t="s">
        <v>16</v>
      </c>
      <c r="G467" t="s">
        <v>34</v>
      </c>
      <c r="H467" s="1">
        <v>44083</v>
      </c>
      <c r="J467">
        <v>938000</v>
      </c>
      <c r="K467">
        <v>0</v>
      </c>
      <c r="L467" t="s">
        <v>24</v>
      </c>
      <c r="M467" s="2">
        <f ca="1">IF(ISBLANK(Table1[[#This Row],[Exit]]),DATEDIF(Table1[[#This Row],[Hire]],TODAY( ),"Y"),DATEDIF(Table1[[#This Row],[Hire]],Table1[[#This Row],[Exit]],"Y"))</f>
        <v>4</v>
      </c>
      <c r="N46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68" spans="1:14">
      <c r="A468" t="s">
        <v>941</v>
      </c>
      <c r="B468" t="s">
        <v>942</v>
      </c>
      <c r="C468" t="s">
        <v>21</v>
      </c>
      <c r="D468">
        <v>36</v>
      </c>
      <c r="E468" t="s">
        <v>66</v>
      </c>
      <c r="F468" t="s">
        <v>16</v>
      </c>
      <c r="G468" t="s">
        <v>53</v>
      </c>
      <c r="H468" s="1">
        <v>45233</v>
      </c>
      <c r="J468">
        <v>940000</v>
      </c>
      <c r="K468">
        <v>0.11</v>
      </c>
      <c r="L468" t="s">
        <v>24</v>
      </c>
      <c r="M468" s="2">
        <f ca="1">IF(ISBLANK(Table1[[#This Row],[Exit]]),DATEDIF(Table1[[#This Row],[Hire]],TODAY( ),"Y"),DATEDIF(Table1[[#This Row],[Hire]],Table1[[#This Row],[Exit]],"Y"))</f>
        <v>1</v>
      </c>
      <c r="N46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69" spans="1:14">
      <c r="A469" t="s">
        <v>943</v>
      </c>
      <c r="B469" t="s">
        <v>944</v>
      </c>
      <c r="C469" t="s">
        <v>21</v>
      </c>
      <c r="D469">
        <v>45</v>
      </c>
      <c r="E469" t="s">
        <v>58</v>
      </c>
      <c r="F469" t="s">
        <v>59</v>
      </c>
      <c r="G469" t="s">
        <v>53</v>
      </c>
      <c r="H469" s="1">
        <v>45412</v>
      </c>
      <c r="J469">
        <v>942000</v>
      </c>
      <c r="K469">
        <v>0</v>
      </c>
      <c r="L469" t="s">
        <v>24</v>
      </c>
      <c r="M469" s="2">
        <f ca="1">IF(ISBLANK(Table1[[#This Row],[Exit]]),DATEDIF(Table1[[#This Row],[Hire]],TODAY( ),"Y"),DATEDIF(Table1[[#This Row],[Hire]],Table1[[#This Row],[Exit]],"Y"))</f>
        <v>1</v>
      </c>
      <c r="N46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70" spans="1:14">
      <c r="A470" t="s">
        <v>945</v>
      </c>
      <c r="B470" t="s">
        <v>946</v>
      </c>
      <c r="C470" t="s">
        <v>14</v>
      </c>
      <c r="D470">
        <v>31</v>
      </c>
      <c r="E470" t="s">
        <v>15</v>
      </c>
      <c r="F470" t="s">
        <v>16</v>
      </c>
      <c r="G470" t="s">
        <v>53</v>
      </c>
      <c r="H470" s="1">
        <v>43887</v>
      </c>
      <c r="J470">
        <v>944000</v>
      </c>
      <c r="K470">
        <v>0.24</v>
      </c>
      <c r="L470" t="s">
        <v>24</v>
      </c>
      <c r="M470" s="2">
        <f ca="1">IF(ISBLANK(Table1[[#This Row],[Exit]]),DATEDIF(Table1[[#This Row],[Hire]],TODAY( ),"Y"),DATEDIF(Table1[[#This Row],[Hire]],Table1[[#This Row],[Exit]],"Y"))</f>
        <v>5</v>
      </c>
      <c r="N47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71" spans="1:14">
      <c r="A471" t="s">
        <v>947</v>
      </c>
      <c r="B471" t="s">
        <v>948</v>
      </c>
      <c r="C471" t="s">
        <v>21</v>
      </c>
      <c r="D471">
        <v>41</v>
      </c>
      <c r="E471" t="s">
        <v>22</v>
      </c>
      <c r="F471" t="s">
        <v>16</v>
      </c>
      <c r="G471" t="s">
        <v>53</v>
      </c>
      <c r="H471" s="1">
        <v>44815</v>
      </c>
      <c r="J471">
        <v>946000</v>
      </c>
      <c r="K471">
        <v>0.1</v>
      </c>
      <c r="L471" t="s">
        <v>24</v>
      </c>
      <c r="M471" s="2">
        <f ca="1">IF(ISBLANK(Table1[[#This Row],[Exit]]),DATEDIF(Table1[[#This Row],[Hire]],TODAY( ),"Y"),DATEDIF(Table1[[#This Row],[Hire]],Table1[[#This Row],[Exit]],"Y"))</f>
        <v>2</v>
      </c>
      <c r="N47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72" spans="1:14">
      <c r="A472" t="s">
        <v>949</v>
      </c>
      <c r="B472" t="s">
        <v>950</v>
      </c>
      <c r="C472" t="s">
        <v>21</v>
      </c>
      <c r="D472">
        <v>47</v>
      </c>
      <c r="E472" t="s">
        <v>81</v>
      </c>
      <c r="F472" t="s">
        <v>43</v>
      </c>
      <c r="G472" t="s">
        <v>53</v>
      </c>
      <c r="H472" s="1">
        <v>45430</v>
      </c>
      <c r="J472">
        <v>948000</v>
      </c>
      <c r="K472">
        <v>0.1</v>
      </c>
      <c r="L472" t="s">
        <v>24</v>
      </c>
      <c r="M472" s="2">
        <f ca="1">IF(ISBLANK(Table1[[#This Row],[Exit]]),DATEDIF(Table1[[#This Row],[Hire]],TODAY( ),"Y"),DATEDIF(Table1[[#This Row],[Hire]],Table1[[#This Row],[Exit]],"Y"))</f>
        <v>1</v>
      </c>
      <c r="N47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73" spans="1:14">
      <c r="A473" t="s">
        <v>951</v>
      </c>
      <c r="B473" t="s">
        <v>952</v>
      </c>
      <c r="C473" t="s">
        <v>21</v>
      </c>
      <c r="D473">
        <v>38</v>
      </c>
      <c r="E473" t="s">
        <v>52</v>
      </c>
      <c r="F473" t="s">
        <v>16</v>
      </c>
      <c r="G473" t="s">
        <v>17</v>
      </c>
      <c r="H473" s="1">
        <v>44509</v>
      </c>
      <c r="J473">
        <v>950000</v>
      </c>
      <c r="K473">
        <v>0</v>
      </c>
      <c r="L473" t="s">
        <v>24</v>
      </c>
      <c r="M473" s="2">
        <f ca="1">IF(ISBLANK(Table1[[#This Row],[Exit]]),DATEDIF(Table1[[#This Row],[Hire]],TODAY( ),"Y"),DATEDIF(Table1[[#This Row],[Hire]],Table1[[#This Row],[Exit]],"Y"))</f>
        <v>3</v>
      </c>
      <c r="N47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74" spans="1:14">
      <c r="A474" t="s">
        <v>953</v>
      </c>
      <c r="B474" t="s">
        <v>954</v>
      </c>
      <c r="C474" t="s">
        <v>14</v>
      </c>
      <c r="D474">
        <v>40</v>
      </c>
      <c r="E474" t="s">
        <v>66</v>
      </c>
      <c r="F474" t="s">
        <v>16</v>
      </c>
      <c r="G474" t="s">
        <v>23</v>
      </c>
      <c r="H474" s="1">
        <v>43963</v>
      </c>
      <c r="J474">
        <v>952000</v>
      </c>
      <c r="K474">
        <v>0</v>
      </c>
      <c r="L474" t="s">
        <v>24</v>
      </c>
      <c r="M474" s="2">
        <f ca="1">IF(ISBLANK(Table1[[#This Row],[Exit]]),DATEDIF(Table1[[#This Row],[Hire]],TODAY( ),"Y"),DATEDIF(Table1[[#This Row],[Hire]],Table1[[#This Row],[Exit]],"Y"))</f>
        <v>5</v>
      </c>
      <c r="N47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75" spans="1:14">
      <c r="A475" t="s">
        <v>955</v>
      </c>
      <c r="B475" t="s">
        <v>956</v>
      </c>
      <c r="C475" t="s">
        <v>41</v>
      </c>
      <c r="D475">
        <v>45</v>
      </c>
      <c r="E475" t="s">
        <v>31</v>
      </c>
      <c r="F475" t="s">
        <v>16</v>
      </c>
      <c r="G475" t="s">
        <v>53</v>
      </c>
      <c r="H475" s="1">
        <v>44815</v>
      </c>
      <c r="J475">
        <v>954000</v>
      </c>
      <c r="K475">
        <v>0</v>
      </c>
      <c r="L475" t="s">
        <v>24</v>
      </c>
      <c r="M475" s="2">
        <f ca="1">IF(ISBLANK(Table1[[#This Row],[Exit]]),DATEDIF(Table1[[#This Row],[Hire]],TODAY( ),"Y"),DATEDIF(Table1[[#This Row],[Hire]],Table1[[#This Row],[Exit]],"Y"))</f>
        <v>2</v>
      </c>
      <c r="N47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76" spans="1:14">
      <c r="A476" t="s">
        <v>957</v>
      </c>
      <c r="B476" t="s">
        <v>958</v>
      </c>
      <c r="C476" t="s">
        <v>14</v>
      </c>
      <c r="D476">
        <v>31</v>
      </c>
      <c r="E476" t="s">
        <v>81</v>
      </c>
      <c r="F476" t="s">
        <v>49</v>
      </c>
      <c r="G476" t="s">
        <v>34</v>
      </c>
      <c r="H476" s="1">
        <v>44857</v>
      </c>
      <c r="J476">
        <v>956000</v>
      </c>
      <c r="K476">
        <v>0</v>
      </c>
      <c r="L476" t="s">
        <v>24</v>
      </c>
      <c r="M476" s="2">
        <f ca="1">IF(ISBLANK(Table1[[#This Row],[Exit]]),DATEDIF(Table1[[#This Row],[Hire]],TODAY( ),"Y"),DATEDIF(Table1[[#This Row],[Hire]],Table1[[#This Row],[Exit]],"Y"))</f>
        <v>2</v>
      </c>
      <c r="N47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77" spans="1:14">
      <c r="A477" t="s">
        <v>959</v>
      </c>
      <c r="B477" t="s">
        <v>960</v>
      </c>
      <c r="C477" t="s">
        <v>21</v>
      </c>
      <c r="D477">
        <v>35</v>
      </c>
      <c r="E477" t="s">
        <v>92</v>
      </c>
      <c r="F477" t="s">
        <v>59</v>
      </c>
      <c r="G477" t="s">
        <v>53</v>
      </c>
      <c r="H477" s="1">
        <v>45527</v>
      </c>
      <c r="J477">
        <v>958000</v>
      </c>
      <c r="K477">
        <v>0.32</v>
      </c>
      <c r="L477" t="s">
        <v>24</v>
      </c>
      <c r="M477" s="2">
        <f ca="1">IF(ISBLANK(Table1[[#This Row],[Exit]]),DATEDIF(Table1[[#This Row],[Hire]],TODAY( ),"Y"),DATEDIF(Table1[[#This Row],[Hire]],Table1[[#This Row],[Exit]],"Y"))</f>
        <v>0</v>
      </c>
      <c r="N47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78" spans="1:14">
      <c r="A478" t="s">
        <v>961</v>
      </c>
      <c r="B478" t="s">
        <v>962</v>
      </c>
      <c r="C478" t="s">
        <v>14</v>
      </c>
      <c r="D478">
        <v>31</v>
      </c>
      <c r="E478" t="s">
        <v>81</v>
      </c>
      <c r="F478" t="s">
        <v>46</v>
      </c>
      <c r="G478" t="s">
        <v>23</v>
      </c>
      <c r="H478" s="1">
        <v>45237</v>
      </c>
      <c r="J478">
        <v>960000</v>
      </c>
      <c r="K478">
        <v>0</v>
      </c>
      <c r="L478" t="s">
        <v>24</v>
      </c>
      <c r="M478" s="2">
        <f ca="1">IF(ISBLANK(Table1[[#This Row],[Exit]]),DATEDIF(Table1[[#This Row],[Hire]],TODAY( ),"Y"),DATEDIF(Table1[[#This Row],[Hire]],Table1[[#This Row],[Exit]],"Y"))</f>
        <v>1</v>
      </c>
      <c r="N47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79" spans="1:14">
      <c r="A479" t="s">
        <v>963</v>
      </c>
      <c r="B479" t="s">
        <v>964</v>
      </c>
      <c r="C479" t="s">
        <v>14</v>
      </c>
      <c r="D479">
        <v>35</v>
      </c>
      <c r="E479" t="s">
        <v>22</v>
      </c>
      <c r="F479" t="s">
        <v>16</v>
      </c>
      <c r="G479" t="s">
        <v>34</v>
      </c>
      <c r="H479" s="1">
        <v>45206</v>
      </c>
      <c r="I479" s="1">
        <v>45337</v>
      </c>
      <c r="J479">
        <v>962000</v>
      </c>
      <c r="K479">
        <v>0</v>
      </c>
      <c r="L479" t="s">
        <v>18</v>
      </c>
      <c r="M479" s="2">
        <f ca="1">IF(ISBLANK(Table1[[#This Row],[Exit]]),DATEDIF(Table1[[#This Row],[Hire]],TODAY( ),"Y"),DATEDIF(Table1[[#This Row],[Hire]],Table1[[#This Row],[Exit]],"Y"))</f>
        <v>0</v>
      </c>
      <c r="N47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80" spans="1:14">
      <c r="A480" t="s">
        <v>965</v>
      </c>
      <c r="B480" t="s">
        <v>966</v>
      </c>
      <c r="C480" t="s">
        <v>14</v>
      </c>
      <c r="D480">
        <v>31</v>
      </c>
      <c r="E480" t="s">
        <v>92</v>
      </c>
      <c r="F480" t="s">
        <v>59</v>
      </c>
      <c r="G480" t="s">
        <v>34</v>
      </c>
      <c r="H480" s="1">
        <v>44677</v>
      </c>
      <c r="J480">
        <v>964000</v>
      </c>
      <c r="K480">
        <v>0.11</v>
      </c>
      <c r="L480" t="s">
        <v>24</v>
      </c>
      <c r="M480" s="2">
        <f ca="1">IF(ISBLANK(Table1[[#This Row],[Exit]]),DATEDIF(Table1[[#This Row],[Hire]],TODAY( ),"Y"),DATEDIF(Table1[[#This Row],[Hire]],Table1[[#This Row],[Exit]],"Y"))</f>
        <v>3</v>
      </c>
      <c r="N48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81" spans="1:14">
      <c r="A481" t="s">
        <v>967</v>
      </c>
      <c r="B481" t="s">
        <v>968</v>
      </c>
      <c r="C481" t="s">
        <v>14</v>
      </c>
      <c r="D481">
        <v>31</v>
      </c>
      <c r="E481" t="s">
        <v>31</v>
      </c>
      <c r="F481" t="s">
        <v>16</v>
      </c>
      <c r="G481" t="s">
        <v>17</v>
      </c>
      <c r="H481" s="1">
        <v>43889</v>
      </c>
      <c r="J481">
        <v>966000</v>
      </c>
      <c r="K481">
        <v>0</v>
      </c>
      <c r="L481" t="s">
        <v>24</v>
      </c>
      <c r="M481" s="2">
        <f ca="1">IF(ISBLANK(Table1[[#This Row],[Exit]]),DATEDIF(Table1[[#This Row],[Hire]],TODAY( ),"Y"),DATEDIF(Table1[[#This Row],[Hire]],Table1[[#This Row],[Exit]],"Y"))</f>
        <v>5</v>
      </c>
      <c r="N48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82" spans="1:14">
      <c r="A482" t="s">
        <v>969</v>
      </c>
      <c r="B482" t="s">
        <v>970</v>
      </c>
      <c r="C482" t="s">
        <v>14</v>
      </c>
      <c r="D482">
        <v>31</v>
      </c>
      <c r="E482" t="s">
        <v>15</v>
      </c>
      <c r="F482" t="s">
        <v>16</v>
      </c>
      <c r="G482" t="s">
        <v>17</v>
      </c>
      <c r="H482" s="1">
        <v>44116</v>
      </c>
      <c r="J482">
        <v>968000</v>
      </c>
      <c r="K482">
        <v>0.06</v>
      </c>
      <c r="L482" t="s">
        <v>24</v>
      </c>
      <c r="M482" s="2">
        <f ca="1">IF(ISBLANK(Table1[[#This Row],[Exit]]),DATEDIF(Table1[[#This Row],[Hire]],TODAY( ),"Y"),DATEDIF(Table1[[#This Row],[Hire]],Table1[[#This Row],[Exit]],"Y"))</f>
        <v>4</v>
      </c>
      <c r="N48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83" spans="1:14">
      <c r="A483" t="s">
        <v>971</v>
      </c>
      <c r="B483" t="s">
        <v>972</v>
      </c>
      <c r="C483" t="s">
        <v>14</v>
      </c>
      <c r="D483">
        <v>31</v>
      </c>
      <c r="E483" t="s">
        <v>22</v>
      </c>
      <c r="F483" t="s">
        <v>16</v>
      </c>
      <c r="G483" t="s">
        <v>23</v>
      </c>
      <c r="H483" s="1">
        <v>44588</v>
      </c>
      <c r="J483">
        <v>970000</v>
      </c>
      <c r="K483">
        <v>0</v>
      </c>
      <c r="L483" t="s">
        <v>24</v>
      </c>
      <c r="M483" s="2">
        <f ca="1">IF(ISBLANK(Table1[[#This Row],[Exit]]),DATEDIF(Table1[[#This Row],[Hire]],TODAY( ),"Y"),DATEDIF(Table1[[#This Row],[Hire]],Table1[[#This Row],[Exit]],"Y"))</f>
        <v>3</v>
      </c>
      <c r="N48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84" spans="1:14">
      <c r="A484" t="s">
        <v>56</v>
      </c>
      <c r="B484" t="s">
        <v>973</v>
      </c>
      <c r="C484" t="s">
        <v>14</v>
      </c>
      <c r="D484">
        <v>36</v>
      </c>
      <c r="E484" t="s">
        <v>27</v>
      </c>
      <c r="F484" t="s">
        <v>28</v>
      </c>
      <c r="G484" t="s">
        <v>17</v>
      </c>
      <c r="H484" s="1">
        <v>45337</v>
      </c>
      <c r="J484">
        <v>972000</v>
      </c>
      <c r="K484">
        <v>0</v>
      </c>
      <c r="L484" t="s">
        <v>24</v>
      </c>
      <c r="M484" s="2">
        <f ca="1">IF(ISBLANK(Table1[[#This Row],[Exit]]),DATEDIF(Table1[[#This Row],[Hire]],TODAY( ),"Y"),DATEDIF(Table1[[#This Row],[Hire]],Table1[[#This Row],[Exit]],"Y"))</f>
        <v>1</v>
      </c>
      <c r="N48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85" spans="1:14">
      <c r="A485" t="s">
        <v>974</v>
      </c>
      <c r="B485" t="s">
        <v>975</v>
      </c>
      <c r="C485" t="s">
        <v>21</v>
      </c>
      <c r="D485">
        <v>45</v>
      </c>
      <c r="E485" t="s">
        <v>31</v>
      </c>
      <c r="F485" t="s">
        <v>16</v>
      </c>
      <c r="G485" t="s">
        <v>23</v>
      </c>
      <c r="H485" s="1">
        <v>45332</v>
      </c>
      <c r="J485">
        <v>974000</v>
      </c>
      <c r="K485">
        <v>7.0000000000000007E-2</v>
      </c>
      <c r="L485" t="s">
        <v>24</v>
      </c>
      <c r="M485" s="2">
        <f ca="1">IF(ISBLANK(Table1[[#This Row],[Exit]]),DATEDIF(Table1[[#This Row],[Hire]],TODAY( ),"Y"),DATEDIF(Table1[[#This Row],[Hire]],Table1[[#This Row],[Exit]],"Y"))</f>
        <v>1</v>
      </c>
      <c r="N48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86" spans="1:14">
      <c r="A486" t="s">
        <v>976</v>
      </c>
      <c r="B486" t="s">
        <v>977</v>
      </c>
      <c r="C486" t="s">
        <v>14</v>
      </c>
      <c r="D486">
        <v>37</v>
      </c>
      <c r="E486" t="s">
        <v>27</v>
      </c>
      <c r="F486" t="s">
        <v>28</v>
      </c>
      <c r="G486" t="s">
        <v>34</v>
      </c>
      <c r="H486" s="1">
        <v>44183</v>
      </c>
      <c r="J486">
        <v>976000</v>
      </c>
      <c r="K486">
        <v>0</v>
      </c>
      <c r="L486" t="s">
        <v>24</v>
      </c>
      <c r="M486" s="2">
        <f ca="1">IF(ISBLANK(Table1[[#This Row],[Exit]]),DATEDIF(Table1[[#This Row],[Hire]],TODAY( ),"Y"),DATEDIF(Table1[[#This Row],[Hire]],Table1[[#This Row],[Exit]],"Y"))</f>
        <v>4</v>
      </c>
      <c r="N48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87" spans="1:14">
      <c r="A487" t="s">
        <v>978</v>
      </c>
      <c r="B487" t="s">
        <v>979</v>
      </c>
      <c r="C487" t="s">
        <v>14</v>
      </c>
      <c r="D487">
        <v>38</v>
      </c>
      <c r="E487" t="s">
        <v>15</v>
      </c>
      <c r="F487" t="s">
        <v>16</v>
      </c>
      <c r="G487" t="s">
        <v>23</v>
      </c>
      <c r="H487" s="1">
        <v>43837</v>
      </c>
      <c r="J487">
        <v>978000</v>
      </c>
      <c r="K487">
        <v>0.3</v>
      </c>
      <c r="L487" t="s">
        <v>24</v>
      </c>
      <c r="M487" s="2">
        <f ca="1">IF(ISBLANK(Table1[[#This Row],[Exit]]),DATEDIF(Table1[[#This Row],[Hire]],TODAY( ),"Y"),DATEDIF(Table1[[#This Row],[Hire]],Table1[[#This Row],[Exit]],"Y"))</f>
        <v>5</v>
      </c>
      <c r="N48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88" spans="1:14">
      <c r="A488" t="s">
        <v>980</v>
      </c>
      <c r="B488" t="s">
        <v>981</v>
      </c>
      <c r="C488" t="s">
        <v>14</v>
      </c>
      <c r="D488">
        <v>45</v>
      </c>
      <c r="E488" t="s">
        <v>15</v>
      </c>
      <c r="F488" t="s">
        <v>16</v>
      </c>
      <c r="G488" t="s">
        <v>34</v>
      </c>
      <c r="H488" s="1">
        <v>45206</v>
      </c>
      <c r="J488">
        <v>980000</v>
      </c>
      <c r="K488">
        <v>0</v>
      </c>
      <c r="L488" t="s">
        <v>24</v>
      </c>
      <c r="M488" s="2">
        <f ca="1">IF(ISBLANK(Table1[[#This Row],[Exit]]),DATEDIF(Table1[[#This Row],[Hire]],TODAY( ),"Y"),DATEDIF(Table1[[#This Row],[Hire]],Table1[[#This Row],[Exit]],"Y"))</f>
        <v>1</v>
      </c>
      <c r="N48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89" spans="1:14">
      <c r="A489" t="s">
        <v>982</v>
      </c>
      <c r="B489" t="s">
        <v>983</v>
      </c>
      <c r="C489" t="s">
        <v>14</v>
      </c>
      <c r="D489">
        <v>51</v>
      </c>
      <c r="E489" t="s">
        <v>42</v>
      </c>
      <c r="F489" t="s">
        <v>43</v>
      </c>
      <c r="G489" t="s">
        <v>34</v>
      </c>
      <c r="H489" s="1">
        <v>44487</v>
      </c>
      <c r="J489">
        <v>982000</v>
      </c>
      <c r="K489">
        <v>0</v>
      </c>
      <c r="L489" t="s">
        <v>24</v>
      </c>
      <c r="M489" s="2">
        <f ca="1">IF(ISBLANK(Table1[[#This Row],[Exit]]),DATEDIF(Table1[[#This Row],[Hire]],TODAY( ),"Y"),DATEDIF(Table1[[#This Row],[Hire]],Table1[[#This Row],[Exit]],"Y"))</f>
        <v>3</v>
      </c>
      <c r="N48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490" spans="1:14">
      <c r="A490" t="s">
        <v>984</v>
      </c>
      <c r="B490" t="s">
        <v>985</v>
      </c>
      <c r="C490" t="s">
        <v>21</v>
      </c>
      <c r="D490">
        <v>56</v>
      </c>
      <c r="E490" t="s">
        <v>42</v>
      </c>
      <c r="F490" t="s">
        <v>46</v>
      </c>
      <c r="G490" t="s">
        <v>23</v>
      </c>
      <c r="H490" s="1">
        <v>44791</v>
      </c>
      <c r="J490">
        <v>984000</v>
      </c>
      <c r="K490">
        <v>0.05</v>
      </c>
      <c r="L490" t="s">
        <v>24</v>
      </c>
      <c r="M490" s="2">
        <f ca="1">IF(ISBLANK(Table1[[#This Row],[Exit]]),DATEDIF(Table1[[#This Row],[Hire]],TODAY( ),"Y"),DATEDIF(Table1[[#This Row],[Hire]],Table1[[#This Row],[Exit]],"Y"))</f>
        <v>2</v>
      </c>
      <c r="N49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491" spans="1:14">
      <c r="A491" t="s">
        <v>986</v>
      </c>
      <c r="B491" t="s">
        <v>987</v>
      </c>
      <c r="C491" t="s">
        <v>21</v>
      </c>
      <c r="D491">
        <v>53</v>
      </c>
      <c r="E491" t="s">
        <v>42</v>
      </c>
      <c r="F491" t="s">
        <v>49</v>
      </c>
      <c r="G491" t="s">
        <v>17</v>
      </c>
      <c r="H491" s="1">
        <v>45440</v>
      </c>
      <c r="J491">
        <v>986000</v>
      </c>
      <c r="K491">
        <v>0.15</v>
      </c>
      <c r="L491" t="s">
        <v>24</v>
      </c>
      <c r="M491" s="2">
        <f ca="1">IF(ISBLANK(Table1[[#This Row],[Exit]]),DATEDIF(Table1[[#This Row],[Hire]],TODAY( ),"Y"),DATEDIF(Table1[[#This Row],[Hire]],Table1[[#This Row],[Exit]],"Y"))</f>
        <v>1</v>
      </c>
      <c r="N49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492" spans="1:14">
      <c r="A492" t="s">
        <v>988</v>
      </c>
      <c r="B492" t="s">
        <v>989</v>
      </c>
      <c r="C492" t="s">
        <v>14</v>
      </c>
      <c r="D492">
        <v>47</v>
      </c>
      <c r="E492" t="s">
        <v>52</v>
      </c>
      <c r="F492" t="s">
        <v>16</v>
      </c>
      <c r="G492" t="s">
        <v>53</v>
      </c>
      <c r="H492" s="1">
        <v>44811</v>
      </c>
      <c r="I492" s="1">
        <v>45294</v>
      </c>
      <c r="J492">
        <v>988000</v>
      </c>
      <c r="K492">
        <v>0</v>
      </c>
      <c r="L492" t="s">
        <v>18</v>
      </c>
      <c r="M492" s="2">
        <f ca="1">IF(ISBLANK(Table1[[#This Row],[Exit]]),DATEDIF(Table1[[#This Row],[Hire]],TODAY( ),"Y"),DATEDIF(Table1[[#This Row],[Hire]],Table1[[#This Row],[Exit]],"Y"))</f>
        <v>1</v>
      </c>
      <c r="N49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493" spans="1:14">
      <c r="A493" t="s">
        <v>990</v>
      </c>
      <c r="B493" t="s">
        <v>991</v>
      </c>
      <c r="C493" t="s">
        <v>21</v>
      </c>
      <c r="D493">
        <v>36</v>
      </c>
      <c r="E493" t="s">
        <v>42</v>
      </c>
      <c r="F493" t="s">
        <v>46</v>
      </c>
      <c r="G493" t="s">
        <v>53</v>
      </c>
      <c r="H493" s="1">
        <v>45294</v>
      </c>
      <c r="J493">
        <v>990000</v>
      </c>
      <c r="K493">
        <v>0.36</v>
      </c>
      <c r="L493" t="s">
        <v>24</v>
      </c>
      <c r="M493" s="2">
        <f ca="1">IF(ISBLANK(Table1[[#This Row],[Exit]]),DATEDIF(Table1[[#This Row],[Hire]],TODAY( ),"Y"),DATEDIF(Table1[[#This Row],[Hire]],Table1[[#This Row],[Exit]],"Y"))</f>
        <v>1</v>
      </c>
      <c r="N49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94" spans="1:14">
      <c r="A494" t="s">
        <v>992</v>
      </c>
      <c r="B494" t="s">
        <v>993</v>
      </c>
      <c r="C494" t="s">
        <v>14</v>
      </c>
      <c r="D494">
        <v>41</v>
      </c>
      <c r="E494" t="s">
        <v>58</v>
      </c>
      <c r="F494" t="s">
        <v>59</v>
      </c>
      <c r="G494" t="s">
        <v>34</v>
      </c>
      <c r="H494" s="1">
        <v>45074</v>
      </c>
      <c r="J494">
        <v>992000</v>
      </c>
      <c r="K494">
        <v>0</v>
      </c>
      <c r="L494" t="s">
        <v>24</v>
      </c>
      <c r="M494" s="2">
        <f ca="1">IF(ISBLANK(Table1[[#This Row],[Exit]]),DATEDIF(Table1[[#This Row],[Hire]],TODAY( ),"Y"),DATEDIF(Table1[[#This Row],[Hire]],Table1[[#This Row],[Exit]],"Y"))</f>
        <v>2</v>
      </c>
      <c r="N49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495" spans="1:14">
      <c r="A495" t="s">
        <v>60</v>
      </c>
      <c r="B495" t="s">
        <v>994</v>
      </c>
      <c r="C495" t="s">
        <v>14</v>
      </c>
      <c r="D495">
        <v>31</v>
      </c>
      <c r="E495" t="s">
        <v>52</v>
      </c>
      <c r="F495" t="s">
        <v>16</v>
      </c>
      <c r="G495" t="s">
        <v>23</v>
      </c>
      <c r="H495" s="1">
        <v>45245</v>
      </c>
      <c r="J495">
        <v>994000</v>
      </c>
      <c r="K495">
        <v>0</v>
      </c>
      <c r="L495" t="s">
        <v>24</v>
      </c>
      <c r="M495" s="2">
        <f ca="1">IF(ISBLANK(Table1[[#This Row],[Exit]]),DATEDIF(Table1[[#This Row],[Hire]],TODAY( ),"Y"),DATEDIF(Table1[[#This Row],[Hire]],Table1[[#This Row],[Exit]],"Y"))</f>
        <v>1</v>
      </c>
      <c r="N49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96" spans="1:14">
      <c r="A496" t="s">
        <v>995</v>
      </c>
      <c r="B496" t="s">
        <v>996</v>
      </c>
      <c r="C496" t="s">
        <v>14</v>
      </c>
      <c r="D496">
        <v>31</v>
      </c>
      <c r="E496" t="s">
        <v>52</v>
      </c>
      <c r="F496" t="s">
        <v>16</v>
      </c>
      <c r="G496" t="s">
        <v>34</v>
      </c>
      <c r="H496" s="1">
        <v>43851</v>
      </c>
      <c r="J496">
        <v>996000</v>
      </c>
      <c r="K496">
        <v>0.31</v>
      </c>
      <c r="L496" t="s">
        <v>24</v>
      </c>
      <c r="M496" s="2">
        <f ca="1">IF(ISBLANK(Table1[[#This Row],[Exit]]),DATEDIF(Table1[[#This Row],[Hire]],TODAY( ),"Y"),DATEDIF(Table1[[#This Row],[Hire]],Table1[[#This Row],[Exit]],"Y"))</f>
        <v>5</v>
      </c>
      <c r="N49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97" spans="1:14">
      <c r="A497" t="s">
        <v>125</v>
      </c>
      <c r="B497" t="s">
        <v>997</v>
      </c>
      <c r="C497" t="s">
        <v>41</v>
      </c>
      <c r="D497">
        <v>38</v>
      </c>
      <c r="E497" t="s">
        <v>66</v>
      </c>
      <c r="F497" t="s">
        <v>16</v>
      </c>
      <c r="G497" t="s">
        <v>17</v>
      </c>
      <c r="H497" s="1">
        <v>45206</v>
      </c>
      <c r="J497">
        <v>998000</v>
      </c>
      <c r="K497">
        <v>0.09</v>
      </c>
      <c r="L497" t="s">
        <v>24</v>
      </c>
      <c r="M497" s="2">
        <f ca="1">IF(ISBLANK(Table1[[#This Row],[Exit]]),DATEDIF(Table1[[#This Row],[Hire]],TODAY( ),"Y"),DATEDIF(Table1[[#This Row],[Hire]],Table1[[#This Row],[Exit]],"Y"))</f>
        <v>1</v>
      </c>
      <c r="N49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498" spans="1:14">
      <c r="A498" t="s">
        <v>998</v>
      </c>
      <c r="B498" t="s">
        <v>999</v>
      </c>
      <c r="C498" t="s">
        <v>14</v>
      </c>
      <c r="D498">
        <v>31</v>
      </c>
      <c r="E498" t="s">
        <v>58</v>
      </c>
      <c r="F498" t="s">
        <v>59</v>
      </c>
      <c r="G498" t="s">
        <v>23</v>
      </c>
      <c r="H498" s="1">
        <v>45401</v>
      </c>
      <c r="J498">
        <v>1000000</v>
      </c>
      <c r="K498">
        <v>0.1</v>
      </c>
      <c r="L498" t="s">
        <v>24</v>
      </c>
      <c r="M498" s="2">
        <f ca="1">IF(ISBLANK(Table1[[#This Row],[Exit]]),DATEDIF(Table1[[#This Row],[Hire]],TODAY( ),"Y"),DATEDIF(Table1[[#This Row],[Hire]],Table1[[#This Row],[Exit]],"Y"))</f>
        <v>1</v>
      </c>
      <c r="N49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499" spans="1:14">
      <c r="A499" t="s">
        <v>1000</v>
      </c>
      <c r="B499" t="s">
        <v>1001</v>
      </c>
      <c r="C499" t="s">
        <v>41</v>
      </c>
      <c r="D499">
        <v>39</v>
      </c>
      <c r="E499" t="s">
        <v>66</v>
      </c>
      <c r="F499" t="s">
        <v>16</v>
      </c>
      <c r="G499" t="s">
        <v>34</v>
      </c>
      <c r="H499" s="1">
        <v>44083</v>
      </c>
      <c r="J499">
        <v>1002000</v>
      </c>
      <c r="K499">
        <v>0</v>
      </c>
      <c r="L499" t="s">
        <v>24</v>
      </c>
      <c r="M499" s="2">
        <f ca="1">IF(ISBLANK(Table1[[#This Row],[Exit]]),DATEDIF(Table1[[#This Row],[Hire]],TODAY( ),"Y"),DATEDIF(Table1[[#This Row],[Hire]],Table1[[#This Row],[Exit]],"Y"))</f>
        <v>4</v>
      </c>
      <c r="N49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00" spans="1:14">
      <c r="A500" t="s">
        <v>1002</v>
      </c>
      <c r="B500" t="s">
        <v>1003</v>
      </c>
      <c r="C500" t="s">
        <v>14</v>
      </c>
      <c r="D500">
        <v>31</v>
      </c>
      <c r="E500" t="s">
        <v>66</v>
      </c>
      <c r="F500" t="s">
        <v>16</v>
      </c>
      <c r="G500" t="s">
        <v>53</v>
      </c>
      <c r="H500" s="1">
        <v>45233</v>
      </c>
      <c r="J500">
        <v>1004000</v>
      </c>
      <c r="K500">
        <v>0</v>
      </c>
      <c r="L500" t="s">
        <v>24</v>
      </c>
      <c r="M500" s="2">
        <f ca="1">IF(ISBLANK(Table1[[#This Row],[Exit]]),DATEDIF(Table1[[#This Row],[Hire]],TODAY( ),"Y"),DATEDIF(Table1[[#This Row],[Hire]],Table1[[#This Row],[Exit]],"Y"))</f>
        <v>1</v>
      </c>
      <c r="N50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01" spans="1:14">
      <c r="A501" t="s">
        <v>1004</v>
      </c>
      <c r="B501" t="s">
        <v>1005</v>
      </c>
      <c r="C501" t="s">
        <v>21</v>
      </c>
      <c r="D501">
        <v>45</v>
      </c>
      <c r="E501" t="s">
        <v>58</v>
      </c>
      <c r="F501" t="s">
        <v>59</v>
      </c>
      <c r="G501" t="s">
        <v>53</v>
      </c>
      <c r="H501" s="1">
        <v>45412</v>
      </c>
      <c r="J501">
        <v>1006000</v>
      </c>
      <c r="K501">
        <v>0.06</v>
      </c>
      <c r="L501" t="s">
        <v>24</v>
      </c>
      <c r="M501" s="2">
        <f ca="1">IF(ISBLANK(Table1[[#This Row],[Exit]]),DATEDIF(Table1[[#This Row],[Hire]],TODAY( ),"Y"),DATEDIF(Table1[[#This Row],[Hire]],Table1[[#This Row],[Exit]],"Y"))</f>
        <v>1</v>
      </c>
      <c r="N50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02" spans="1:14">
      <c r="A502" t="s">
        <v>1006</v>
      </c>
      <c r="B502" t="s">
        <v>1007</v>
      </c>
      <c r="C502" t="s">
        <v>21</v>
      </c>
      <c r="D502">
        <v>50</v>
      </c>
      <c r="E502" t="s">
        <v>15</v>
      </c>
      <c r="F502" t="s">
        <v>16</v>
      </c>
      <c r="G502" t="s">
        <v>53</v>
      </c>
      <c r="H502" s="1">
        <v>43887</v>
      </c>
      <c r="J502">
        <v>1008000</v>
      </c>
      <c r="K502">
        <v>0</v>
      </c>
      <c r="L502" t="s">
        <v>24</v>
      </c>
      <c r="M502" s="2">
        <f ca="1">IF(ISBLANK(Table1[[#This Row],[Exit]]),DATEDIF(Table1[[#This Row],[Hire]],TODAY( ),"Y"),DATEDIF(Table1[[#This Row],[Hire]],Table1[[#This Row],[Exit]],"Y"))</f>
        <v>5</v>
      </c>
      <c r="N50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03" spans="1:14">
      <c r="A503" t="s">
        <v>945</v>
      </c>
      <c r="B503" t="s">
        <v>1008</v>
      </c>
      <c r="C503" t="s">
        <v>21</v>
      </c>
      <c r="D503">
        <v>36</v>
      </c>
      <c r="E503" t="s">
        <v>22</v>
      </c>
      <c r="F503" t="s">
        <v>16</v>
      </c>
      <c r="G503" t="s">
        <v>53</v>
      </c>
      <c r="H503" s="1">
        <v>44815</v>
      </c>
      <c r="J503">
        <v>1010000</v>
      </c>
      <c r="K503">
        <v>0.09</v>
      </c>
      <c r="L503" t="s">
        <v>24</v>
      </c>
      <c r="M503" s="2">
        <f ca="1">IF(ISBLANK(Table1[[#This Row],[Exit]]),DATEDIF(Table1[[#This Row],[Hire]],TODAY( ),"Y"),DATEDIF(Table1[[#This Row],[Hire]],Table1[[#This Row],[Exit]],"Y"))</f>
        <v>2</v>
      </c>
      <c r="N50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04" spans="1:14">
      <c r="A504" t="s">
        <v>1009</v>
      </c>
      <c r="B504" t="s">
        <v>1010</v>
      </c>
      <c r="C504" t="s">
        <v>21</v>
      </c>
      <c r="D504">
        <v>45</v>
      </c>
      <c r="E504" t="s">
        <v>81</v>
      </c>
      <c r="F504" t="s">
        <v>43</v>
      </c>
      <c r="G504" t="s">
        <v>53</v>
      </c>
      <c r="H504" s="1">
        <v>45430</v>
      </c>
      <c r="J504">
        <v>1012000</v>
      </c>
      <c r="K504">
        <v>0</v>
      </c>
      <c r="L504" t="s">
        <v>24</v>
      </c>
      <c r="M504" s="2">
        <f ca="1">IF(ISBLANK(Table1[[#This Row],[Exit]]),DATEDIF(Table1[[#This Row],[Hire]],TODAY( ),"Y"),DATEDIF(Table1[[#This Row],[Hire]],Table1[[#This Row],[Exit]],"Y"))</f>
        <v>1</v>
      </c>
      <c r="N50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05" spans="1:14">
      <c r="A505" t="s">
        <v>1011</v>
      </c>
      <c r="B505" t="s">
        <v>1012</v>
      </c>
      <c r="C505" t="s">
        <v>14</v>
      </c>
      <c r="D505">
        <v>31</v>
      </c>
      <c r="E505" t="s">
        <v>52</v>
      </c>
      <c r="F505" t="s">
        <v>16</v>
      </c>
      <c r="G505" t="s">
        <v>17</v>
      </c>
      <c r="H505" s="1">
        <v>44509</v>
      </c>
      <c r="J505">
        <v>1014000</v>
      </c>
      <c r="K505">
        <v>0</v>
      </c>
      <c r="L505" t="s">
        <v>24</v>
      </c>
      <c r="M505" s="2">
        <f ca="1">IF(ISBLANK(Table1[[#This Row],[Exit]]),DATEDIF(Table1[[#This Row],[Hire]],TODAY( ),"Y"),DATEDIF(Table1[[#This Row],[Hire]],Table1[[#This Row],[Exit]],"Y"))</f>
        <v>3</v>
      </c>
      <c r="N50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06" spans="1:14">
      <c r="A506" t="s">
        <v>1013</v>
      </c>
      <c r="B506" t="s">
        <v>1014</v>
      </c>
      <c r="C506" t="s">
        <v>21</v>
      </c>
      <c r="D506">
        <v>41</v>
      </c>
      <c r="E506" t="s">
        <v>66</v>
      </c>
      <c r="F506" t="s">
        <v>16</v>
      </c>
      <c r="G506" t="s">
        <v>23</v>
      </c>
      <c r="H506" s="1">
        <v>43963</v>
      </c>
      <c r="J506">
        <v>1016000</v>
      </c>
      <c r="K506">
        <v>0.32</v>
      </c>
      <c r="L506" t="s">
        <v>24</v>
      </c>
      <c r="M506" s="2">
        <f ca="1">IF(ISBLANK(Table1[[#This Row],[Exit]]),DATEDIF(Table1[[#This Row],[Hire]],TODAY( ),"Y"),DATEDIF(Table1[[#This Row],[Hire]],Table1[[#This Row],[Exit]],"Y"))</f>
        <v>5</v>
      </c>
      <c r="N50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07" spans="1:14">
      <c r="A507" t="s">
        <v>1015</v>
      </c>
      <c r="B507" t="s">
        <v>1016</v>
      </c>
      <c r="C507" t="s">
        <v>14</v>
      </c>
      <c r="D507">
        <v>47</v>
      </c>
      <c r="E507" t="s">
        <v>31</v>
      </c>
      <c r="F507" t="s">
        <v>16</v>
      </c>
      <c r="G507" t="s">
        <v>53</v>
      </c>
      <c r="H507" s="1">
        <v>44815</v>
      </c>
      <c r="J507">
        <v>1018000</v>
      </c>
      <c r="K507">
        <v>0.11</v>
      </c>
      <c r="L507" t="s">
        <v>24</v>
      </c>
      <c r="M507" s="2">
        <f ca="1">IF(ISBLANK(Table1[[#This Row],[Exit]]),DATEDIF(Table1[[#This Row],[Hire]],TODAY( ),"Y"),DATEDIF(Table1[[#This Row],[Hire]],Table1[[#This Row],[Exit]],"Y"))</f>
        <v>2</v>
      </c>
      <c r="N50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08" spans="1:14">
      <c r="A508" t="s">
        <v>1017</v>
      </c>
      <c r="B508" t="s">
        <v>1018</v>
      </c>
      <c r="C508" t="s">
        <v>41</v>
      </c>
      <c r="D508">
        <v>38</v>
      </c>
      <c r="E508" t="s">
        <v>81</v>
      </c>
      <c r="F508" t="s">
        <v>49</v>
      </c>
      <c r="G508" t="s">
        <v>34</v>
      </c>
      <c r="H508" s="1">
        <v>44857</v>
      </c>
      <c r="J508">
        <v>1020000</v>
      </c>
      <c r="K508">
        <v>0.3</v>
      </c>
      <c r="L508" t="s">
        <v>24</v>
      </c>
      <c r="M508" s="2">
        <f ca="1">IF(ISBLANK(Table1[[#This Row],[Exit]]),DATEDIF(Table1[[#This Row],[Hire]],TODAY( ),"Y"),DATEDIF(Table1[[#This Row],[Hire]],Table1[[#This Row],[Exit]],"Y"))</f>
        <v>2</v>
      </c>
      <c r="N50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09" spans="1:14">
      <c r="A509" t="s">
        <v>1019</v>
      </c>
      <c r="B509" t="s">
        <v>1020</v>
      </c>
      <c r="C509" t="s">
        <v>14</v>
      </c>
      <c r="D509">
        <v>40</v>
      </c>
      <c r="E509" t="s">
        <v>92</v>
      </c>
      <c r="F509" t="s">
        <v>59</v>
      </c>
      <c r="G509" t="s">
        <v>53</v>
      </c>
      <c r="H509" s="1">
        <v>45527</v>
      </c>
      <c r="J509">
        <v>1022000</v>
      </c>
      <c r="K509">
        <v>0</v>
      </c>
      <c r="L509" t="s">
        <v>24</v>
      </c>
      <c r="M509" s="2">
        <f ca="1">IF(ISBLANK(Table1[[#This Row],[Exit]]),DATEDIF(Table1[[#This Row],[Hire]],TODAY( ),"Y"),DATEDIF(Table1[[#This Row],[Hire]],Table1[[#This Row],[Exit]],"Y"))</f>
        <v>0</v>
      </c>
      <c r="N50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10" spans="1:14">
      <c r="A510" t="s">
        <v>1021</v>
      </c>
      <c r="B510" t="s">
        <v>1022</v>
      </c>
      <c r="C510" t="s">
        <v>21</v>
      </c>
      <c r="D510">
        <v>45</v>
      </c>
      <c r="E510" t="s">
        <v>81</v>
      </c>
      <c r="F510" t="s">
        <v>46</v>
      </c>
      <c r="G510" t="s">
        <v>23</v>
      </c>
      <c r="H510" s="1">
        <v>45237</v>
      </c>
      <c r="J510">
        <v>1024000</v>
      </c>
      <c r="K510">
        <v>0</v>
      </c>
      <c r="L510" t="s">
        <v>24</v>
      </c>
      <c r="M510" s="2">
        <f ca="1">IF(ISBLANK(Table1[[#This Row],[Exit]]),DATEDIF(Table1[[#This Row],[Hire]],TODAY( ),"Y"),DATEDIF(Table1[[#This Row],[Hire]],Table1[[#This Row],[Exit]],"Y"))</f>
        <v>1</v>
      </c>
      <c r="N51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11" spans="1:14">
      <c r="A511" t="s">
        <v>1023</v>
      </c>
      <c r="B511" t="s">
        <v>1024</v>
      </c>
      <c r="C511" t="s">
        <v>14</v>
      </c>
      <c r="D511">
        <v>31</v>
      </c>
      <c r="E511" t="s">
        <v>22</v>
      </c>
      <c r="F511" t="s">
        <v>16</v>
      </c>
      <c r="G511" t="s">
        <v>34</v>
      </c>
      <c r="H511" s="1">
        <v>45206</v>
      </c>
      <c r="J511">
        <v>1026000</v>
      </c>
      <c r="K511">
        <v>0.08</v>
      </c>
      <c r="L511" t="s">
        <v>24</v>
      </c>
      <c r="M511" s="2">
        <f ca="1">IF(ISBLANK(Table1[[#This Row],[Exit]]),DATEDIF(Table1[[#This Row],[Hire]],TODAY( ),"Y"),DATEDIF(Table1[[#This Row],[Hire]],Table1[[#This Row],[Exit]],"Y"))</f>
        <v>1</v>
      </c>
      <c r="N51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12" spans="1:14">
      <c r="A512" t="s">
        <v>1025</v>
      </c>
      <c r="B512" t="s">
        <v>1026</v>
      </c>
      <c r="C512" t="s">
        <v>14</v>
      </c>
      <c r="D512">
        <v>35</v>
      </c>
      <c r="E512" t="s">
        <v>92</v>
      </c>
      <c r="F512" t="s">
        <v>59</v>
      </c>
      <c r="G512" t="s">
        <v>34</v>
      </c>
      <c r="H512" s="1">
        <v>44677</v>
      </c>
      <c r="J512">
        <v>1028000</v>
      </c>
      <c r="K512">
        <v>0</v>
      </c>
      <c r="L512" t="s">
        <v>24</v>
      </c>
      <c r="M512" s="2">
        <f ca="1">IF(ISBLANK(Table1[[#This Row],[Exit]]),DATEDIF(Table1[[#This Row],[Hire]],TODAY( ),"Y"),DATEDIF(Table1[[#This Row],[Hire]],Table1[[#This Row],[Exit]],"Y"))</f>
        <v>3</v>
      </c>
      <c r="N51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13" spans="1:14">
      <c r="A513" t="s">
        <v>1027</v>
      </c>
      <c r="B513" t="s">
        <v>1028</v>
      </c>
      <c r="C513" t="s">
        <v>14</v>
      </c>
      <c r="D513">
        <v>31</v>
      </c>
      <c r="E513" t="s">
        <v>31</v>
      </c>
      <c r="F513" t="s">
        <v>16</v>
      </c>
      <c r="G513" t="s">
        <v>17</v>
      </c>
      <c r="H513" s="1">
        <v>43889</v>
      </c>
      <c r="J513">
        <v>1030000</v>
      </c>
      <c r="K513">
        <v>0.24</v>
      </c>
      <c r="L513" t="s">
        <v>24</v>
      </c>
      <c r="M513" s="2">
        <f ca="1">IF(ISBLANK(Table1[[#This Row],[Exit]]),DATEDIF(Table1[[#This Row],[Hire]],TODAY( ),"Y"),DATEDIF(Table1[[#This Row],[Hire]],Table1[[#This Row],[Exit]],"Y"))</f>
        <v>5</v>
      </c>
      <c r="N51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14" spans="1:14">
      <c r="A514" t="s">
        <v>1029</v>
      </c>
      <c r="B514" t="s">
        <v>1030</v>
      </c>
      <c r="C514" t="s">
        <v>21</v>
      </c>
      <c r="D514">
        <v>35</v>
      </c>
      <c r="E514" t="s">
        <v>15</v>
      </c>
      <c r="F514" t="s">
        <v>16</v>
      </c>
      <c r="G514" t="s">
        <v>17</v>
      </c>
      <c r="H514" s="1">
        <v>44116</v>
      </c>
      <c r="J514">
        <v>1032000</v>
      </c>
      <c r="K514">
        <v>0.33</v>
      </c>
      <c r="L514" t="s">
        <v>24</v>
      </c>
      <c r="M514" s="2">
        <f ca="1">IF(ISBLANK(Table1[[#This Row],[Exit]]),DATEDIF(Table1[[#This Row],[Hire]],TODAY( ),"Y"),DATEDIF(Table1[[#This Row],[Hire]],Table1[[#This Row],[Exit]],"Y"))</f>
        <v>4</v>
      </c>
      <c r="N51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15" spans="1:14">
      <c r="A515" t="s">
        <v>1031</v>
      </c>
      <c r="B515" t="s">
        <v>1032</v>
      </c>
      <c r="C515" t="s">
        <v>14</v>
      </c>
      <c r="D515">
        <v>31</v>
      </c>
      <c r="E515" t="s">
        <v>22</v>
      </c>
      <c r="F515" t="s">
        <v>16</v>
      </c>
      <c r="G515" t="s">
        <v>23</v>
      </c>
      <c r="H515" s="1">
        <v>44588</v>
      </c>
      <c r="J515">
        <v>1034000</v>
      </c>
      <c r="K515">
        <v>0</v>
      </c>
      <c r="L515" t="s">
        <v>24</v>
      </c>
      <c r="M515" s="2">
        <f ca="1">IF(ISBLANK(Table1[[#This Row],[Exit]]),DATEDIF(Table1[[#This Row],[Hire]],TODAY( ),"Y"),DATEDIF(Table1[[#This Row],[Hire]],Table1[[#This Row],[Exit]],"Y"))</f>
        <v>3</v>
      </c>
      <c r="N51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16" spans="1:14">
      <c r="A516" t="s">
        <v>1033</v>
      </c>
      <c r="B516" t="s">
        <v>1034</v>
      </c>
      <c r="C516" t="s">
        <v>21</v>
      </c>
      <c r="D516">
        <v>31</v>
      </c>
      <c r="E516" t="s">
        <v>27</v>
      </c>
      <c r="F516" t="s">
        <v>28</v>
      </c>
      <c r="G516" t="s">
        <v>17</v>
      </c>
      <c r="H516" s="1">
        <v>45337</v>
      </c>
      <c r="J516">
        <v>1036000</v>
      </c>
      <c r="K516">
        <v>7.0000000000000007E-2</v>
      </c>
      <c r="L516" t="s">
        <v>24</v>
      </c>
      <c r="M516" s="2">
        <f ca="1">IF(ISBLANK(Table1[[#This Row],[Exit]]),DATEDIF(Table1[[#This Row],[Hire]],TODAY( ),"Y"),DATEDIF(Table1[[#This Row],[Hire]],Table1[[#This Row],[Exit]],"Y"))</f>
        <v>1</v>
      </c>
      <c r="N51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17" spans="1:14">
      <c r="A517" t="s">
        <v>1035</v>
      </c>
      <c r="B517" t="s">
        <v>1036</v>
      </c>
      <c r="C517" t="s">
        <v>14</v>
      </c>
      <c r="D517">
        <v>31</v>
      </c>
      <c r="E517" t="s">
        <v>31</v>
      </c>
      <c r="F517" t="s">
        <v>16</v>
      </c>
      <c r="G517" t="s">
        <v>23</v>
      </c>
      <c r="H517" s="1">
        <v>45332</v>
      </c>
      <c r="J517">
        <v>1038000</v>
      </c>
      <c r="K517">
        <v>0.12</v>
      </c>
      <c r="L517" t="s">
        <v>24</v>
      </c>
      <c r="M517" s="2">
        <f ca="1">IF(ISBLANK(Table1[[#This Row],[Exit]]),DATEDIF(Table1[[#This Row],[Hire]],TODAY( ),"Y"),DATEDIF(Table1[[#This Row],[Hire]],Table1[[#This Row],[Exit]],"Y"))</f>
        <v>1</v>
      </c>
      <c r="N51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18" spans="1:14">
      <c r="A518" t="s">
        <v>1037</v>
      </c>
      <c r="B518" t="s">
        <v>1038</v>
      </c>
      <c r="C518" t="s">
        <v>14</v>
      </c>
      <c r="D518">
        <v>31</v>
      </c>
      <c r="E518" t="s">
        <v>27</v>
      </c>
      <c r="F518" t="s">
        <v>28</v>
      </c>
      <c r="G518" t="s">
        <v>34</v>
      </c>
      <c r="H518" s="1">
        <v>44183</v>
      </c>
      <c r="J518">
        <v>1040000</v>
      </c>
      <c r="K518">
        <v>7.0000000000000007E-2</v>
      </c>
      <c r="L518" t="s">
        <v>24</v>
      </c>
      <c r="M518" s="2">
        <f ca="1">IF(ISBLANK(Table1[[#This Row],[Exit]]),DATEDIF(Table1[[#This Row],[Hire]],TODAY( ),"Y"),DATEDIF(Table1[[#This Row],[Hire]],Table1[[#This Row],[Exit]],"Y"))</f>
        <v>4</v>
      </c>
      <c r="N51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19" spans="1:14">
      <c r="A519" t="s">
        <v>1039</v>
      </c>
      <c r="B519" t="s">
        <v>1040</v>
      </c>
      <c r="C519" t="s">
        <v>14</v>
      </c>
      <c r="D519">
        <v>36</v>
      </c>
      <c r="E519" t="s">
        <v>15</v>
      </c>
      <c r="F519" t="s">
        <v>16</v>
      </c>
      <c r="G519" t="s">
        <v>23</v>
      </c>
      <c r="H519" s="1">
        <v>43837</v>
      </c>
      <c r="J519">
        <v>1042000</v>
      </c>
      <c r="K519">
        <v>0.2</v>
      </c>
      <c r="L519" t="s">
        <v>24</v>
      </c>
      <c r="M519" s="2">
        <f ca="1">IF(ISBLANK(Table1[[#This Row],[Exit]]),DATEDIF(Table1[[#This Row],[Hire]],TODAY( ),"Y"),DATEDIF(Table1[[#This Row],[Hire]],Table1[[#This Row],[Exit]],"Y"))</f>
        <v>5</v>
      </c>
      <c r="N51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20" spans="1:14">
      <c r="A520" t="s">
        <v>1041</v>
      </c>
      <c r="B520" t="s">
        <v>1042</v>
      </c>
      <c r="C520" t="s">
        <v>14</v>
      </c>
      <c r="D520">
        <v>45</v>
      </c>
      <c r="E520" t="s">
        <v>15</v>
      </c>
      <c r="F520" t="s">
        <v>16</v>
      </c>
      <c r="G520" t="s">
        <v>34</v>
      </c>
      <c r="H520" s="1">
        <v>45206</v>
      </c>
      <c r="J520">
        <v>1044000</v>
      </c>
      <c r="K520">
        <v>0</v>
      </c>
      <c r="L520" t="s">
        <v>24</v>
      </c>
      <c r="M520" s="2">
        <f ca="1">IF(ISBLANK(Table1[[#This Row],[Exit]]),DATEDIF(Table1[[#This Row],[Hire]],TODAY( ),"Y"),DATEDIF(Table1[[#This Row],[Hire]],Table1[[#This Row],[Exit]],"Y"))</f>
        <v>1</v>
      </c>
      <c r="N52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21" spans="1:14">
      <c r="A521" t="s">
        <v>183</v>
      </c>
      <c r="B521" t="s">
        <v>1043</v>
      </c>
      <c r="C521" t="s">
        <v>14</v>
      </c>
      <c r="D521">
        <v>37</v>
      </c>
      <c r="E521" t="s">
        <v>42</v>
      </c>
      <c r="F521" t="s">
        <v>43</v>
      </c>
      <c r="G521" t="s">
        <v>34</v>
      </c>
      <c r="H521" s="1">
        <v>44487</v>
      </c>
      <c r="J521">
        <v>1046000</v>
      </c>
      <c r="K521">
        <v>0</v>
      </c>
      <c r="L521" t="s">
        <v>24</v>
      </c>
      <c r="M521" s="2">
        <f ca="1">IF(ISBLANK(Table1[[#This Row],[Exit]]),DATEDIF(Table1[[#This Row],[Hire]],TODAY( ),"Y"),DATEDIF(Table1[[#This Row],[Hire]],Table1[[#This Row],[Exit]],"Y"))</f>
        <v>3</v>
      </c>
      <c r="N52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22" spans="1:14">
      <c r="A522" t="s">
        <v>1044</v>
      </c>
      <c r="B522" t="s">
        <v>1045</v>
      </c>
      <c r="C522" t="s">
        <v>14</v>
      </c>
      <c r="D522">
        <v>38</v>
      </c>
      <c r="E522" t="s">
        <v>42</v>
      </c>
      <c r="F522" t="s">
        <v>46</v>
      </c>
      <c r="G522" t="s">
        <v>23</v>
      </c>
      <c r="H522" s="1">
        <v>44791</v>
      </c>
      <c r="J522">
        <v>1048000</v>
      </c>
      <c r="K522">
        <v>0</v>
      </c>
      <c r="L522" t="s">
        <v>24</v>
      </c>
      <c r="M522" s="2">
        <f ca="1">IF(ISBLANK(Table1[[#This Row],[Exit]]),DATEDIF(Table1[[#This Row],[Hire]],TODAY( ),"Y"),DATEDIF(Table1[[#This Row],[Hire]],Table1[[#This Row],[Exit]],"Y"))</f>
        <v>2</v>
      </c>
      <c r="N52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23" spans="1:14">
      <c r="A523" t="s">
        <v>1046</v>
      </c>
      <c r="B523" t="s">
        <v>1047</v>
      </c>
      <c r="C523" t="s">
        <v>21</v>
      </c>
      <c r="D523">
        <v>45</v>
      </c>
      <c r="E523" t="s">
        <v>42</v>
      </c>
      <c r="F523" t="s">
        <v>49</v>
      </c>
      <c r="G523" t="s">
        <v>17</v>
      </c>
      <c r="H523" s="1">
        <v>45440</v>
      </c>
      <c r="J523">
        <v>1050000</v>
      </c>
      <c r="K523">
        <v>0</v>
      </c>
      <c r="L523" t="s">
        <v>24</v>
      </c>
      <c r="M523" s="2">
        <f ca="1">IF(ISBLANK(Table1[[#This Row],[Exit]]),DATEDIF(Table1[[#This Row],[Hire]],TODAY( ),"Y"),DATEDIF(Table1[[#This Row],[Hire]],Table1[[#This Row],[Exit]],"Y"))</f>
        <v>1</v>
      </c>
      <c r="N52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24" spans="1:14">
      <c r="A524" t="s">
        <v>1048</v>
      </c>
      <c r="B524" t="s">
        <v>1049</v>
      </c>
      <c r="C524" t="s">
        <v>14</v>
      </c>
      <c r="D524">
        <v>51</v>
      </c>
      <c r="E524" t="s">
        <v>52</v>
      </c>
      <c r="F524" t="s">
        <v>16</v>
      </c>
      <c r="G524" t="s">
        <v>53</v>
      </c>
      <c r="H524" s="1">
        <v>44811</v>
      </c>
      <c r="J524">
        <v>1052000</v>
      </c>
      <c r="K524">
        <v>0.35</v>
      </c>
      <c r="L524" t="s">
        <v>24</v>
      </c>
      <c r="M524" s="2">
        <f ca="1">IF(ISBLANK(Table1[[#This Row],[Exit]]),DATEDIF(Table1[[#This Row],[Hire]],TODAY( ),"Y"),DATEDIF(Table1[[#This Row],[Hire]],Table1[[#This Row],[Exit]],"Y"))</f>
        <v>2</v>
      </c>
      <c r="N52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25" spans="1:14">
      <c r="A525" t="s">
        <v>62</v>
      </c>
      <c r="B525" t="s">
        <v>1050</v>
      </c>
      <c r="C525" t="s">
        <v>21</v>
      </c>
      <c r="D525">
        <v>56</v>
      </c>
      <c r="E525" t="s">
        <v>42</v>
      </c>
      <c r="F525" t="s">
        <v>46</v>
      </c>
      <c r="G525" t="s">
        <v>53</v>
      </c>
      <c r="H525" s="1">
        <v>45294</v>
      </c>
      <c r="J525">
        <v>1054000</v>
      </c>
      <c r="K525">
        <v>0</v>
      </c>
      <c r="L525" t="s">
        <v>24</v>
      </c>
      <c r="M525" s="2">
        <f ca="1">IF(ISBLANK(Table1[[#This Row],[Exit]]),DATEDIF(Table1[[#This Row],[Hire]],TODAY( ),"Y"),DATEDIF(Table1[[#This Row],[Hire]],Table1[[#This Row],[Exit]],"Y"))</f>
        <v>1</v>
      </c>
      <c r="N52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26" spans="1:14">
      <c r="A526" t="s">
        <v>1051</v>
      </c>
      <c r="B526" t="s">
        <v>1052</v>
      </c>
      <c r="C526" t="s">
        <v>14</v>
      </c>
      <c r="D526">
        <v>53</v>
      </c>
      <c r="E526" t="s">
        <v>58</v>
      </c>
      <c r="F526" t="s">
        <v>59</v>
      </c>
      <c r="G526" t="s">
        <v>34</v>
      </c>
      <c r="H526" s="1">
        <v>45074</v>
      </c>
      <c r="J526">
        <v>1056000</v>
      </c>
      <c r="K526">
        <v>0</v>
      </c>
      <c r="L526" t="s">
        <v>24</v>
      </c>
      <c r="M526" s="2">
        <f ca="1">IF(ISBLANK(Table1[[#This Row],[Exit]]),DATEDIF(Table1[[#This Row],[Hire]],TODAY( ),"Y"),DATEDIF(Table1[[#This Row],[Hire]],Table1[[#This Row],[Exit]],"Y"))</f>
        <v>2</v>
      </c>
      <c r="N52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27" spans="1:14">
      <c r="A527" t="s">
        <v>1053</v>
      </c>
      <c r="B527" t="s">
        <v>1054</v>
      </c>
      <c r="C527" t="s">
        <v>21</v>
      </c>
      <c r="D527">
        <v>47</v>
      </c>
      <c r="E527" t="s">
        <v>52</v>
      </c>
      <c r="F527" t="s">
        <v>16</v>
      </c>
      <c r="G527" t="s">
        <v>23</v>
      </c>
      <c r="H527" s="1">
        <v>45245</v>
      </c>
      <c r="J527">
        <v>1058000</v>
      </c>
      <c r="K527">
        <v>0</v>
      </c>
      <c r="L527" t="s">
        <v>24</v>
      </c>
      <c r="M527" s="2">
        <f ca="1">IF(ISBLANK(Table1[[#This Row],[Exit]]),DATEDIF(Table1[[#This Row],[Hire]],TODAY( ),"Y"),DATEDIF(Table1[[#This Row],[Hire]],Table1[[#This Row],[Exit]],"Y"))</f>
        <v>1</v>
      </c>
      <c r="N52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28" spans="1:14">
      <c r="A528" t="s">
        <v>1055</v>
      </c>
      <c r="B528" t="s">
        <v>1056</v>
      </c>
      <c r="C528" t="s">
        <v>21</v>
      </c>
      <c r="D528">
        <v>36</v>
      </c>
      <c r="E528" t="s">
        <v>52</v>
      </c>
      <c r="F528" t="s">
        <v>16</v>
      </c>
      <c r="G528" t="s">
        <v>34</v>
      </c>
      <c r="H528" s="1">
        <v>43851</v>
      </c>
      <c r="J528">
        <v>1060000</v>
      </c>
      <c r="K528">
        <v>0.2</v>
      </c>
      <c r="L528" t="s">
        <v>24</v>
      </c>
      <c r="M528" s="2">
        <f ca="1">IF(ISBLANK(Table1[[#This Row],[Exit]]),DATEDIF(Table1[[#This Row],[Hire]],TODAY( ),"Y"),DATEDIF(Table1[[#This Row],[Hire]],Table1[[#This Row],[Exit]],"Y"))</f>
        <v>5</v>
      </c>
      <c r="N52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29" spans="1:14">
      <c r="A529" t="s">
        <v>1057</v>
      </c>
      <c r="B529" t="s">
        <v>1058</v>
      </c>
      <c r="C529" t="s">
        <v>41</v>
      </c>
      <c r="D529">
        <v>41</v>
      </c>
      <c r="E529" t="s">
        <v>66</v>
      </c>
      <c r="F529" t="s">
        <v>16</v>
      </c>
      <c r="G529" t="s">
        <v>17</v>
      </c>
      <c r="H529" s="1">
        <v>45206</v>
      </c>
      <c r="J529">
        <v>1062000</v>
      </c>
      <c r="K529">
        <v>0</v>
      </c>
      <c r="L529" t="s">
        <v>24</v>
      </c>
      <c r="M529" s="2">
        <f ca="1">IF(ISBLANK(Table1[[#This Row],[Exit]]),DATEDIF(Table1[[#This Row],[Hire]],TODAY( ),"Y"),DATEDIF(Table1[[#This Row],[Hire]],Table1[[#This Row],[Exit]],"Y"))</f>
        <v>1</v>
      </c>
      <c r="N52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30" spans="1:14">
      <c r="A530" t="s">
        <v>1059</v>
      </c>
      <c r="B530" t="s">
        <v>1060</v>
      </c>
      <c r="C530" t="s">
        <v>14</v>
      </c>
      <c r="D530">
        <v>31</v>
      </c>
      <c r="E530" t="s">
        <v>58</v>
      </c>
      <c r="F530" t="s">
        <v>59</v>
      </c>
      <c r="G530" t="s">
        <v>23</v>
      </c>
      <c r="H530" s="1">
        <v>45401</v>
      </c>
      <c r="J530">
        <v>1064000</v>
      </c>
      <c r="K530">
        <v>0.12</v>
      </c>
      <c r="L530" t="s">
        <v>24</v>
      </c>
      <c r="M530" s="2">
        <f ca="1">IF(ISBLANK(Table1[[#This Row],[Exit]]),DATEDIF(Table1[[#This Row],[Hire]],TODAY( ),"Y"),DATEDIF(Table1[[#This Row],[Hire]],Table1[[#This Row],[Exit]],"Y"))</f>
        <v>1</v>
      </c>
      <c r="N53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31" spans="1:14">
      <c r="A531" t="s">
        <v>1061</v>
      </c>
      <c r="B531" t="s">
        <v>1062</v>
      </c>
      <c r="C531" t="s">
        <v>14</v>
      </c>
      <c r="D531">
        <v>31</v>
      </c>
      <c r="E531" t="s">
        <v>66</v>
      </c>
      <c r="F531" t="s">
        <v>16</v>
      </c>
      <c r="G531" t="s">
        <v>34</v>
      </c>
      <c r="H531" s="1">
        <v>44083</v>
      </c>
      <c r="J531">
        <v>1066000</v>
      </c>
      <c r="K531">
        <v>0</v>
      </c>
      <c r="L531" t="s">
        <v>24</v>
      </c>
      <c r="M531" s="2">
        <f ca="1">IF(ISBLANK(Table1[[#This Row],[Exit]]),DATEDIF(Table1[[#This Row],[Hire]],TODAY( ),"Y"),DATEDIF(Table1[[#This Row],[Hire]],Table1[[#This Row],[Exit]],"Y"))</f>
        <v>4</v>
      </c>
      <c r="N53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32" spans="1:14">
      <c r="A532" t="s">
        <v>167</v>
      </c>
      <c r="B532" t="s">
        <v>1063</v>
      </c>
      <c r="C532" t="s">
        <v>14</v>
      </c>
      <c r="D532">
        <v>38</v>
      </c>
      <c r="E532" t="s">
        <v>66</v>
      </c>
      <c r="F532" t="s">
        <v>16</v>
      </c>
      <c r="G532" t="s">
        <v>53</v>
      </c>
      <c r="H532" s="1">
        <v>45233</v>
      </c>
      <c r="J532">
        <v>1068000</v>
      </c>
      <c r="K532">
        <v>0</v>
      </c>
      <c r="L532" t="s">
        <v>24</v>
      </c>
      <c r="M532" s="2">
        <f ca="1">IF(ISBLANK(Table1[[#This Row],[Exit]]),DATEDIF(Table1[[#This Row],[Hire]],TODAY( ),"Y"),DATEDIF(Table1[[#This Row],[Hire]],Table1[[#This Row],[Exit]],"Y"))</f>
        <v>1</v>
      </c>
      <c r="N53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33" spans="1:14">
      <c r="A533" t="s">
        <v>1064</v>
      </c>
      <c r="B533" t="s">
        <v>1065</v>
      </c>
      <c r="C533" t="s">
        <v>14</v>
      </c>
      <c r="D533">
        <v>31</v>
      </c>
      <c r="E533" t="s">
        <v>58</v>
      </c>
      <c r="F533" t="s">
        <v>59</v>
      </c>
      <c r="G533" t="s">
        <v>53</v>
      </c>
      <c r="H533" s="1">
        <v>45412</v>
      </c>
      <c r="J533">
        <v>1070000</v>
      </c>
      <c r="K533">
        <v>0</v>
      </c>
      <c r="L533" t="s">
        <v>24</v>
      </c>
      <c r="M533" s="2">
        <f ca="1">IF(ISBLANK(Table1[[#This Row],[Exit]]),DATEDIF(Table1[[#This Row],[Hire]],TODAY( ),"Y"),DATEDIF(Table1[[#This Row],[Hire]],Table1[[#This Row],[Exit]],"Y"))</f>
        <v>1</v>
      </c>
      <c r="N53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34" spans="1:14">
      <c r="A534" t="s">
        <v>444</v>
      </c>
      <c r="B534" t="s">
        <v>1066</v>
      </c>
      <c r="C534" t="s">
        <v>21</v>
      </c>
      <c r="D534">
        <v>39</v>
      </c>
      <c r="E534" t="s">
        <v>15</v>
      </c>
      <c r="F534" t="s">
        <v>16</v>
      </c>
      <c r="G534" t="s">
        <v>53</v>
      </c>
      <c r="H534" s="1">
        <v>43887</v>
      </c>
      <c r="J534">
        <v>1072000</v>
      </c>
      <c r="K534">
        <v>0</v>
      </c>
      <c r="L534" t="s">
        <v>24</v>
      </c>
      <c r="M534" s="2">
        <f ca="1">IF(ISBLANK(Table1[[#This Row],[Exit]]),DATEDIF(Table1[[#This Row],[Hire]],TODAY( ),"Y"),DATEDIF(Table1[[#This Row],[Hire]],Table1[[#This Row],[Exit]],"Y"))</f>
        <v>5</v>
      </c>
      <c r="N53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35" spans="1:14">
      <c r="A535" t="s">
        <v>1067</v>
      </c>
      <c r="B535" t="s">
        <v>1068</v>
      </c>
      <c r="C535" t="s">
        <v>21</v>
      </c>
      <c r="D535">
        <v>31</v>
      </c>
      <c r="E535" t="s">
        <v>22</v>
      </c>
      <c r="F535" t="s">
        <v>16</v>
      </c>
      <c r="G535" t="s">
        <v>53</v>
      </c>
      <c r="H535" s="1">
        <v>44815</v>
      </c>
      <c r="J535">
        <v>1074000</v>
      </c>
      <c r="K535">
        <v>0.08</v>
      </c>
      <c r="L535" t="s">
        <v>24</v>
      </c>
      <c r="M535" s="2">
        <f ca="1">IF(ISBLANK(Table1[[#This Row],[Exit]]),DATEDIF(Table1[[#This Row],[Hire]],TODAY( ),"Y"),DATEDIF(Table1[[#This Row],[Hire]],Table1[[#This Row],[Exit]],"Y"))</f>
        <v>2</v>
      </c>
      <c r="N53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36" spans="1:14">
      <c r="A536" t="s">
        <v>1069</v>
      </c>
      <c r="B536" t="s">
        <v>1070</v>
      </c>
      <c r="C536" t="s">
        <v>21</v>
      </c>
      <c r="D536">
        <v>45</v>
      </c>
      <c r="E536" t="s">
        <v>81</v>
      </c>
      <c r="F536" t="s">
        <v>43</v>
      </c>
      <c r="G536" t="s">
        <v>53</v>
      </c>
      <c r="H536" s="1">
        <v>45430</v>
      </c>
      <c r="J536">
        <v>1076000</v>
      </c>
      <c r="K536">
        <v>0.26</v>
      </c>
      <c r="L536" t="s">
        <v>24</v>
      </c>
      <c r="M536" s="2">
        <f ca="1">IF(ISBLANK(Table1[[#This Row],[Exit]]),DATEDIF(Table1[[#This Row],[Hire]],TODAY( ),"Y"),DATEDIF(Table1[[#This Row],[Hire]],Table1[[#This Row],[Exit]],"Y"))</f>
        <v>1</v>
      </c>
      <c r="N53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37" spans="1:14">
      <c r="A537" t="s">
        <v>1071</v>
      </c>
      <c r="B537" t="s">
        <v>1072</v>
      </c>
      <c r="C537" t="s">
        <v>21</v>
      </c>
      <c r="D537">
        <v>50</v>
      </c>
      <c r="E537" t="s">
        <v>52</v>
      </c>
      <c r="F537" t="s">
        <v>16</v>
      </c>
      <c r="G537" t="s">
        <v>17</v>
      </c>
      <c r="H537" s="1">
        <v>44509</v>
      </c>
      <c r="J537">
        <v>1078000</v>
      </c>
      <c r="K537">
        <v>0.17</v>
      </c>
      <c r="L537" t="s">
        <v>24</v>
      </c>
      <c r="M537" s="2">
        <f ca="1">IF(ISBLANK(Table1[[#This Row],[Exit]]),DATEDIF(Table1[[#This Row],[Hire]],TODAY( ),"Y"),DATEDIF(Table1[[#This Row],[Hire]],Table1[[#This Row],[Exit]],"Y"))</f>
        <v>3</v>
      </c>
      <c r="N53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38" spans="1:14">
      <c r="A538" t="s">
        <v>1073</v>
      </c>
      <c r="B538" t="s">
        <v>1074</v>
      </c>
      <c r="C538" t="s">
        <v>21</v>
      </c>
      <c r="D538">
        <v>36</v>
      </c>
      <c r="E538" t="s">
        <v>66</v>
      </c>
      <c r="F538" t="s">
        <v>16</v>
      </c>
      <c r="G538" t="s">
        <v>23</v>
      </c>
      <c r="H538" s="1">
        <v>43963</v>
      </c>
      <c r="J538">
        <v>1080000</v>
      </c>
      <c r="K538">
        <v>0.14000000000000001</v>
      </c>
      <c r="L538" t="s">
        <v>24</v>
      </c>
      <c r="M538" s="2">
        <f ca="1">IF(ISBLANK(Table1[[#This Row],[Exit]]),DATEDIF(Table1[[#This Row],[Hire]],TODAY( ),"Y"),DATEDIF(Table1[[#This Row],[Hire]],Table1[[#This Row],[Exit]],"Y"))</f>
        <v>5</v>
      </c>
      <c r="N53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39" spans="1:14">
      <c r="A539" t="s">
        <v>820</v>
      </c>
      <c r="B539" t="s">
        <v>1075</v>
      </c>
      <c r="C539" t="s">
        <v>14</v>
      </c>
      <c r="D539">
        <v>45</v>
      </c>
      <c r="E539" t="s">
        <v>31</v>
      </c>
      <c r="F539" t="s">
        <v>16</v>
      </c>
      <c r="G539" t="s">
        <v>53</v>
      </c>
      <c r="H539" s="1">
        <v>44815</v>
      </c>
      <c r="J539">
        <v>1082000</v>
      </c>
      <c r="K539">
        <v>0</v>
      </c>
      <c r="L539" t="s">
        <v>24</v>
      </c>
      <c r="M539" s="2">
        <f ca="1">IF(ISBLANK(Table1[[#This Row],[Exit]]),DATEDIF(Table1[[#This Row],[Hire]],TODAY( ),"Y"),DATEDIF(Table1[[#This Row],[Hire]],Table1[[#This Row],[Exit]],"Y"))</f>
        <v>2</v>
      </c>
      <c r="N53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40" spans="1:14">
      <c r="A540" t="s">
        <v>1076</v>
      </c>
      <c r="B540" t="s">
        <v>1077</v>
      </c>
      <c r="C540" t="s">
        <v>41</v>
      </c>
      <c r="D540">
        <v>31</v>
      </c>
      <c r="E540" t="s">
        <v>81</v>
      </c>
      <c r="F540" t="s">
        <v>49</v>
      </c>
      <c r="G540" t="s">
        <v>34</v>
      </c>
      <c r="H540" s="1">
        <v>44857</v>
      </c>
      <c r="J540">
        <v>1084000</v>
      </c>
      <c r="K540">
        <v>0</v>
      </c>
      <c r="L540" t="s">
        <v>24</v>
      </c>
      <c r="M540" s="2">
        <f ca="1">IF(ISBLANK(Table1[[#This Row],[Exit]]),DATEDIF(Table1[[#This Row],[Hire]],TODAY( ),"Y"),DATEDIF(Table1[[#This Row],[Hire]],Table1[[#This Row],[Exit]],"Y"))</f>
        <v>2</v>
      </c>
      <c r="N54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41" spans="1:14">
      <c r="A541" t="s">
        <v>1078</v>
      </c>
      <c r="B541" t="s">
        <v>1079</v>
      </c>
      <c r="C541" t="s">
        <v>14</v>
      </c>
      <c r="D541">
        <v>41</v>
      </c>
      <c r="E541" t="s">
        <v>92</v>
      </c>
      <c r="F541" t="s">
        <v>59</v>
      </c>
      <c r="G541" t="s">
        <v>53</v>
      </c>
      <c r="H541" s="1">
        <v>45527</v>
      </c>
      <c r="J541">
        <v>1086000</v>
      </c>
      <c r="K541">
        <v>0</v>
      </c>
      <c r="L541" t="s">
        <v>24</v>
      </c>
      <c r="M541" s="2">
        <f ca="1">IF(ISBLANK(Table1[[#This Row],[Exit]]),DATEDIF(Table1[[#This Row],[Hire]],TODAY( ),"Y"),DATEDIF(Table1[[#This Row],[Hire]],Table1[[#This Row],[Exit]],"Y"))</f>
        <v>0</v>
      </c>
      <c r="N54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42" spans="1:14">
      <c r="A542" t="s">
        <v>1080</v>
      </c>
      <c r="B542" t="s">
        <v>1081</v>
      </c>
      <c r="C542" t="s">
        <v>21</v>
      </c>
      <c r="D542">
        <v>47</v>
      </c>
      <c r="E542" t="s">
        <v>81</v>
      </c>
      <c r="F542" t="s">
        <v>46</v>
      </c>
      <c r="G542" t="s">
        <v>23</v>
      </c>
      <c r="H542" s="1">
        <v>45237</v>
      </c>
      <c r="J542">
        <v>1088000</v>
      </c>
      <c r="K542">
        <v>0</v>
      </c>
      <c r="L542" t="s">
        <v>24</v>
      </c>
      <c r="M542" s="2">
        <f ca="1">IF(ISBLANK(Table1[[#This Row],[Exit]]),DATEDIF(Table1[[#This Row],[Hire]],TODAY( ),"Y"),DATEDIF(Table1[[#This Row],[Hire]],Table1[[#This Row],[Exit]],"Y"))</f>
        <v>1</v>
      </c>
      <c r="N54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43" spans="1:14">
      <c r="A543" t="s">
        <v>229</v>
      </c>
      <c r="B543" t="s">
        <v>1082</v>
      </c>
      <c r="C543" t="s">
        <v>41</v>
      </c>
      <c r="D543">
        <v>38</v>
      </c>
      <c r="E543" t="s">
        <v>22</v>
      </c>
      <c r="F543" t="s">
        <v>16</v>
      </c>
      <c r="G543" t="s">
        <v>34</v>
      </c>
      <c r="H543" s="1">
        <v>45206</v>
      </c>
      <c r="J543">
        <v>1090000</v>
      </c>
      <c r="K543">
        <v>0</v>
      </c>
      <c r="L543" t="s">
        <v>24</v>
      </c>
      <c r="M543" s="2">
        <f ca="1">IF(ISBLANK(Table1[[#This Row],[Exit]]),DATEDIF(Table1[[#This Row],[Hire]],TODAY( ),"Y"),DATEDIF(Table1[[#This Row],[Hire]],Table1[[#This Row],[Exit]],"Y"))</f>
        <v>1</v>
      </c>
      <c r="N54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44" spans="1:14">
      <c r="A544" t="s">
        <v>1083</v>
      </c>
      <c r="B544" t="s">
        <v>1084</v>
      </c>
      <c r="C544" t="s">
        <v>14</v>
      </c>
      <c r="D544">
        <v>40</v>
      </c>
      <c r="E544" t="s">
        <v>92</v>
      </c>
      <c r="F544" t="s">
        <v>59</v>
      </c>
      <c r="G544" t="s">
        <v>34</v>
      </c>
      <c r="H544" s="1">
        <v>44677</v>
      </c>
      <c r="J544">
        <v>1092000</v>
      </c>
      <c r="K544">
        <v>0</v>
      </c>
      <c r="L544" t="s">
        <v>24</v>
      </c>
      <c r="M544" s="2">
        <f ca="1">IF(ISBLANK(Table1[[#This Row],[Exit]]),DATEDIF(Table1[[#This Row],[Hire]],TODAY( ),"Y"),DATEDIF(Table1[[#This Row],[Hire]],Table1[[#This Row],[Exit]],"Y"))</f>
        <v>3</v>
      </c>
      <c r="N54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45" spans="1:14">
      <c r="A545" t="s">
        <v>1085</v>
      </c>
      <c r="B545" t="s">
        <v>1086</v>
      </c>
      <c r="C545" t="s">
        <v>21</v>
      </c>
      <c r="D545">
        <v>45</v>
      </c>
      <c r="E545" t="s">
        <v>31</v>
      </c>
      <c r="F545" t="s">
        <v>16</v>
      </c>
      <c r="G545" t="s">
        <v>17</v>
      </c>
      <c r="H545" s="1">
        <v>43889</v>
      </c>
      <c r="J545">
        <v>1094000</v>
      </c>
      <c r="K545">
        <v>0</v>
      </c>
      <c r="L545" t="s">
        <v>24</v>
      </c>
      <c r="M545" s="2">
        <f ca="1">IF(ISBLANK(Table1[[#This Row],[Exit]]),DATEDIF(Table1[[#This Row],[Hire]],TODAY( ),"Y"),DATEDIF(Table1[[#This Row],[Hire]],Table1[[#This Row],[Exit]],"Y"))</f>
        <v>5</v>
      </c>
      <c r="N54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46" spans="1:14">
      <c r="A546" t="s">
        <v>1087</v>
      </c>
      <c r="B546" t="s">
        <v>1088</v>
      </c>
      <c r="C546" t="s">
        <v>21</v>
      </c>
      <c r="D546">
        <v>31</v>
      </c>
      <c r="E546" t="s">
        <v>15</v>
      </c>
      <c r="F546" t="s">
        <v>16</v>
      </c>
      <c r="G546" t="s">
        <v>17</v>
      </c>
      <c r="H546" s="1">
        <v>44116</v>
      </c>
      <c r="J546">
        <v>1096000</v>
      </c>
      <c r="K546">
        <v>0</v>
      </c>
      <c r="L546" t="s">
        <v>24</v>
      </c>
      <c r="M546" s="2">
        <f ca="1">IF(ISBLANK(Table1[[#This Row],[Exit]]),DATEDIF(Table1[[#This Row],[Hire]],TODAY( ),"Y"),DATEDIF(Table1[[#This Row],[Hire]],Table1[[#This Row],[Exit]],"Y"))</f>
        <v>4</v>
      </c>
      <c r="N54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47" spans="1:14">
      <c r="A547" t="s">
        <v>1089</v>
      </c>
      <c r="B547" t="s">
        <v>1090</v>
      </c>
      <c r="C547" t="s">
        <v>21</v>
      </c>
      <c r="D547">
        <v>35</v>
      </c>
      <c r="E547" t="s">
        <v>22</v>
      </c>
      <c r="F547" t="s">
        <v>16</v>
      </c>
      <c r="G547" t="s">
        <v>23</v>
      </c>
      <c r="H547" s="1">
        <v>44588</v>
      </c>
      <c r="J547">
        <v>1098000</v>
      </c>
      <c r="K547">
        <v>0.37</v>
      </c>
      <c r="L547" t="s">
        <v>24</v>
      </c>
      <c r="M547" s="2">
        <f ca="1">IF(ISBLANK(Table1[[#This Row],[Exit]]),DATEDIF(Table1[[#This Row],[Hire]],TODAY( ),"Y"),DATEDIF(Table1[[#This Row],[Hire]],Table1[[#This Row],[Exit]],"Y"))</f>
        <v>3</v>
      </c>
      <c r="N54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48" spans="1:14">
      <c r="A548" t="s">
        <v>1091</v>
      </c>
      <c r="B548" t="s">
        <v>1092</v>
      </c>
      <c r="C548" t="s">
        <v>21</v>
      </c>
      <c r="D548">
        <v>31</v>
      </c>
      <c r="E548" t="s">
        <v>27</v>
      </c>
      <c r="F548" t="s">
        <v>28</v>
      </c>
      <c r="G548" t="s">
        <v>17</v>
      </c>
      <c r="H548" s="1">
        <v>45337</v>
      </c>
      <c r="J548">
        <v>1100000</v>
      </c>
      <c r="K548">
        <v>0.14000000000000001</v>
      </c>
      <c r="L548" t="s">
        <v>24</v>
      </c>
      <c r="M548" s="2">
        <f ca="1">IF(ISBLANK(Table1[[#This Row],[Exit]]),DATEDIF(Table1[[#This Row],[Hire]],TODAY( ),"Y"),DATEDIF(Table1[[#This Row],[Hire]],Table1[[#This Row],[Exit]],"Y"))</f>
        <v>1</v>
      </c>
      <c r="N54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49" spans="1:14">
      <c r="A549" t="s">
        <v>1093</v>
      </c>
      <c r="B549" t="s">
        <v>1094</v>
      </c>
      <c r="C549" t="s">
        <v>14</v>
      </c>
      <c r="D549">
        <v>35</v>
      </c>
      <c r="E549" t="s">
        <v>31</v>
      </c>
      <c r="F549" t="s">
        <v>16</v>
      </c>
      <c r="G549" t="s">
        <v>23</v>
      </c>
      <c r="H549" s="1">
        <v>45332</v>
      </c>
      <c r="J549">
        <v>1102000</v>
      </c>
      <c r="K549">
        <v>0.12</v>
      </c>
      <c r="L549" t="s">
        <v>24</v>
      </c>
      <c r="M549" s="2">
        <f ca="1">IF(ISBLANK(Table1[[#This Row],[Exit]]),DATEDIF(Table1[[#This Row],[Hire]],TODAY( ),"Y"),DATEDIF(Table1[[#This Row],[Hire]],Table1[[#This Row],[Exit]],"Y"))</f>
        <v>1</v>
      </c>
      <c r="N54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50" spans="1:14">
      <c r="A550" t="s">
        <v>47</v>
      </c>
      <c r="B550" t="s">
        <v>1095</v>
      </c>
      <c r="C550" t="s">
        <v>21</v>
      </c>
      <c r="D550">
        <v>31</v>
      </c>
      <c r="E550" t="s">
        <v>27</v>
      </c>
      <c r="F550" t="s">
        <v>28</v>
      </c>
      <c r="G550" t="s">
        <v>34</v>
      </c>
      <c r="H550" s="1">
        <v>44183</v>
      </c>
      <c r="J550">
        <v>1104000</v>
      </c>
      <c r="K550">
        <v>0.28000000000000003</v>
      </c>
      <c r="L550" t="s">
        <v>24</v>
      </c>
      <c r="M550" s="2">
        <f ca="1">IF(ISBLANK(Table1[[#This Row],[Exit]]),DATEDIF(Table1[[#This Row],[Hire]],TODAY( ),"Y"),DATEDIF(Table1[[#This Row],[Hire]],Table1[[#This Row],[Exit]],"Y"))</f>
        <v>4</v>
      </c>
      <c r="N55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51" spans="1:14">
      <c r="A551" t="s">
        <v>1096</v>
      </c>
      <c r="B551" t="s">
        <v>1097</v>
      </c>
      <c r="C551" t="s">
        <v>14</v>
      </c>
      <c r="D551">
        <v>26</v>
      </c>
      <c r="E551" t="s">
        <v>15</v>
      </c>
      <c r="F551" t="s">
        <v>16</v>
      </c>
      <c r="G551" t="s">
        <v>23</v>
      </c>
      <c r="H551" s="1">
        <v>43837</v>
      </c>
      <c r="I551" s="1">
        <v>45332</v>
      </c>
      <c r="J551">
        <v>1106000</v>
      </c>
      <c r="K551">
        <v>0.15</v>
      </c>
      <c r="L551" t="s">
        <v>18</v>
      </c>
      <c r="M551" s="2">
        <f ca="1">IF(ISBLANK(Table1[[#This Row],[Exit]]),DATEDIF(Table1[[#This Row],[Hire]],TODAY( ),"Y"),DATEDIF(Table1[[#This Row],[Hire]],Table1[[#This Row],[Exit]],"Y"))</f>
        <v>4</v>
      </c>
      <c r="N55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552" spans="1:14">
      <c r="A552" t="s">
        <v>1098</v>
      </c>
      <c r="B552" t="s">
        <v>1099</v>
      </c>
      <c r="C552" t="s">
        <v>14</v>
      </c>
      <c r="D552">
        <v>31</v>
      </c>
      <c r="E552" t="s">
        <v>15</v>
      </c>
      <c r="F552" t="s">
        <v>16</v>
      </c>
      <c r="G552" t="s">
        <v>34</v>
      </c>
      <c r="H552" s="1">
        <v>45206</v>
      </c>
      <c r="J552">
        <v>1108000</v>
      </c>
      <c r="K552">
        <v>0.06</v>
      </c>
      <c r="L552" t="s">
        <v>24</v>
      </c>
      <c r="M552" s="2">
        <f ca="1">IF(ISBLANK(Table1[[#This Row],[Exit]]),DATEDIF(Table1[[#This Row],[Hire]],TODAY( ),"Y"),DATEDIF(Table1[[#This Row],[Hire]],Table1[[#This Row],[Exit]],"Y"))</f>
        <v>1</v>
      </c>
      <c r="N55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53" spans="1:14">
      <c r="A553" t="s">
        <v>1100</v>
      </c>
      <c r="B553" t="s">
        <v>1101</v>
      </c>
      <c r="C553" t="s">
        <v>14</v>
      </c>
      <c r="D553">
        <v>31</v>
      </c>
      <c r="E553" t="s">
        <v>42</v>
      </c>
      <c r="F553" t="s">
        <v>43</v>
      </c>
      <c r="G553" t="s">
        <v>34</v>
      </c>
      <c r="H553" s="1">
        <v>44487</v>
      </c>
      <c r="J553">
        <v>1110000</v>
      </c>
      <c r="K553">
        <v>0.16</v>
      </c>
      <c r="L553" t="s">
        <v>24</v>
      </c>
      <c r="M553" s="2">
        <f ca="1">IF(ISBLANK(Table1[[#This Row],[Exit]]),DATEDIF(Table1[[#This Row],[Hire]],TODAY( ),"Y"),DATEDIF(Table1[[#This Row],[Hire]],Table1[[#This Row],[Exit]],"Y"))</f>
        <v>3</v>
      </c>
      <c r="N55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54" spans="1:14">
      <c r="A554" t="s">
        <v>1102</v>
      </c>
      <c r="B554" t="s">
        <v>1103</v>
      </c>
      <c r="C554" t="s">
        <v>355</v>
      </c>
      <c r="D554">
        <v>36</v>
      </c>
      <c r="E554" t="s">
        <v>42</v>
      </c>
      <c r="F554" t="s">
        <v>46</v>
      </c>
      <c r="G554" t="s">
        <v>23</v>
      </c>
      <c r="H554" s="1">
        <v>44791</v>
      </c>
      <c r="J554">
        <v>1112000</v>
      </c>
      <c r="K554">
        <v>0</v>
      </c>
      <c r="L554" t="s">
        <v>24</v>
      </c>
      <c r="M554" s="2">
        <f ca="1">IF(ISBLANK(Table1[[#This Row],[Exit]]),DATEDIF(Table1[[#This Row],[Hire]],TODAY( ),"Y"),DATEDIF(Table1[[#This Row],[Hire]],Table1[[#This Row],[Exit]],"Y"))</f>
        <v>2</v>
      </c>
      <c r="N55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55" spans="1:14">
      <c r="A555" t="s">
        <v>1104</v>
      </c>
      <c r="B555" t="s">
        <v>1105</v>
      </c>
      <c r="C555" t="s">
        <v>14</v>
      </c>
      <c r="D555">
        <v>45</v>
      </c>
      <c r="E555" t="s">
        <v>42</v>
      </c>
      <c r="F555" t="s">
        <v>49</v>
      </c>
      <c r="G555" t="s">
        <v>17</v>
      </c>
      <c r="H555" s="1">
        <v>45440</v>
      </c>
      <c r="J555">
        <v>1114000</v>
      </c>
      <c r="K555">
        <v>0</v>
      </c>
      <c r="L555" t="s">
        <v>24</v>
      </c>
      <c r="M555" s="2">
        <f ca="1">IF(ISBLANK(Table1[[#This Row],[Exit]]),DATEDIF(Table1[[#This Row],[Hire]],TODAY( ),"Y"),DATEDIF(Table1[[#This Row],[Hire]],Table1[[#This Row],[Exit]],"Y"))</f>
        <v>1</v>
      </c>
      <c r="N55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56" spans="1:14">
      <c r="A556" t="s">
        <v>1106</v>
      </c>
      <c r="B556" t="s">
        <v>1107</v>
      </c>
      <c r="C556" t="s">
        <v>21</v>
      </c>
      <c r="D556">
        <v>37</v>
      </c>
      <c r="E556" t="s">
        <v>52</v>
      </c>
      <c r="F556" t="s">
        <v>16</v>
      </c>
      <c r="G556" t="s">
        <v>53</v>
      </c>
      <c r="H556" s="1">
        <v>44811</v>
      </c>
      <c r="J556">
        <v>1116000</v>
      </c>
      <c r="K556">
        <v>0</v>
      </c>
      <c r="L556" t="s">
        <v>24</v>
      </c>
      <c r="M556" s="2">
        <f ca="1">IF(ISBLANK(Table1[[#This Row],[Exit]]),DATEDIF(Table1[[#This Row],[Hire]],TODAY( ),"Y"),DATEDIF(Table1[[#This Row],[Hire]],Table1[[#This Row],[Exit]],"Y"))</f>
        <v>2</v>
      </c>
      <c r="N55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57" spans="1:14">
      <c r="A557" t="s">
        <v>1108</v>
      </c>
      <c r="B557" t="s">
        <v>1109</v>
      </c>
      <c r="C557" t="s">
        <v>14</v>
      </c>
      <c r="D557">
        <v>38</v>
      </c>
      <c r="E557" t="s">
        <v>42</v>
      </c>
      <c r="F557" t="s">
        <v>46</v>
      </c>
      <c r="G557" t="s">
        <v>53</v>
      </c>
      <c r="H557" s="1">
        <v>45294</v>
      </c>
      <c r="J557">
        <v>1118000</v>
      </c>
      <c r="K557">
        <v>0</v>
      </c>
      <c r="L557" t="s">
        <v>24</v>
      </c>
      <c r="M557" s="2">
        <f ca="1">IF(ISBLANK(Table1[[#This Row],[Exit]]),DATEDIF(Table1[[#This Row],[Hire]],TODAY( ),"Y"),DATEDIF(Table1[[#This Row],[Hire]],Table1[[#This Row],[Exit]],"Y"))</f>
        <v>1</v>
      </c>
      <c r="N55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58" spans="1:14">
      <c r="A558" t="s">
        <v>1110</v>
      </c>
      <c r="B558" t="s">
        <v>1111</v>
      </c>
      <c r="C558" t="s">
        <v>21</v>
      </c>
      <c r="D558">
        <v>45</v>
      </c>
      <c r="E558" t="s">
        <v>58</v>
      </c>
      <c r="F558" t="s">
        <v>59</v>
      </c>
      <c r="G558" t="s">
        <v>34</v>
      </c>
      <c r="H558" s="1">
        <v>45074</v>
      </c>
      <c r="J558">
        <v>1120000</v>
      </c>
      <c r="K558">
        <v>0.14000000000000001</v>
      </c>
      <c r="L558" t="s">
        <v>24</v>
      </c>
      <c r="M558" s="2">
        <f ca="1">IF(ISBLANK(Table1[[#This Row],[Exit]]),DATEDIF(Table1[[#This Row],[Hire]],TODAY( ),"Y"),DATEDIF(Table1[[#This Row],[Hire]],Table1[[#This Row],[Exit]],"Y"))</f>
        <v>2</v>
      </c>
      <c r="N55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59" spans="1:14">
      <c r="A559" t="s">
        <v>1112</v>
      </c>
      <c r="B559" t="s">
        <v>1113</v>
      </c>
      <c r="C559" t="s">
        <v>14</v>
      </c>
      <c r="D559">
        <v>51</v>
      </c>
      <c r="E559" t="s">
        <v>52</v>
      </c>
      <c r="F559" t="s">
        <v>16</v>
      </c>
      <c r="G559" t="s">
        <v>23</v>
      </c>
      <c r="H559" s="1">
        <v>45245</v>
      </c>
      <c r="J559">
        <v>1122000</v>
      </c>
      <c r="K559">
        <v>7.0000000000000007E-2</v>
      </c>
      <c r="L559" t="s">
        <v>24</v>
      </c>
      <c r="M559" s="2">
        <f ca="1">IF(ISBLANK(Table1[[#This Row],[Exit]]),DATEDIF(Table1[[#This Row],[Hire]],TODAY( ),"Y"),DATEDIF(Table1[[#This Row],[Hire]],Table1[[#This Row],[Exit]],"Y"))</f>
        <v>1</v>
      </c>
      <c r="N55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60" spans="1:14">
      <c r="A560" t="s">
        <v>1114</v>
      </c>
      <c r="B560" t="s">
        <v>1115</v>
      </c>
      <c r="C560" t="s">
        <v>21</v>
      </c>
      <c r="D560">
        <v>56</v>
      </c>
      <c r="E560" t="s">
        <v>52</v>
      </c>
      <c r="F560" t="s">
        <v>16</v>
      </c>
      <c r="G560" t="s">
        <v>34</v>
      </c>
      <c r="H560" s="1">
        <v>43851</v>
      </c>
      <c r="J560">
        <v>1124000</v>
      </c>
      <c r="K560">
        <v>7.0000000000000007E-2</v>
      </c>
      <c r="L560" t="s">
        <v>24</v>
      </c>
      <c r="M560" s="2">
        <f ca="1">IF(ISBLANK(Table1[[#This Row],[Exit]]),DATEDIF(Table1[[#This Row],[Hire]],TODAY( ),"Y"),DATEDIF(Table1[[#This Row],[Hire]],Table1[[#This Row],[Exit]],"Y"))</f>
        <v>5</v>
      </c>
      <c r="N56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61" spans="1:14">
      <c r="A561" t="s">
        <v>1116</v>
      </c>
      <c r="B561" t="s">
        <v>1117</v>
      </c>
      <c r="C561" t="s">
        <v>21</v>
      </c>
      <c r="D561">
        <v>53</v>
      </c>
      <c r="E561" t="s">
        <v>66</v>
      </c>
      <c r="F561" t="s">
        <v>16</v>
      </c>
      <c r="G561" t="s">
        <v>17</v>
      </c>
      <c r="H561" s="1">
        <v>45206</v>
      </c>
      <c r="J561">
        <v>1126000</v>
      </c>
      <c r="K561">
        <v>0</v>
      </c>
      <c r="L561" t="s">
        <v>24</v>
      </c>
      <c r="M561" s="2">
        <f ca="1">IF(ISBLANK(Table1[[#This Row],[Exit]]),DATEDIF(Table1[[#This Row],[Hire]],TODAY( ),"Y"),DATEDIF(Table1[[#This Row],[Hire]],Table1[[#This Row],[Exit]],"Y"))</f>
        <v>1</v>
      </c>
      <c r="N56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62" spans="1:14">
      <c r="A562" t="s">
        <v>1118</v>
      </c>
      <c r="B562" t="s">
        <v>1119</v>
      </c>
      <c r="C562" t="s">
        <v>41</v>
      </c>
      <c r="D562">
        <v>47</v>
      </c>
      <c r="E562" t="s">
        <v>58</v>
      </c>
      <c r="F562" t="s">
        <v>59</v>
      </c>
      <c r="G562" t="s">
        <v>23</v>
      </c>
      <c r="H562" s="1">
        <v>45401</v>
      </c>
      <c r="J562">
        <v>1128000</v>
      </c>
      <c r="K562">
        <v>0</v>
      </c>
      <c r="L562" t="s">
        <v>24</v>
      </c>
      <c r="M562" s="2">
        <f ca="1">IF(ISBLANK(Table1[[#This Row],[Exit]]),DATEDIF(Table1[[#This Row],[Hire]],TODAY( ),"Y"),DATEDIF(Table1[[#This Row],[Hire]],Table1[[#This Row],[Exit]],"Y"))</f>
        <v>1</v>
      </c>
      <c r="N56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63" spans="1:14">
      <c r="A563" t="s">
        <v>1120</v>
      </c>
      <c r="B563" t="s">
        <v>1121</v>
      </c>
      <c r="C563" t="s">
        <v>14</v>
      </c>
      <c r="D563">
        <v>36</v>
      </c>
      <c r="E563" t="s">
        <v>66</v>
      </c>
      <c r="F563" t="s">
        <v>16</v>
      </c>
      <c r="G563" t="s">
        <v>34</v>
      </c>
      <c r="H563" s="1">
        <v>44083</v>
      </c>
      <c r="J563">
        <v>1130000</v>
      </c>
      <c r="K563">
        <v>0</v>
      </c>
      <c r="L563" t="s">
        <v>24</v>
      </c>
      <c r="M563" s="2">
        <f ca="1">IF(ISBLANK(Table1[[#This Row],[Exit]]),DATEDIF(Table1[[#This Row],[Hire]],TODAY( ),"Y"),DATEDIF(Table1[[#This Row],[Hire]],Table1[[#This Row],[Exit]],"Y"))</f>
        <v>4</v>
      </c>
      <c r="N56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64" spans="1:14">
      <c r="A564" t="s">
        <v>1122</v>
      </c>
      <c r="B564" t="s">
        <v>1123</v>
      </c>
      <c r="C564" t="s">
        <v>41</v>
      </c>
      <c r="D564">
        <v>41</v>
      </c>
      <c r="E564" t="s">
        <v>66</v>
      </c>
      <c r="F564" t="s">
        <v>16</v>
      </c>
      <c r="G564" t="s">
        <v>53</v>
      </c>
      <c r="H564" s="1">
        <v>45233</v>
      </c>
      <c r="J564">
        <v>1132000</v>
      </c>
      <c r="K564">
        <v>0</v>
      </c>
      <c r="L564" t="s">
        <v>24</v>
      </c>
      <c r="M564" s="2">
        <f ca="1">IF(ISBLANK(Table1[[#This Row],[Exit]]),DATEDIF(Table1[[#This Row],[Hire]],TODAY( ),"Y"),DATEDIF(Table1[[#This Row],[Hire]],Table1[[#This Row],[Exit]],"Y"))</f>
        <v>1</v>
      </c>
      <c r="N56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65" spans="1:14">
      <c r="A565" t="s">
        <v>1124</v>
      </c>
      <c r="B565" t="s">
        <v>1125</v>
      </c>
      <c r="C565" t="s">
        <v>14</v>
      </c>
      <c r="D565">
        <v>30</v>
      </c>
      <c r="E565" t="s">
        <v>58</v>
      </c>
      <c r="F565" t="s">
        <v>59</v>
      </c>
      <c r="G565" t="s">
        <v>53</v>
      </c>
      <c r="H565" s="1">
        <v>43951</v>
      </c>
      <c r="I565" s="1">
        <v>45206</v>
      </c>
      <c r="J565">
        <v>1134000</v>
      </c>
      <c r="K565">
        <v>0.23</v>
      </c>
      <c r="L565" t="s">
        <v>18</v>
      </c>
      <c r="M565" s="2">
        <f ca="1">IF(ISBLANK(Table1[[#This Row],[Exit]]),DATEDIF(Table1[[#This Row],[Hire]],TODAY( ),"Y"),DATEDIF(Table1[[#This Row],[Hire]],Table1[[#This Row],[Exit]],"Y"))</f>
        <v>3</v>
      </c>
      <c r="N56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566" spans="1:14">
      <c r="A566" t="s">
        <v>1126</v>
      </c>
      <c r="B566" t="s">
        <v>1127</v>
      </c>
      <c r="C566" t="s">
        <v>21</v>
      </c>
      <c r="D566">
        <v>31</v>
      </c>
      <c r="E566" t="s">
        <v>15</v>
      </c>
      <c r="F566" t="s">
        <v>16</v>
      </c>
      <c r="G566" t="s">
        <v>53</v>
      </c>
      <c r="H566" s="1">
        <v>43887</v>
      </c>
      <c r="J566">
        <v>1136000</v>
      </c>
      <c r="K566">
        <v>0.39</v>
      </c>
      <c r="L566" t="s">
        <v>24</v>
      </c>
      <c r="M566" s="2">
        <f ca="1">IF(ISBLANK(Table1[[#This Row],[Exit]]),DATEDIF(Table1[[#This Row],[Hire]],TODAY( ),"Y"),DATEDIF(Table1[[#This Row],[Hire]],Table1[[#This Row],[Exit]],"Y"))</f>
        <v>5</v>
      </c>
      <c r="N56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67" spans="1:14">
      <c r="A567" t="s">
        <v>1128</v>
      </c>
      <c r="B567" t="s">
        <v>1129</v>
      </c>
      <c r="C567" t="s">
        <v>21</v>
      </c>
      <c r="D567">
        <v>38</v>
      </c>
      <c r="E567" t="s">
        <v>22</v>
      </c>
      <c r="F567" t="s">
        <v>16</v>
      </c>
      <c r="G567" t="s">
        <v>53</v>
      </c>
      <c r="H567" s="1">
        <v>44815</v>
      </c>
      <c r="J567">
        <v>1138000</v>
      </c>
      <c r="K567">
        <v>0.11</v>
      </c>
      <c r="L567" t="s">
        <v>24</v>
      </c>
      <c r="M567" s="2">
        <f ca="1">IF(ISBLANK(Table1[[#This Row],[Exit]]),DATEDIF(Table1[[#This Row],[Hire]],TODAY( ),"Y"),DATEDIF(Table1[[#This Row],[Hire]],Table1[[#This Row],[Exit]],"Y"))</f>
        <v>2</v>
      </c>
      <c r="N56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68" spans="1:14">
      <c r="A568" t="s">
        <v>1130</v>
      </c>
      <c r="B568" t="s">
        <v>1131</v>
      </c>
      <c r="C568" t="s">
        <v>21</v>
      </c>
      <c r="D568">
        <v>31</v>
      </c>
      <c r="E568" t="s">
        <v>81</v>
      </c>
      <c r="F568" t="s">
        <v>43</v>
      </c>
      <c r="G568" t="s">
        <v>53</v>
      </c>
      <c r="H568" s="1">
        <v>45430</v>
      </c>
      <c r="J568">
        <v>1140000</v>
      </c>
      <c r="K568">
        <v>0.18</v>
      </c>
      <c r="L568" t="s">
        <v>24</v>
      </c>
      <c r="M568" s="2">
        <f ca="1">IF(ISBLANK(Table1[[#This Row],[Exit]]),DATEDIF(Table1[[#This Row],[Hire]],TODAY( ),"Y"),DATEDIF(Table1[[#This Row],[Hire]],Table1[[#This Row],[Exit]],"Y"))</f>
        <v>1</v>
      </c>
      <c r="N56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69" spans="1:14">
      <c r="A569" t="s">
        <v>1132</v>
      </c>
      <c r="B569" t="s">
        <v>1133</v>
      </c>
      <c r="C569" t="s">
        <v>21</v>
      </c>
      <c r="D569">
        <v>39</v>
      </c>
      <c r="E569" t="s">
        <v>52</v>
      </c>
      <c r="F569" t="s">
        <v>16</v>
      </c>
      <c r="G569" t="s">
        <v>17</v>
      </c>
      <c r="H569" s="1">
        <v>44509</v>
      </c>
      <c r="J569">
        <v>1142000</v>
      </c>
      <c r="K569">
        <v>0.31</v>
      </c>
      <c r="L569" t="s">
        <v>24</v>
      </c>
      <c r="M569" s="2">
        <f ca="1">IF(ISBLANK(Table1[[#This Row],[Exit]]),DATEDIF(Table1[[#This Row],[Hire]],TODAY( ),"Y"),DATEDIF(Table1[[#This Row],[Hire]],Table1[[#This Row],[Exit]],"Y"))</f>
        <v>3</v>
      </c>
      <c r="N56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70" spans="1:14">
      <c r="A570" t="s">
        <v>1134</v>
      </c>
      <c r="B570" t="s">
        <v>1135</v>
      </c>
      <c r="C570" t="s">
        <v>21</v>
      </c>
      <c r="D570">
        <v>31</v>
      </c>
      <c r="E570" t="s">
        <v>66</v>
      </c>
      <c r="F570" t="s">
        <v>16</v>
      </c>
      <c r="G570" t="s">
        <v>23</v>
      </c>
      <c r="H570" s="1">
        <v>43963</v>
      </c>
      <c r="J570">
        <v>1144000</v>
      </c>
      <c r="K570">
        <v>0</v>
      </c>
      <c r="L570" t="s">
        <v>24</v>
      </c>
      <c r="M570" s="2">
        <f ca="1">IF(ISBLANK(Table1[[#This Row],[Exit]]),DATEDIF(Table1[[#This Row],[Hire]],TODAY( ),"Y"),DATEDIF(Table1[[#This Row],[Hire]],Table1[[#This Row],[Exit]],"Y"))</f>
        <v>5</v>
      </c>
      <c r="N57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71" spans="1:14">
      <c r="A571" t="s">
        <v>1136</v>
      </c>
      <c r="B571" t="s">
        <v>1137</v>
      </c>
      <c r="C571" t="s">
        <v>21</v>
      </c>
      <c r="D571">
        <v>45</v>
      </c>
      <c r="E571" t="s">
        <v>31</v>
      </c>
      <c r="F571" t="s">
        <v>16</v>
      </c>
      <c r="G571" t="s">
        <v>53</v>
      </c>
      <c r="H571" s="1">
        <v>44815</v>
      </c>
      <c r="J571">
        <v>1146000</v>
      </c>
      <c r="K571">
        <v>0</v>
      </c>
      <c r="L571" t="s">
        <v>24</v>
      </c>
      <c r="M571" s="2">
        <f ca="1">IF(ISBLANK(Table1[[#This Row],[Exit]]),DATEDIF(Table1[[#This Row],[Hire]],TODAY( ),"Y"),DATEDIF(Table1[[#This Row],[Hire]],Table1[[#This Row],[Exit]],"Y"))</f>
        <v>2</v>
      </c>
      <c r="N57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72" spans="1:14">
      <c r="A572" t="s">
        <v>1138</v>
      </c>
      <c r="B572" t="s">
        <v>1139</v>
      </c>
      <c r="C572" t="s">
        <v>14</v>
      </c>
      <c r="D572">
        <v>50</v>
      </c>
      <c r="E572" t="s">
        <v>81</v>
      </c>
      <c r="F572" t="s">
        <v>49</v>
      </c>
      <c r="G572" t="s">
        <v>34</v>
      </c>
      <c r="H572" s="1">
        <v>44857</v>
      </c>
      <c r="J572">
        <v>1148000</v>
      </c>
      <c r="K572">
        <v>0.13</v>
      </c>
      <c r="L572" t="s">
        <v>24</v>
      </c>
      <c r="M572" s="2">
        <f ca="1">IF(ISBLANK(Table1[[#This Row],[Exit]]),DATEDIF(Table1[[#This Row],[Hire]],TODAY( ),"Y"),DATEDIF(Table1[[#This Row],[Hire]],Table1[[#This Row],[Exit]],"Y"))</f>
        <v>2</v>
      </c>
      <c r="N57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73" spans="1:14">
      <c r="A573" t="s">
        <v>217</v>
      </c>
      <c r="B573" t="s">
        <v>1140</v>
      </c>
      <c r="C573" t="s">
        <v>41</v>
      </c>
      <c r="D573">
        <v>36</v>
      </c>
      <c r="E573" t="s">
        <v>92</v>
      </c>
      <c r="F573" t="s">
        <v>59</v>
      </c>
      <c r="G573" t="s">
        <v>53</v>
      </c>
      <c r="H573" s="1">
        <v>45527</v>
      </c>
      <c r="J573">
        <v>1150000</v>
      </c>
      <c r="K573">
        <v>0</v>
      </c>
      <c r="L573" t="s">
        <v>24</v>
      </c>
      <c r="M573" s="2">
        <f ca="1">IF(ISBLANK(Table1[[#This Row],[Exit]]),DATEDIF(Table1[[#This Row],[Hire]],TODAY( ),"Y"),DATEDIF(Table1[[#This Row],[Hire]],Table1[[#This Row],[Exit]],"Y"))</f>
        <v>0</v>
      </c>
      <c r="N57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74" spans="1:14">
      <c r="A574" t="s">
        <v>1141</v>
      </c>
      <c r="B574" t="s">
        <v>1142</v>
      </c>
      <c r="C574" t="s">
        <v>14</v>
      </c>
      <c r="D574">
        <v>45</v>
      </c>
      <c r="E574" t="s">
        <v>81</v>
      </c>
      <c r="F574" t="s">
        <v>46</v>
      </c>
      <c r="G574" t="s">
        <v>23</v>
      </c>
      <c r="H574" s="1">
        <v>45237</v>
      </c>
      <c r="J574">
        <v>1152000</v>
      </c>
      <c r="K574">
        <v>0.05</v>
      </c>
      <c r="L574" t="s">
        <v>24</v>
      </c>
      <c r="M574" s="2">
        <f ca="1">IF(ISBLANK(Table1[[#This Row],[Exit]]),DATEDIF(Table1[[#This Row],[Hire]],TODAY( ),"Y"),DATEDIF(Table1[[#This Row],[Hire]],Table1[[#This Row],[Exit]],"Y"))</f>
        <v>1</v>
      </c>
      <c r="N57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75" spans="1:14">
      <c r="A575" t="s">
        <v>1143</v>
      </c>
      <c r="B575" t="s">
        <v>1144</v>
      </c>
      <c r="C575" t="s">
        <v>21</v>
      </c>
      <c r="D575">
        <v>29</v>
      </c>
      <c r="E575" t="s">
        <v>22</v>
      </c>
      <c r="F575" t="s">
        <v>16</v>
      </c>
      <c r="G575" t="s">
        <v>34</v>
      </c>
      <c r="H575" s="1">
        <v>45206</v>
      </c>
      <c r="I575" s="1">
        <v>45430</v>
      </c>
      <c r="J575">
        <v>1154000</v>
      </c>
      <c r="K575">
        <v>0.21</v>
      </c>
      <c r="L575" t="s">
        <v>18</v>
      </c>
      <c r="M575" s="2">
        <f ca="1">IF(ISBLANK(Table1[[#This Row],[Exit]]),DATEDIF(Table1[[#This Row],[Hire]],TODAY( ),"Y"),DATEDIF(Table1[[#This Row],[Hire]],Table1[[#This Row],[Exit]],"Y"))</f>
        <v>0</v>
      </c>
      <c r="N57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576" spans="1:14">
      <c r="A576" t="s">
        <v>1145</v>
      </c>
      <c r="B576" t="s">
        <v>1146</v>
      </c>
      <c r="C576" t="s">
        <v>41</v>
      </c>
      <c r="D576">
        <v>41</v>
      </c>
      <c r="E576" t="s">
        <v>92</v>
      </c>
      <c r="F576" t="s">
        <v>59</v>
      </c>
      <c r="G576" t="s">
        <v>34</v>
      </c>
      <c r="H576" s="1">
        <v>44677</v>
      </c>
      <c r="J576">
        <v>1156000</v>
      </c>
      <c r="K576">
        <v>0</v>
      </c>
      <c r="L576" t="s">
        <v>24</v>
      </c>
      <c r="M576" s="2">
        <f ca="1">IF(ISBLANK(Table1[[#This Row],[Exit]]),DATEDIF(Table1[[#This Row],[Hire]],TODAY( ),"Y"),DATEDIF(Table1[[#This Row],[Hire]],Table1[[#This Row],[Exit]],"Y"))</f>
        <v>3</v>
      </c>
      <c r="N57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77" spans="1:14">
      <c r="A577" t="s">
        <v>1147</v>
      </c>
      <c r="B577" t="s">
        <v>1148</v>
      </c>
      <c r="C577" t="s">
        <v>14</v>
      </c>
      <c r="D577">
        <v>47</v>
      </c>
      <c r="E577" t="s">
        <v>31</v>
      </c>
      <c r="F577" t="s">
        <v>16</v>
      </c>
      <c r="G577" t="s">
        <v>17</v>
      </c>
      <c r="H577" s="1">
        <v>43889</v>
      </c>
      <c r="J577">
        <v>1158000</v>
      </c>
      <c r="K577">
        <v>7.0000000000000007E-2</v>
      </c>
      <c r="L577" t="s">
        <v>24</v>
      </c>
      <c r="M577" s="2">
        <f ca="1">IF(ISBLANK(Table1[[#This Row],[Exit]]),DATEDIF(Table1[[#This Row],[Hire]],TODAY( ),"Y"),DATEDIF(Table1[[#This Row],[Hire]],Table1[[#This Row],[Exit]],"Y"))</f>
        <v>5</v>
      </c>
      <c r="N57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78" spans="1:14">
      <c r="A578" t="s">
        <v>1149</v>
      </c>
      <c r="B578" t="s">
        <v>1150</v>
      </c>
      <c r="C578" t="s">
        <v>21</v>
      </c>
      <c r="D578">
        <v>38</v>
      </c>
      <c r="E578" t="s">
        <v>15</v>
      </c>
      <c r="F578" t="s">
        <v>16</v>
      </c>
      <c r="G578" t="s">
        <v>17</v>
      </c>
      <c r="H578" s="1">
        <v>44116</v>
      </c>
      <c r="J578">
        <v>1160000</v>
      </c>
      <c r="K578">
        <v>0</v>
      </c>
      <c r="L578" t="s">
        <v>24</v>
      </c>
      <c r="M578" s="2">
        <f ca="1">IF(ISBLANK(Table1[[#This Row],[Exit]]),DATEDIF(Table1[[#This Row],[Hire]],TODAY( ),"Y"),DATEDIF(Table1[[#This Row],[Hire]],Table1[[#This Row],[Exit]],"Y"))</f>
        <v>4</v>
      </c>
      <c r="N57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79" spans="1:14">
      <c r="A579" t="s">
        <v>1151</v>
      </c>
      <c r="B579" t="s">
        <v>1152</v>
      </c>
      <c r="C579" t="s">
        <v>21</v>
      </c>
      <c r="D579">
        <v>40</v>
      </c>
      <c r="E579" t="s">
        <v>22</v>
      </c>
      <c r="F579" t="s">
        <v>16</v>
      </c>
      <c r="G579" t="s">
        <v>23</v>
      </c>
      <c r="H579" s="1">
        <v>44588</v>
      </c>
      <c r="I579" s="1">
        <v>45527</v>
      </c>
      <c r="J579">
        <v>1162000</v>
      </c>
      <c r="K579">
        <v>0</v>
      </c>
      <c r="L579" t="s">
        <v>18</v>
      </c>
      <c r="M579" s="2">
        <f ca="1">IF(ISBLANK(Table1[[#This Row],[Exit]]),DATEDIF(Table1[[#This Row],[Hire]],TODAY( ),"Y"),DATEDIF(Table1[[#This Row],[Hire]],Table1[[#This Row],[Exit]],"Y"))</f>
        <v>2</v>
      </c>
      <c r="N57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80" spans="1:14">
      <c r="A580" t="s">
        <v>1153</v>
      </c>
      <c r="B580" t="s">
        <v>1154</v>
      </c>
      <c r="C580" t="s">
        <v>21</v>
      </c>
      <c r="D580">
        <v>45</v>
      </c>
      <c r="E580" t="s">
        <v>27</v>
      </c>
      <c r="F580" t="s">
        <v>28</v>
      </c>
      <c r="G580" t="s">
        <v>17</v>
      </c>
      <c r="H580" s="1">
        <v>45337</v>
      </c>
      <c r="J580">
        <v>1164000</v>
      </c>
      <c r="K580">
        <v>0.28000000000000003</v>
      </c>
      <c r="L580" t="s">
        <v>24</v>
      </c>
      <c r="M580" s="2">
        <f ca="1">IF(ISBLANK(Table1[[#This Row],[Exit]]),DATEDIF(Table1[[#This Row],[Hire]],TODAY( ),"Y"),DATEDIF(Table1[[#This Row],[Hire]],Table1[[#This Row],[Exit]],"Y"))</f>
        <v>1</v>
      </c>
      <c r="N58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81" spans="1:14">
      <c r="A581" t="s">
        <v>1155</v>
      </c>
      <c r="B581" t="s">
        <v>1156</v>
      </c>
      <c r="C581" t="s">
        <v>21</v>
      </c>
      <c r="D581">
        <v>51</v>
      </c>
      <c r="E581" t="s">
        <v>31</v>
      </c>
      <c r="F581" t="s">
        <v>16</v>
      </c>
      <c r="G581" t="s">
        <v>23</v>
      </c>
      <c r="H581" s="1">
        <v>45332</v>
      </c>
      <c r="J581">
        <v>1166000</v>
      </c>
      <c r="K581">
        <v>0</v>
      </c>
      <c r="L581" t="s">
        <v>24</v>
      </c>
      <c r="M581" s="2">
        <f ca="1">IF(ISBLANK(Table1[[#This Row],[Exit]]),DATEDIF(Table1[[#This Row],[Hire]],TODAY( ),"Y"),DATEDIF(Table1[[#This Row],[Hire]],Table1[[#This Row],[Exit]],"Y"))</f>
        <v>1</v>
      </c>
      <c r="N58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82" spans="1:14">
      <c r="A582" t="s">
        <v>258</v>
      </c>
      <c r="B582" t="s">
        <v>1157</v>
      </c>
      <c r="C582" t="s">
        <v>14</v>
      </c>
      <c r="D582">
        <v>35</v>
      </c>
      <c r="E582" t="s">
        <v>27</v>
      </c>
      <c r="F582" t="s">
        <v>28</v>
      </c>
      <c r="G582" t="s">
        <v>34</v>
      </c>
      <c r="H582" s="1">
        <v>44183</v>
      </c>
      <c r="J582">
        <v>1168000</v>
      </c>
      <c r="K582">
        <v>0.12</v>
      </c>
      <c r="L582" t="s">
        <v>24</v>
      </c>
      <c r="M582" s="2">
        <f ca="1">IF(ISBLANK(Table1[[#This Row],[Exit]]),DATEDIF(Table1[[#This Row],[Hire]],TODAY( ),"Y"),DATEDIF(Table1[[#This Row],[Hire]],Table1[[#This Row],[Exit]],"Y"))</f>
        <v>4</v>
      </c>
      <c r="N58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83" spans="1:14">
      <c r="A583" t="s">
        <v>1158</v>
      </c>
      <c r="B583" t="s">
        <v>1159</v>
      </c>
      <c r="C583" t="s">
        <v>21</v>
      </c>
      <c r="D583">
        <v>51</v>
      </c>
      <c r="E583" t="s">
        <v>15</v>
      </c>
      <c r="F583" t="s">
        <v>16</v>
      </c>
      <c r="G583" t="s">
        <v>23</v>
      </c>
      <c r="H583" s="1">
        <v>43837</v>
      </c>
      <c r="J583">
        <v>1170000</v>
      </c>
      <c r="K583">
        <v>0.13</v>
      </c>
      <c r="L583" t="s">
        <v>24</v>
      </c>
      <c r="M583" s="2">
        <f ca="1">IF(ISBLANK(Table1[[#This Row],[Exit]]),DATEDIF(Table1[[#This Row],[Hire]],TODAY( ),"Y"),DATEDIF(Table1[[#This Row],[Hire]],Table1[[#This Row],[Exit]],"Y"))</f>
        <v>5</v>
      </c>
      <c r="N58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84" spans="1:14">
      <c r="A584" t="s">
        <v>1160</v>
      </c>
      <c r="B584" t="s">
        <v>1161</v>
      </c>
      <c r="C584" t="s">
        <v>14</v>
      </c>
      <c r="D584">
        <v>35</v>
      </c>
      <c r="E584" t="s">
        <v>15</v>
      </c>
      <c r="F584" t="s">
        <v>16</v>
      </c>
      <c r="G584" t="s">
        <v>34</v>
      </c>
      <c r="H584" s="1">
        <v>45206</v>
      </c>
      <c r="J584">
        <v>1172000</v>
      </c>
      <c r="K584">
        <v>0.06</v>
      </c>
      <c r="L584" t="s">
        <v>24</v>
      </c>
      <c r="M584" s="2">
        <f ca="1">IF(ISBLANK(Table1[[#This Row],[Exit]]),DATEDIF(Table1[[#This Row],[Hire]],TODAY( ),"Y"),DATEDIF(Table1[[#This Row],[Hire]],Table1[[#This Row],[Exit]],"Y"))</f>
        <v>1</v>
      </c>
      <c r="N58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85" spans="1:14">
      <c r="A585" t="s">
        <v>1162</v>
      </c>
      <c r="B585" t="s">
        <v>1163</v>
      </c>
      <c r="C585" t="s">
        <v>14</v>
      </c>
      <c r="D585">
        <v>31</v>
      </c>
      <c r="E585" t="s">
        <v>42</v>
      </c>
      <c r="F585" t="s">
        <v>43</v>
      </c>
      <c r="G585" t="s">
        <v>34</v>
      </c>
      <c r="H585" s="1">
        <v>44487</v>
      </c>
      <c r="J585">
        <v>1174000</v>
      </c>
      <c r="K585">
        <v>0.39</v>
      </c>
      <c r="L585" t="s">
        <v>24</v>
      </c>
      <c r="M585" s="2">
        <f ca="1">IF(ISBLANK(Table1[[#This Row],[Exit]]),DATEDIF(Table1[[#This Row],[Hire]],TODAY( ),"Y"),DATEDIF(Table1[[#This Row],[Hire]],Table1[[#This Row],[Exit]],"Y"))</f>
        <v>3</v>
      </c>
      <c r="N58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86" spans="1:14">
      <c r="A586" t="s">
        <v>1164</v>
      </c>
      <c r="B586" t="s">
        <v>1165</v>
      </c>
      <c r="C586" t="s">
        <v>14</v>
      </c>
      <c r="D586">
        <v>31</v>
      </c>
      <c r="E586" t="s">
        <v>42</v>
      </c>
      <c r="F586" t="s">
        <v>46</v>
      </c>
      <c r="G586" t="s">
        <v>23</v>
      </c>
      <c r="H586" s="1">
        <v>44791</v>
      </c>
      <c r="J586">
        <v>1176000</v>
      </c>
      <c r="K586">
        <v>0</v>
      </c>
      <c r="L586" t="s">
        <v>24</v>
      </c>
      <c r="M586" s="2">
        <f ca="1">IF(ISBLANK(Table1[[#This Row],[Exit]]),DATEDIF(Table1[[#This Row],[Hire]],TODAY( ),"Y"),DATEDIF(Table1[[#This Row],[Hire]],Table1[[#This Row],[Exit]],"Y"))</f>
        <v>2</v>
      </c>
      <c r="N58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87" spans="1:14">
      <c r="A587" t="s">
        <v>1166</v>
      </c>
      <c r="B587" t="s">
        <v>1167</v>
      </c>
      <c r="C587" t="s">
        <v>14</v>
      </c>
      <c r="D587">
        <v>31</v>
      </c>
      <c r="E587" t="s">
        <v>42</v>
      </c>
      <c r="F587" t="s">
        <v>49</v>
      </c>
      <c r="G587" t="s">
        <v>17</v>
      </c>
      <c r="H587" s="1">
        <v>45440</v>
      </c>
      <c r="J587">
        <v>1178000</v>
      </c>
      <c r="K587">
        <v>0.1</v>
      </c>
      <c r="L587" t="s">
        <v>24</v>
      </c>
      <c r="M587" s="2">
        <f ca="1">IF(ISBLANK(Table1[[#This Row],[Exit]]),DATEDIF(Table1[[#This Row],[Hire]],TODAY( ),"Y"),DATEDIF(Table1[[#This Row],[Hire]],Table1[[#This Row],[Exit]],"Y"))</f>
        <v>1</v>
      </c>
      <c r="N58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588" spans="1:14">
      <c r="A588" t="s">
        <v>111</v>
      </c>
      <c r="B588" t="s">
        <v>1168</v>
      </c>
      <c r="C588" t="s">
        <v>21</v>
      </c>
      <c r="D588">
        <v>51</v>
      </c>
      <c r="E588" t="s">
        <v>52</v>
      </c>
      <c r="F588" t="s">
        <v>16</v>
      </c>
      <c r="G588" t="s">
        <v>53</v>
      </c>
      <c r="H588" s="1">
        <v>44811</v>
      </c>
      <c r="J588">
        <v>1180000</v>
      </c>
      <c r="K588">
        <v>0</v>
      </c>
      <c r="L588" t="s">
        <v>24</v>
      </c>
      <c r="M588" s="2">
        <f ca="1">IF(ISBLANK(Table1[[#This Row],[Exit]]),DATEDIF(Table1[[#This Row],[Hire]],TODAY( ),"Y"),DATEDIF(Table1[[#This Row],[Hire]],Table1[[#This Row],[Exit]],"Y"))</f>
        <v>2</v>
      </c>
      <c r="N58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89" spans="1:14">
      <c r="A589" t="s">
        <v>1169</v>
      </c>
      <c r="B589" t="s">
        <v>1170</v>
      </c>
      <c r="C589" t="s">
        <v>14</v>
      </c>
      <c r="D589">
        <v>36</v>
      </c>
      <c r="E589" t="s">
        <v>42</v>
      </c>
      <c r="F589" t="s">
        <v>46</v>
      </c>
      <c r="G589" t="s">
        <v>53</v>
      </c>
      <c r="H589" s="1">
        <v>44564</v>
      </c>
      <c r="I589" s="1">
        <v>45206</v>
      </c>
      <c r="J589">
        <v>1182000</v>
      </c>
      <c r="K589">
        <v>0</v>
      </c>
      <c r="L589" t="s">
        <v>18</v>
      </c>
      <c r="M589" s="2">
        <f ca="1">IF(ISBLANK(Table1[[#This Row],[Exit]]),DATEDIF(Table1[[#This Row],[Hire]],TODAY( ),"Y"),DATEDIF(Table1[[#This Row],[Hire]],Table1[[#This Row],[Exit]],"Y"))</f>
        <v>1</v>
      </c>
      <c r="N58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90" spans="1:14">
      <c r="A590" t="s">
        <v>1171</v>
      </c>
      <c r="B590" t="s">
        <v>1172</v>
      </c>
      <c r="C590" t="s">
        <v>21</v>
      </c>
      <c r="D590">
        <v>45</v>
      </c>
      <c r="E590" t="s">
        <v>58</v>
      </c>
      <c r="F590" t="s">
        <v>59</v>
      </c>
      <c r="G590" t="s">
        <v>34</v>
      </c>
      <c r="H590" s="1">
        <v>45074</v>
      </c>
      <c r="J590">
        <v>1184000</v>
      </c>
      <c r="K590">
        <v>7.0000000000000007E-2</v>
      </c>
      <c r="L590" t="s">
        <v>24</v>
      </c>
      <c r="M590" s="2">
        <f ca="1">IF(ISBLANK(Table1[[#This Row],[Exit]]),DATEDIF(Table1[[#This Row],[Hire]],TODAY( ),"Y"),DATEDIF(Table1[[#This Row],[Hire]],Table1[[#This Row],[Exit]],"Y"))</f>
        <v>2</v>
      </c>
      <c r="N59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91" spans="1:14">
      <c r="A591" t="s">
        <v>1096</v>
      </c>
      <c r="B591" t="s">
        <v>1173</v>
      </c>
      <c r="C591" t="s">
        <v>14</v>
      </c>
      <c r="D591">
        <v>37</v>
      </c>
      <c r="E591" t="s">
        <v>52</v>
      </c>
      <c r="F591" t="s">
        <v>16</v>
      </c>
      <c r="G591" t="s">
        <v>23</v>
      </c>
      <c r="H591" s="1">
        <v>45245</v>
      </c>
      <c r="J591">
        <v>1186000</v>
      </c>
      <c r="K591">
        <v>0</v>
      </c>
      <c r="L591" t="s">
        <v>24</v>
      </c>
      <c r="M591" s="2">
        <f ca="1">IF(ISBLANK(Table1[[#This Row],[Exit]]),DATEDIF(Table1[[#This Row],[Hire]],TODAY( ),"Y"),DATEDIF(Table1[[#This Row],[Hire]],Table1[[#This Row],[Exit]],"Y"))</f>
        <v>1</v>
      </c>
      <c r="N59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92" spans="1:14">
      <c r="A592" t="s">
        <v>918</v>
      </c>
      <c r="B592" t="s">
        <v>1174</v>
      </c>
      <c r="C592" t="s">
        <v>21</v>
      </c>
      <c r="D592">
        <v>37</v>
      </c>
      <c r="E592" t="s">
        <v>52</v>
      </c>
      <c r="F592" t="s">
        <v>16</v>
      </c>
      <c r="G592" t="s">
        <v>34</v>
      </c>
      <c r="H592" s="1">
        <v>43851</v>
      </c>
      <c r="J592">
        <v>1188000</v>
      </c>
      <c r="K592">
        <v>0</v>
      </c>
      <c r="L592" t="s">
        <v>24</v>
      </c>
      <c r="M592" s="2">
        <f ca="1">IF(ISBLANK(Table1[[#This Row],[Exit]]),DATEDIF(Table1[[#This Row],[Hire]],TODAY( ),"Y"),DATEDIF(Table1[[#This Row],[Hire]],Table1[[#This Row],[Exit]],"Y"))</f>
        <v>5</v>
      </c>
      <c r="N59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93" spans="1:14">
      <c r="A593" t="s">
        <v>1175</v>
      </c>
      <c r="B593" t="s">
        <v>1176</v>
      </c>
      <c r="C593" t="s">
        <v>21</v>
      </c>
      <c r="D593">
        <v>47</v>
      </c>
      <c r="E593" t="s">
        <v>66</v>
      </c>
      <c r="F593" t="s">
        <v>16</v>
      </c>
      <c r="G593" t="s">
        <v>17</v>
      </c>
      <c r="H593" s="1">
        <v>45206</v>
      </c>
      <c r="J593">
        <v>1190000</v>
      </c>
      <c r="K593">
        <v>0</v>
      </c>
      <c r="L593" t="s">
        <v>24</v>
      </c>
      <c r="M593" s="2">
        <f ca="1">IF(ISBLANK(Table1[[#This Row],[Exit]]),DATEDIF(Table1[[#This Row],[Hire]],TODAY( ),"Y"),DATEDIF(Table1[[#This Row],[Hire]],Table1[[#This Row],[Exit]],"Y"))</f>
        <v>1</v>
      </c>
      <c r="N59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594" spans="1:14">
      <c r="A594" t="s">
        <v>1177</v>
      </c>
      <c r="B594" t="s">
        <v>1178</v>
      </c>
      <c r="C594" t="s">
        <v>41</v>
      </c>
      <c r="D594">
        <v>36</v>
      </c>
      <c r="E594" t="s">
        <v>58</v>
      </c>
      <c r="F594" t="s">
        <v>59</v>
      </c>
      <c r="G594" t="s">
        <v>23</v>
      </c>
      <c r="H594" s="1">
        <v>45401</v>
      </c>
      <c r="J594">
        <v>1192000</v>
      </c>
      <c r="K594">
        <v>0.1</v>
      </c>
      <c r="L594" t="s">
        <v>24</v>
      </c>
      <c r="M594" s="2">
        <f ca="1">IF(ISBLANK(Table1[[#This Row],[Exit]]),DATEDIF(Table1[[#This Row],[Hire]],TODAY( ),"Y"),DATEDIF(Table1[[#This Row],[Hire]],Table1[[#This Row],[Exit]],"Y"))</f>
        <v>1</v>
      </c>
      <c r="N59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95" spans="1:14">
      <c r="A595" t="s">
        <v>1179</v>
      </c>
      <c r="B595" t="s">
        <v>1180</v>
      </c>
      <c r="C595" t="s">
        <v>14</v>
      </c>
      <c r="D595">
        <v>41</v>
      </c>
      <c r="E595" t="s">
        <v>66</v>
      </c>
      <c r="F595" t="s">
        <v>16</v>
      </c>
      <c r="G595" t="s">
        <v>34</v>
      </c>
      <c r="H595" s="1">
        <v>44083</v>
      </c>
      <c r="J595">
        <v>1194000</v>
      </c>
      <c r="K595">
        <v>0.09</v>
      </c>
      <c r="L595" t="s">
        <v>24</v>
      </c>
      <c r="M595" s="2">
        <f ca="1">IF(ISBLANK(Table1[[#This Row],[Exit]]),DATEDIF(Table1[[#This Row],[Hire]],TODAY( ),"Y"),DATEDIF(Table1[[#This Row],[Hire]],Table1[[#This Row],[Exit]],"Y"))</f>
        <v>4</v>
      </c>
      <c r="N59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96" spans="1:14">
      <c r="A596" t="s">
        <v>967</v>
      </c>
      <c r="B596" t="s">
        <v>1181</v>
      </c>
      <c r="C596" t="s">
        <v>41</v>
      </c>
      <c r="D596">
        <v>51</v>
      </c>
      <c r="E596" t="s">
        <v>66</v>
      </c>
      <c r="F596" t="s">
        <v>16</v>
      </c>
      <c r="G596" t="s">
        <v>53</v>
      </c>
      <c r="H596" s="1">
        <v>45233</v>
      </c>
      <c r="J596">
        <v>1196000</v>
      </c>
      <c r="K596">
        <v>0.3</v>
      </c>
      <c r="L596" t="s">
        <v>24</v>
      </c>
      <c r="M596" s="2">
        <f ca="1">IF(ISBLANK(Table1[[#This Row],[Exit]]),DATEDIF(Table1[[#This Row],[Hire]],TODAY( ),"Y"),DATEDIF(Table1[[#This Row],[Hire]],Table1[[#This Row],[Exit]],"Y"))</f>
        <v>1</v>
      </c>
      <c r="N59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597" spans="1:14">
      <c r="A597" t="s">
        <v>121</v>
      </c>
      <c r="B597" t="s">
        <v>1182</v>
      </c>
      <c r="C597" t="s">
        <v>14</v>
      </c>
      <c r="D597">
        <v>41</v>
      </c>
      <c r="E597" t="s">
        <v>58</v>
      </c>
      <c r="F597" t="s">
        <v>59</v>
      </c>
      <c r="G597" t="s">
        <v>53</v>
      </c>
      <c r="H597" s="1">
        <v>45412</v>
      </c>
      <c r="J597">
        <v>1198000</v>
      </c>
      <c r="K597">
        <v>0.23</v>
      </c>
      <c r="L597" t="s">
        <v>24</v>
      </c>
      <c r="M597" s="2">
        <f ca="1">IF(ISBLANK(Table1[[#This Row],[Exit]]),DATEDIF(Table1[[#This Row],[Hire]],TODAY( ),"Y"),DATEDIF(Table1[[#This Row],[Hire]],Table1[[#This Row],[Exit]],"Y"))</f>
        <v>1</v>
      </c>
      <c r="N59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598" spans="1:14">
      <c r="A598" t="s">
        <v>1183</v>
      </c>
      <c r="B598" t="s">
        <v>1184</v>
      </c>
      <c r="C598" t="s">
        <v>21</v>
      </c>
      <c r="D598">
        <v>38</v>
      </c>
      <c r="E598" t="s">
        <v>15</v>
      </c>
      <c r="F598" t="s">
        <v>16</v>
      </c>
      <c r="G598" t="s">
        <v>53</v>
      </c>
      <c r="H598" s="1">
        <v>43887</v>
      </c>
      <c r="J598">
        <v>1200000</v>
      </c>
      <c r="K598">
        <v>0</v>
      </c>
      <c r="L598" t="s">
        <v>24</v>
      </c>
      <c r="M598" s="2">
        <f ca="1">IF(ISBLANK(Table1[[#This Row],[Exit]]),DATEDIF(Table1[[#This Row],[Hire]],TODAY( ),"Y"),DATEDIF(Table1[[#This Row],[Hire]],Table1[[#This Row],[Exit]],"Y"))</f>
        <v>5</v>
      </c>
      <c r="N59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599" spans="1:14">
      <c r="A599" t="s">
        <v>1185</v>
      </c>
      <c r="B599" t="s">
        <v>1186</v>
      </c>
      <c r="C599" t="s">
        <v>21</v>
      </c>
      <c r="D599">
        <v>51</v>
      </c>
      <c r="E599" t="s">
        <v>22</v>
      </c>
      <c r="F599" t="s">
        <v>16</v>
      </c>
      <c r="G599" t="s">
        <v>53</v>
      </c>
      <c r="H599" s="1">
        <v>44815</v>
      </c>
      <c r="J599">
        <v>1202000</v>
      </c>
      <c r="K599">
        <v>0</v>
      </c>
      <c r="L599" t="s">
        <v>24</v>
      </c>
      <c r="M599" s="2">
        <f ca="1">IF(ISBLANK(Table1[[#This Row],[Exit]]),DATEDIF(Table1[[#This Row],[Hire]],TODAY( ),"Y"),DATEDIF(Table1[[#This Row],[Hire]],Table1[[#This Row],[Exit]],"Y"))</f>
        <v>2</v>
      </c>
      <c r="N59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00" spans="1:14">
      <c r="A600" t="s">
        <v>1187</v>
      </c>
      <c r="B600" t="s">
        <v>1188</v>
      </c>
      <c r="C600" t="s">
        <v>21</v>
      </c>
      <c r="D600">
        <v>39</v>
      </c>
      <c r="E600" t="s">
        <v>81</v>
      </c>
      <c r="F600" t="s">
        <v>43</v>
      </c>
      <c r="G600" t="s">
        <v>53</v>
      </c>
      <c r="H600" s="1">
        <v>45430</v>
      </c>
      <c r="J600">
        <v>1204000</v>
      </c>
      <c r="K600">
        <v>0</v>
      </c>
      <c r="L600" t="s">
        <v>24</v>
      </c>
      <c r="M600" s="2">
        <f ca="1">IF(ISBLANK(Table1[[#This Row],[Exit]]),DATEDIF(Table1[[#This Row],[Hire]],TODAY( ),"Y"),DATEDIF(Table1[[#This Row],[Hire]],Table1[[#This Row],[Exit]],"Y"))</f>
        <v>1</v>
      </c>
      <c r="N60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01" spans="1:14">
      <c r="A601" t="s">
        <v>1189</v>
      </c>
      <c r="B601" t="s">
        <v>1190</v>
      </c>
      <c r="C601" t="s">
        <v>21</v>
      </c>
      <c r="D601">
        <v>31</v>
      </c>
      <c r="E601" t="s">
        <v>52</v>
      </c>
      <c r="F601" t="s">
        <v>16</v>
      </c>
      <c r="G601" t="s">
        <v>17</v>
      </c>
      <c r="H601" s="1">
        <v>44509</v>
      </c>
      <c r="J601">
        <v>1206000</v>
      </c>
      <c r="K601">
        <v>0</v>
      </c>
      <c r="L601" t="s">
        <v>24</v>
      </c>
      <c r="M601" s="2">
        <f ca="1">IF(ISBLANK(Table1[[#This Row],[Exit]]),DATEDIF(Table1[[#This Row],[Hire]],TODAY( ),"Y"),DATEDIF(Table1[[#This Row],[Hire]],Table1[[#This Row],[Exit]],"Y"))</f>
        <v>3</v>
      </c>
      <c r="N60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02" spans="1:14">
      <c r="A602" t="s">
        <v>1191</v>
      </c>
      <c r="B602" t="s">
        <v>1192</v>
      </c>
      <c r="C602" t="s">
        <v>21</v>
      </c>
      <c r="D602">
        <v>45</v>
      </c>
      <c r="E602" t="s">
        <v>66</v>
      </c>
      <c r="F602" t="s">
        <v>16</v>
      </c>
      <c r="G602" t="s">
        <v>23</v>
      </c>
      <c r="H602" s="1">
        <v>43963</v>
      </c>
      <c r="J602">
        <v>1208000</v>
      </c>
      <c r="K602">
        <v>0.11</v>
      </c>
      <c r="L602" t="s">
        <v>24</v>
      </c>
      <c r="M602" s="2">
        <f ca="1">IF(ISBLANK(Table1[[#This Row],[Exit]]),DATEDIF(Table1[[#This Row],[Hire]],TODAY( ),"Y"),DATEDIF(Table1[[#This Row],[Hire]],Table1[[#This Row],[Exit]],"Y"))</f>
        <v>5</v>
      </c>
      <c r="N60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03" spans="1:14">
      <c r="A603" t="s">
        <v>488</v>
      </c>
      <c r="B603" t="s">
        <v>1193</v>
      </c>
      <c r="C603" t="s">
        <v>21</v>
      </c>
      <c r="D603">
        <v>50</v>
      </c>
      <c r="E603" t="s">
        <v>31</v>
      </c>
      <c r="F603" t="s">
        <v>16</v>
      </c>
      <c r="G603" t="s">
        <v>53</v>
      </c>
      <c r="H603" s="1">
        <v>44815</v>
      </c>
      <c r="J603">
        <v>1210000</v>
      </c>
      <c r="K603">
        <v>0.06</v>
      </c>
      <c r="L603" t="s">
        <v>24</v>
      </c>
      <c r="M603" s="2">
        <f ca="1">IF(ISBLANK(Table1[[#This Row],[Exit]]),DATEDIF(Table1[[#This Row],[Hire]],TODAY( ),"Y"),DATEDIF(Table1[[#This Row],[Hire]],Table1[[#This Row],[Exit]],"Y"))</f>
        <v>2</v>
      </c>
      <c r="N60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04" spans="1:14">
      <c r="A604" t="s">
        <v>1194</v>
      </c>
      <c r="B604" t="s">
        <v>1195</v>
      </c>
      <c r="C604" t="s">
        <v>14</v>
      </c>
      <c r="D604">
        <v>36</v>
      </c>
      <c r="E604" t="s">
        <v>81</v>
      </c>
      <c r="F604" t="s">
        <v>49</v>
      </c>
      <c r="G604" t="s">
        <v>34</v>
      </c>
      <c r="H604" s="1">
        <v>44857</v>
      </c>
      <c r="J604">
        <v>1212000</v>
      </c>
      <c r="K604">
        <v>0.36</v>
      </c>
      <c r="L604" t="s">
        <v>24</v>
      </c>
      <c r="M604" s="2">
        <f ca="1">IF(ISBLANK(Table1[[#This Row],[Exit]]),DATEDIF(Table1[[#This Row],[Hire]],TODAY( ),"Y"),DATEDIF(Table1[[#This Row],[Hire]],Table1[[#This Row],[Exit]],"Y"))</f>
        <v>2</v>
      </c>
      <c r="N60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05" spans="1:14">
      <c r="A605" t="s">
        <v>1196</v>
      </c>
      <c r="B605" t="s">
        <v>1197</v>
      </c>
      <c r="C605" t="s">
        <v>41</v>
      </c>
      <c r="D605">
        <v>45</v>
      </c>
      <c r="E605" t="s">
        <v>92</v>
      </c>
      <c r="F605" t="s">
        <v>59</v>
      </c>
      <c r="G605" t="s">
        <v>53</v>
      </c>
      <c r="H605" s="1">
        <v>45527</v>
      </c>
      <c r="J605">
        <v>1214000</v>
      </c>
      <c r="K605">
        <v>0.06</v>
      </c>
      <c r="L605" t="s">
        <v>24</v>
      </c>
      <c r="M605" s="2">
        <f ca="1">IF(ISBLANK(Table1[[#This Row],[Exit]]),DATEDIF(Table1[[#This Row],[Hire]],TODAY( ),"Y"),DATEDIF(Table1[[#This Row],[Hire]],Table1[[#This Row],[Exit]],"Y"))</f>
        <v>0</v>
      </c>
      <c r="N60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06" spans="1:14">
      <c r="A606" t="s">
        <v>1198</v>
      </c>
      <c r="B606" t="s">
        <v>1199</v>
      </c>
      <c r="C606" t="s">
        <v>14</v>
      </c>
      <c r="D606">
        <v>29</v>
      </c>
      <c r="E606" t="s">
        <v>81</v>
      </c>
      <c r="F606" t="s">
        <v>46</v>
      </c>
      <c r="G606" t="s">
        <v>23</v>
      </c>
      <c r="H606" s="1">
        <v>45237</v>
      </c>
      <c r="I606" s="1">
        <v>45401</v>
      </c>
      <c r="J606">
        <v>1216000</v>
      </c>
      <c r="K606">
        <v>0</v>
      </c>
      <c r="L606" t="s">
        <v>18</v>
      </c>
      <c r="M606" s="2">
        <f ca="1">IF(ISBLANK(Table1[[#This Row],[Exit]]),DATEDIF(Table1[[#This Row],[Hire]],TODAY( ),"Y"),DATEDIF(Table1[[#This Row],[Hire]],Table1[[#This Row],[Exit]],"Y"))</f>
        <v>0</v>
      </c>
      <c r="N60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07" spans="1:14">
      <c r="A607" t="s">
        <v>1200</v>
      </c>
      <c r="B607" t="s">
        <v>1201</v>
      </c>
      <c r="C607" t="s">
        <v>21</v>
      </c>
      <c r="D607">
        <v>41</v>
      </c>
      <c r="E607" t="s">
        <v>22</v>
      </c>
      <c r="F607" t="s">
        <v>16</v>
      </c>
      <c r="G607" t="s">
        <v>34</v>
      </c>
      <c r="H607" s="1">
        <v>45206</v>
      </c>
      <c r="J607">
        <v>1218000</v>
      </c>
      <c r="K607">
        <v>0</v>
      </c>
      <c r="L607" t="s">
        <v>24</v>
      </c>
      <c r="M607" s="2">
        <f ca="1">IF(ISBLANK(Table1[[#This Row],[Exit]]),DATEDIF(Table1[[#This Row],[Hire]],TODAY( ),"Y"),DATEDIF(Table1[[#This Row],[Hire]],Table1[[#This Row],[Exit]],"Y"))</f>
        <v>1</v>
      </c>
      <c r="N60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08" spans="1:14">
      <c r="A608" t="s">
        <v>1202</v>
      </c>
      <c r="B608" t="s">
        <v>1203</v>
      </c>
      <c r="C608" t="s">
        <v>41</v>
      </c>
      <c r="D608">
        <v>47</v>
      </c>
      <c r="E608" t="s">
        <v>92</v>
      </c>
      <c r="F608" t="s">
        <v>59</v>
      </c>
      <c r="G608" t="s">
        <v>34</v>
      </c>
      <c r="H608" s="1">
        <v>44677</v>
      </c>
      <c r="J608">
        <v>1220000</v>
      </c>
      <c r="K608">
        <v>0.28000000000000003</v>
      </c>
      <c r="L608" t="s">
        <v>24</v>
      </c>
      <c r="M608" s="2">
        <f ca="1">IF(ISBLANK(Table1[[#This Row],[Exit]]),DATEDIF(Table1[[#This Row],[Hire]],TODAY( ),"Y"),DATEDIF(Table1[[#This Row],[Hire]],Table1[[#This Row],[Exit]],"Y"))</f>
        <v>3</v>
      </c>
      <c r="N60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09" spans="1:14">
      <c r="A609" t="s">
        <v>1204</v>
      </c>
      <c r="B609" t="s">
        <v>1205</v>
      </c>
      <c r="C609" t="s">
        <v>14</v>
      </c>
      <c r="D609">
        <v>38</v>
      </c>
      <c r="E609" t="s">
        <v>31</v>
      </c>
      <c r="F609" t="s">
        <v>16</v>
      </c>
      <c r="G609" t="s">
        <v>17</v>
      </c>
      <c r="H609" s="1">
        <v>43889</v>
      </c>
      <c r="I609" s="1">
        <v>44815</v>
      </c>
      <c r="J609">
        <v>1222000</v>
      </c>
      <c r="K609">
        <v>0</v>
      </c>
      <c r="L609" t="s">
        <v>18</v>
      </c>
      <c r="M609" s="2">
        <f ca="1">IF(ISBLANK(Table1[[#This Row],[Exit]]),DATEDIF(Table1[[#This Row],[Hire]],TODAY( ),"Y"),DATEDIF(Table1[[#This Row],[Hire]],Table1[[#This Row],[Exit]],"Y"))</f>
        <v>2</v>
      </c>
      <c r="N60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10" spans="1:14">
      <c r="A610" t="s">
        <v>1206</v>
      </c>
      <c r="B610" t="s">
        <v>1207</v>
      </c>
      <c r="C610" t="s">
        <v>21</v>
      </c>
      <c r="D610">
        <v>40</v>
      </c>
      <c r="E610" t="s">
        <v>15</v>
      </c>
      <c r="F610" t="s">
        <v>16</v>
      </c>
      <c r="G610" t="s">
        <v>17</v>
      </c>
      <c r="H610" s="1">
        <v>44116</v>
      </c>
      <c r="J610">
        <v>1224000</v>
      </c>
      <c r="K610">
        <v>0.32</v>
      </c>
      <c r="L610" t="s">
        <v>24</v>
      </c>
      <c r="M610" s="2">
        <f ca="1">IF(ISBLANK(Table1[[#This Row],[Exit]]),DATEDIF(Table1[[#This Row],[Hire]],TODAY( ),"Y"),DATEDIF(Table1[[#This Row],[Hire]],Table1[[#This Row],[Exit]],"Y"))</f>
        <v>4</v>
      </c>
      <c r="N61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11" spans="1:14">
      <c r="A611" t="s">
        <v>1208</v>
      </c>
      <c r="B611" t="s">
        <v>1209</v>
      </c>
      <c r="C611" t="s">
        <v>21</v>
      </c>
      <c r="D611">
        <v>45</v>
      </c>
      <c r="E611" t="s">
        <v>22</v>
      </c>
      <c r="F611" t="s">
        <v>16</v>
      </c>
      <c r="G611" t="s">
        <v>23</v>
      </c>
      <c r="H611" s="1">
        <v>44588</v>
      </c>
      <c r="J611">
        <v>1226000</v>
      </c>
      <c r="K611">
        <v>0.13</v>
      </c>
      <c r="L611" t="s">
        <v>24</v>
      </c>
      <c r="M611" s="2">
        <f ca="1">IF(ISBLANK(Table1[[#This Row],[Exit]]),DATEDIF(Table1[[#This Row],[Hire]],TODAY( ),"Y"),DATEDIF(Table1[[#This Row],[Hire]],Table1[[#This Row],[Exit]],"Y"))</f>
        <v>3</v>
      </c>
      <c r="N61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12" spans="1:14">
      <c r="A612" t="s">
        <v>1210</v>
      </c>
      <c r="B612" t="s">
        <v>1211</v>
      </c>
      <c r="C612" t="s">
        <v>21</v>
      </c>
      <c r="D612">
        <v>51</v>
      </c>
      <c r="E612" t="s">
        <v>27</v>
      </c>
      <c r="F612" t="s">
        <v>28</v>
      </c>
      <c r="G612" t="s">
        <v>17</v>
      </c>
      <c r="H612" s="1">
        <v>45337</v>
      </c>
      <c r="J612">
        <v>1228000</v>
      </c>
      <c r="K612">
        <v>7.0000000000000007E-2</v>
      </c>
      <c r="L612" t="s">
        <v>24</v>
      </c>
      <c r="M612" s="2">
        <f ca="1">IF(ISBLANK(Table1[[#This Row],[Exit]]),DATEDIF(Table1[[#This Row],[Hire]],TODAY( ),"Y"),DATEDIF(Table1[[#This Row],[Hire]],Table1[[#This Row],[Exit]],"Y"))</f>
        <v>1</v>
      </c>
      <c r="N61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13" spans="1:14">
      <c r="A613" t="s">
        <v>1212</v>
      </c>
      <c r="B613" t="s">
        <v>1213</v>
      </c>
      <c r="C613" t="s">
        <v>21</v>
      </c>
      <c r="D613">
        <v>35</v>
      </c>
      <c r="E613" t="s">
        <v>31</v>
      </c>
      <c r="F613" t="s">
        <v>16</v>
      </c>
      <c r="G613" t="s">
        <v>23</v>
      </c>
      <c r="H613" s="1">
        <v>45332</v>
      </c>
      <c r="J613">
        <v>1230000</v>
      </c>
      <c r="K613">
        <v>0.37</v>
      </c>
      <c r="L613" t="s">
        <v>24</v>
      </c>
      <c r="M613" s="2">
        <f ca="1">IF(ISBLANK(Table1[[#This Row],[Exit]]),DATEDIF(Table1[[#This Row],[Hire]],TODAY( ),"Y"),DATEDIF(Table1[[#This Row],[Hire]],Table1[[#This Row],[Exit]],"Y"))</f>
        <v>1</v>
      </c>
      <c r="N61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14" spans="1:14">
      <c r="A614" t="s">
        <v>1214</v>
      </c>
      <c r="B614" t="s">
        <v>1215</v>
      </c>
      <c r="C614" t="s">
        <v>14</v>
      </c>
      <c r="D614">
        <v>41</v>
      </c>
      <c r="E614" t="s">
        <v>27</v>
      </c>
      <c r="F614" t="s">
        <v>28</v>
      </c>
      <c r="G614" t="s">
        <v>34</v>
      </c>
      <c r="H614" s="1">
        <v>44183</v>
      </c>
      <c r="J614">
        <v>1232000</v>
      </c>
      <c r="K614">
        <v>0.09</v>
      </c>
      <c r="L614" t="s">
        <v>24</v>
      </c>
      <c r="M614" s="2">
        <f ca="1">IF(ISBLANK(Table1[[#This Row],[Exit]]),DATEDIF(Table1[[#This Row],[Hire]],TODAY( ),"Y"),DATEDIF(Table1[[#This Row],[Hire]],Table1[[#This Row],[Exit]],"Y"))</f>
        <v>4</v>
      </c>
      <c r="N61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15" spans="1:14">
      <c r="A615" t="s">
        <v>67</v>
      </c>
      <c r="B615" t="s">
        <v>1216</v>
      </c>
      <c r="C615" t="s">
        <v>21</v>
      </c>
      <c r="D615">
        <v>35</v>
      </c>
      <c r="E615" t="s">
        <v>15</v>
      </c>
      <c r="F615" t="s">
        <v>16</v>
      </c>
      <c r="G615" t="s">
        <v>23</v>
      </c>
      <c r="H615" s="1">
        <v>43837</v>
      </c>
      <c r="J615">
        <v>1234000</v>
      </c>
      <c r="K615">
        <v>0</v>
      </c>
      <c r="L615" t="s">
        <v>24</v>
      </c>
      <c r="M615" s="2">
        <f ca="1">IF(ISBLANK(Table1[[#This Row],[Exit]]),DATEDIF(Table1[[#This Row],[Hire]],TODAY( ),"Y"),DATEDIF(Table1[[#This Row],[Hire]],Table1[[#This Row],[Exit]],"Y"))</f>
        <v>5</v>
      </c>
      <c r="N61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16" spans="1:14">
      <c r="A616" t="s">
        <v>1217</v>
      </c>
      <c r="B616" t="s">
        <v>1218</v>
      </c>
      <c r="C616" t="s">
        <v>14</v>
      </c>
      <c r="D616">
        <v>41</v>
      </c>
      <c r="E616" t="s">
        <v>15</v>
      </c>
      <c r="F616" t="s">
        <v>16</v>
      </c>
      <c r="G616" t="s">
        <v>34</v>
      </c>
      <c r="H616" s="1">
        <v>45206</v>
      </c>
      <c r="J616">
        <v>1236000</v>
      </c>
      <c r="K616">
        <v>0</v>
      </c>
      <c r="L616" t="s">
        <v>24</v>
      </c>
      <c r="M616" s="2">
        <f ca="1">IF(ISBLANK(Table1[[#This Row],[Exit]]),DATEDIF(Table1[[#This Row],[Hire]],TODAY( ),"Y"),DATEDIF(Table1[[#This Row],[Hire]],Table1[[#This Row],[Exit]],"Y"))</f>
        <v>1</v>
      </c>
      <c r="N61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17" spans="1:14">
      <c r="A617" t="s">
        <v>1219</v>
      </c>
      <c r="B617" t="s">
        <v>1220</v>
      </c>
      <c r="C617" t="s">
        <v>14</v>
      </c>
      <c r="D617">
        <v>41</v>
      </c>
      <c r="E617" t="s">
        <v>42</v>
      </c>
      <c r="F617" t="s">
        <v>43</v>
      </c>
      <c r="G617" t="s">
        <v>34</v>
      </c>
      <c r="H617" s="1">
        <v>44487</v>
      </c>
      <c r="J617">
        <v>1238000</v>
      </c>
      <c r="K617">
        <v>0.16</v>
      </c>
      <c r="L617" t="s">
        <v>24</v>
      </c>
      <c r="M617" s="2">
        <f ca="1">IF(ISBLANK(Table1[[#This Row],[Exit]]),DATEDIF(Table1[[#This Row],[Hire]],TODAY( ),"Y"),DATEDIF(Table1[[#This Row],[Hire]],Table1[[#This Row],[Exit]],"Y"))</f>
        <v>3</v>
      </c>
      <c r="N61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18" spans="1:14">
      <c r="A618" t="s">
        <v>1221</v>
      </c>
      <c r="B618" t="s">
        <v>1222</v>
      </c>
      <c r="C618" t="s">
        <v>14</v>
      </c>
      <c r="D618">
        <v>41</v>
      </c>
      <c r="E618" t="s">
        <v>42</v>
      </c>
      <c r="F618" t="s">
        <v>46</v>
      </c>
      <c r="G618" t="s">
        <v>23</v>
      </c>
      <c r="H618" s="1">
        <v>44791</v>
      </c>
      <c r="J618">
        <v>1240000</v>
      </c>
      <c r="K618">
        <v>0</v>
      </c>
      <c r="L618" t="s">
        <v>24</v>
      </c>
      <c r="M618" s="2">
        <f ca="1">IF(ISBLANK(Table1[[#This Row],[Exit]]),DATEDIF(Table1[[#This Row],[Hire]],TODAY( ),"Y"),DATEDIF(Table1[[#This Row],[Hire]],Table1[[#This Row],[Exit]],"Y"))</f>
        <v>2</v>
      </c>
      <c r="N61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19" spans="1:14">
      <c r="A619" t="s">
        <v>1223</v>
      </c>
      <c r="B619" t="s">
        <v>1224</v>
      </c>
      <c r="C619" t="s">
        <v>355</v>
      </c>
      <c r="D619">
        <v>46</v>
      </c>
      <c r="E619" t="s">
        <v>42</v>
      </c>
      <c r="F619" t="s">
        <v>49</v>
      </c>
      <c r="G619" t="s">
        <v>17</v>
      </c>
      <c r="H619" s="1">
        <v>45440</v>
      </c>
      <c r="J619">
        <v>1242000</v>
      </c>
      <c r="K619">
        <v>0</v>
      </c>
      <c r="L619" t="s">
        <v>24</v>
      </c>
      <c r="M619" s="2">
        <f ca="1">IF(ISBLANK(Table1[[#This Row],[Exit]]),DATEDIF(Table1[[#This Row],[Hire]],TODAY( ),"Y"),DATEDIF(Table1[[#This Row],[Hire]],Table1[[#This Row],[Exit]],"Y"))</f>
        <v>1</v>
      </c>
      <c r="N61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20" spans="1:14">
      <c r="A620" t="s">
        <v>1225</v>
      </c>
      <c r="B620" t="s">
        <v>1226</v>
      </c>
      <c r="C620" t="s">
        <v>14</v>
      </c>
      <c r="D620">
        <v>36</v>
      </c>
      <c r="E620" t="s">
        <v>52</v>
      </c>
      <c r="F620" t="s">
        <v>16</v>
      </c>
      <c r="G620" t="s">
        <v>53</v>
      </c>
      <c r="H620" s="1">
        <v>44811</v>
      </c>
      <c r="J620">
        <v>1244000</v>
      </c>
      <c r="K620">
        <v>0.11</v>
      </c>
      <c r="L620" t="s">
        <v>24</v>
      </c>
      <c r="M620" s="2">
        <f ca="1">IF(ISBLANK(Table1[[#This Row],[Exit]]),DATEDIF(Table1[[#This Row],[Hire]],TODAY( ),"Y"),DATEDIF(Table1[[#This Row],[Hire]],Table1[[#This Row],[Exit]],"Y"))</f>
        <v>2</v>
      </c>
      <c r="N62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21" spans="1:14">
      <c r="A621" t="s">
        <v>1227</v>
      </c>
      <c r="B621" t="s">
        <v>1228</v>
      </c>
      <c r="C621" t="s">
        <v>21</v>
      </c>
      <c r="D621">
        <v>45</v>
      </c>
      <c r="E621" t="s">
        <v>42</v>
      </c>
      <c r="F621" t="s">
        <v>46</v>
      </c>
      <c r="G621" t="s">
        <v>53</v>
      </c>
      <c r="H621" s="1">
        <v>45294</v>
      </c>
      <c r="J621">
        <v>1246000</v>
      </c>
      <c r="K621">
        <v>0</v>
      </c>
      <c r="L621" t="s">
        <v>24</v>
      </c>
      <c r="M621" s="2">
        <f ca="1">IF(ISBLANK(Table1[[#This Row],[Exit]]),DATEDIF(Table1[[#This Row],[Hire]],TODAY( ),"Y"),DATEDIF(Table1[[#This Row],[Hire]],Table1[[#This Row],[Exit]],"Y"))</f>
        <v>1</v>
      </c>
      <c r="N62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22" spans="1:14">
      <c r="A622" t="s">
        <v>1229</v>
      </c>
      <c r="B622" t="s">
        <v>1230</v>
      </c>
      <c r="C622" t="s">
        <v>14</v>
      </c>
      <c r="D622">
        <v>37</v>
      </c>
      <c r="E622" t="s">
        <v>58</v>
      </c>
      <c r="F622" t="s">
        <v>59</v>
      </c>
      <c r="G622" t="s">
        <v>34</v>
      </c>
      <c r="H622" s="1">
        <v>45074</v>
      </c>
      <c r="I622" s="1">
        <v>45337</v>
      </c>
      <c r="J622">
        <v>1248000</v>
      </c>
      <c r="K622">
        <v>0</v>
      </c>
      <c r="L622" t="s">
        <v>18</v>
      </c>
      <c r="M622" s="2">
        <f ca="1">IF(ISBLANK(Table1[[#This Row],[Exit]]),DATEDIF(Table1[[#This Row],[Hire]],TODAY( ),"Y"),DATEDIF(Table1[[#This Row],[Hire]],Table1[[#This Row],[Exit]],"Y"))</f>
        <v>0</v>
      </c>
      <c r="N62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23" spans="1:14">
      <c r="A623" t="s">
        <v>1231</v>
      </c>
      <c r="B623" t="s">
        <v>1232</v>
      </c>
      <c r="C623" t="s">
        <v>21</v>
      </c>
      <c r="D623">
        <v>38</v>
      </c>
      <c r="E623" t="s">
        <v>52</v>
      </c>
      <c r="F623" t="s">
        <v>16</v>
      </c>
      <c r="G623" t="s">
        <v>23</v>
      </c>
      <c r="H623" s="1">
        <v>45245</v>
      </c>
      <c r="I623" s="1">
        <v>45294</v>
      </c>
      <c r="J623">
        <v>1250000</v>
      </c>
      <c r="K623">
        <v>0</v>
      </c>
      <c r="L623" t="s">
        <v>18</v>
      </c>
      <c r="M623" s="2">
        <f ca="1">IF(ISBLANK(Table1[[#This Row],[Exit]]),DATEDIF(Table1[[#This Row],[Hire]],TODAY( ),"Y"),DATEDIF(Table1[[#This Row],[Hire]],Table1[[#This Row],[Exit]],"Y"))</f>
        <v>0</v>
      </c>
      <c r="N62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24" spans="1:14">
      <c r="A624" t="s">
        <v>1233</v>
      </c>
      <c r="B624" t="s">
        <v>1234</v>
      </c>
      <c r="C624" t="s">
        <v>14</v>
      </c>
      <c r="D624">
        <v>45</v>
      </c>
      <c r="E624" t="s">
        <v>52</v>
      </c>
      <c r="F624" t="s">
        <v>16</v>
      </c>
      <c r="G624" t="s">
        <v>34</v>
      </c>
      <c r="H624" s="1">
        <v>43851</v>
      </c>
      <c r="I624" s="1">
        <v>45206</v>
      </c>
      <c r="J624">
        <v>1252000</v>
      </c>
      <c r="K624">
        <v>0.32</v>
      </c>
      <c r="L624" t="s">
        <v>18</v>
      </c>
      <c r="M624" s="2">
        <f ca="1">IF(ISBLANK(Table1[[#This Row],[Exit]]),DATEDIF(Table1[[#This Row],[Hire]],TODAY( ),"Y"),DATEDIF(Table1[[#This Row],[Hire]],Table1[[#This Row],[Exit]],"Y"))</f>
        <v>3</v>
      </c>
      <c r="N62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25" spans="1:14">
      <c r="A625" t="s">
        <v>1235</v>
      </c>
      <c r="B625" t="s">
        <v>1236</v>
      </c>
      <c r="C625" t="s">
        <v>21</v>
      </c>
      <c r="D625">
        <v>51</v>
      </c>
      <c r="E625" t="s">
        <v>66</v>
      </c>
      <c r="F625" t="s">
        <v>16</v>
      </c>
      <c r="G625" t="s">
        <v>17</v>
      </c>
      <c r="H625" s="1">
        <v>45206</v>
      </c>
      <c r="J625">
        <v>1254000</v>
      </c>
      <c r="K625">
        <v>0.09</v>
      </c>
      <c r="L625" t="s">
        <v>24</v>
      </c>
      <c r="M625" s="2">
        <f ca="1">IF(ISBLANK(Table1[[#This Row],[Exit]]),DATEDIF(Table1[[#This Row],[Hire]],TODAY( ),"Y"),DATEDIF(Table1[[#This Row],[Hire]],Table1[[#This Row],[Exit]],"Y"))</f>
        <v>1</v>
      </c>
      <c r="N62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26" spans="1:14">
      <c r="A626" t="s">
        <v>69</v>
      </c>
      <c r="B626" t="s">
        <v>1237</v>
      </c>
      <c r="C626" t="s">
        <v>21</v>
      </c>
      <c r="D626">
        <v>56</v>
      </c>
      <c r="E626" t="s">
        <v>58</v>
      </c>
      <c r="F626" t="s">
        <v>59</v>
      </c>
      <c r="G626" t="s">
        <v>23</v>
      </c>
      <c r="H626" s="1">
        <v>45401</v>
      </c>
      <c r="J626">
        <v>1256000</v>
      </c>
      <c r="K626">
        <v>0</v>
      </c>
      <c r="L626" t="s">
        <v>24</v>
      </c>
      <c r="M626" s="2">
        <f ca="1">IF(ISBLANK(Table1[[#This Row],[Exit]]),DATEDIF(Table1[[#This Row],[Hire]],TODAY( ),"Y"),DATEDIF(Table1[[#This Row],[Hire]],Table1[[#This Row],[Exit]],"Y"))</f>
        <v>1</v>
      </c>
      <c r="N62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27" spans="1:14">
      <c r="A627" t="s">
        <v>260</v>
      </c>
      <c r="B627" t="s">
        <v>1238</v>
      </c>
      <c r="C627" t="s">
        <v>41</v>
      </c>
      <c r="D627">
        <v>53</v>
      </c>
      <c r="E627" t="s">
        <v>66</v>
      </c>
      <c r="F627" t="s">
        <v>16</v>
      </c>
      <c r="G627" t="s">
        <v>34</v>
      </c>
      <c r="H627" s="1">
        <v>44083</v>
      </c>
      <c r="J627">
        <v>1258000</v>
      </c>
      <c r="K627">
        <v>0.28000000000000003</v>
      </c>
      <c r="L627" t="s">
        <v>24</v>
      </c>
      <c r="M627" s="2">
        <f ca="1">IF(ISBLANK(Table1[[#This Row],[Exit]]),DATEDIF(Table1[[#This Row],[Hire]],TODAY( ),"Y"),DATEDIF(Table1[[#This Row],[Hire]],Table1[[#This Row],[Exit]],"Y"))</f>
        <v>4</v>
      </c>
      <c r="N62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28" spans="1:14">
      <c r="A628" t="s">
        <v>1239</v>
      </c>
      <c r="B628" t="s">
        <v>1240</v>
      </c>
      <c r="C628" t="s">
        <v>14</v>
      </c>
      <c r="D628">
        <v>47</v>
      </c>
      <c r="E628" t="s">
        <v>66</v>
      </c>
      <c r="F628" t="s">
        <v>16</v>
      </c>
      <c r="G628" t="s">
        <v>53</v>
      </c>
      <c r="H628" s="1">
        <v>45233</v>
      </c>
      <c r="J628">
        <v>1260000</v>
      </c>
      <c r="K628">
        <v>0</v>
      </c>
      <c r="L628" t="s">
        <v>24</v>
      </c>
      <c r="M628" s="2">
        <f ca="1">IF(ISBLANK(Table1[[#This Row],[Exit]]),DATEDIF(Table1[[#This Row],[Hire]],TODAY( ),"Y"),DATEDIF(Table1[[#This Row],[Hire]],Table1[[#This Row],[Exit]],"Y"))</f>
        <v>1</v>
      </c>
      <c r="N62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29" spans="1:14">
      <c r="A629" t="s">
        <v>1241</v>
      </c>
      <c r="B629" t="s">
        <v>1242</v>
      </c>
      <c r="C629" t="s">
        <v>41</v>
      </c>
      <c r="D629">
        <v>36</v>
      </c>
      <c r="E629" t="s">
        <v>58</v>
      </c>
      <c r="F629" t="s">
        <v>59</v>
      </c>
      <c r="G629" t="s">
        <v>53</v>
      </c>
      <c r="H629" s="1">
        <v>45412</v>
      </c>
      <c r="J629">
        <v>1262000</v>
      </c>
      <c r="K629">
        <v>0.33</v>
      </c>
      <c r="L629" t="s">
        <v>24</v>
      </c>
      <c r="M629" s="2">
        <f ca="1">IF(ISBLANK(Table1[[#This Row],[Exit]]),DATEDIF(Table1[[#This Row],[Hire]],TODAY( ),"Y"),DATEDIF(Table1[[#This Row],[Hire]],Table1[[#This Row],[Exit]],"Y"))</f>
        <v>1</v>
      </c>
      <c r="N62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30" spans="1:14">
      <c r="A630" t="s">
        <v>1243</v>
      </c>
      <c r="B630" t="s">
        <v>1244</v>
      </c>
      <c r="C630" t="s">
        <v>14</v>
      </c>
      <c r="D630">
        <v>41</v>
      </c>
      <c r="E630" t="s">
        <v>15</v>
      </c>
      <c r="F630" t="s">
        <v>16</v>
      </c>
      <c r="G630" t="s">
        <v>53</v>
      </c>
      <c r="H630" s="1">
        <v>43887</v>
      </c>
      <c r="J630">
        <v>1264000</v>
      </c>
      <c r="K630">
        <v>0</v>
      </c>
      <c r="L630" t="s">
        <v>24</v>
      </c>
      <c r="M630" s="2">
        <f ca="1">IF(ISBLANK(Table1[[#This Row],[Exit]]),DATEDIF(Table1[[#This Row],[Hire]],TODAY( ),"Y"),DATEDIF(Table1[[#This Row],[Hire]],Table1[[#This Row],[Exit]],"Y"))</f>
        <v>5</v>
      </c>
      <c r="N63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31" spans="1:14">
      <c r="A631" t="s">
        <v>1245</v>
      </c>
      <c r="B631" t="s">
        <v>1246</v>
      </c>
      <c r="C631" t="s">
        <v>21</v>
      </c>
      <c r="D631">
        <v>30</v>
      </c>
      <c r="E631" t="s">
        <v>22</v>
      </c>
      <c r="F631" t="s">
        <v>16</v>
      </c>
      <c r="G631" t="s">
        <v>53</v>
      </c>
      <c r="H631" s="1">
        <v>44815</v>
      </c>
      <c r="I631" s="1">
        <v>45074</v>
      </c>
      <c r="J631">
        <v>1266000</v>
      </c>
      <c r="K631">
        <v>0.08</v>
      </c>
      <c r="L631" t="s">
        <v>18</v>
      </c>
      <c r="M631" s="2">
        <f ca="1">IF(ISBLANK(Table1[[#This Row],[Exit]]),DATEDIF(Table1[[#This Row],[Hire]],TODAY( ),"Y"),DATEDIF(Table1[[#This Row],[Hire]],Table1[[#This Row],[Exit]],"Y"))</f>
        <v>0</v>
      </c>
      <c r="N63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32" spans="1:14">
      <c r="A632" t="s">
        <v>1247</v>
      </c>
      <c r="B632" t="s">
        <v>1248</v>
      </c>
      <c r="C632" t="s">
        <v>21</v>
      </c>
      <c r="D632">
        <v>30</v>
      </c>
      <c r="E632" t="s">
        <v>81</v>
      </c>
      <c r="F632" t="s">
        <v>43</v>
      </c>
      <c r="G632" t="s">
        <v>53</v>
      </c>
      <c r="H632" s="1">
        <v>45064</v>
      </c>
      <c r="I632" s="1">
        <v>45401</v>
      </c>
      <c r="J632">
        <v>1268000</v>
      </c>
      <c r="K632">
        <v>0.28000000000000003</v>
      </c>
      <c r="L632" t="s">
        <v>18</v>
      </c>
      <c r="M632" s="2">
        <f ca="1">IF(ISBLANK(Table1[[#This Row],[Exit]]),DATEDIF(Table1[[#This Row],[Hire]],TODAY( ),"Y"),DATEDIF(Table1[[#This Row],[Hire]],Table1[[#This Row],[Exit]],"Y"))</f>
        <v>0</v>
      </c>
      <c r="N63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33" spans="1:14">
      <c r="A633" t="s">
        <v>1249</v>
      </c>
      <c r="B633" t="s">
        <v>1250</v>
      </c>
      <c r="C633" t="s">
        <v>21</v>
      </c>
      <c r="D633">
        <v>38</v>
      </c>
      <c r="E633" t="s">
        <v>52</v>
      </c>
      <c r="F633" t="s">
        <v>16</v>
      </c>
      <c r="G633" t="s">
        <v>17</v>
      </c>
      <c r="H633" s="1">
        <v>44509</v>
      </c>
      <c r="J633">
        <v>1270000</v>
      </c>
      <c r="K633">
        <v>0.12</v>
      </c>
      <c r="L633" t="s">
        <v>24</v>
      </c>
      <c r="M633" s="2">
        <f ca="1">IF(ISBLANK(Table1[[#This Row],[Exit]]),DATEDIF(Table1[[#This Row],[Hire]],TODAY( ),"Y"),DATEDIF(Table1[[#This Row],[Hire]],Table1[[#This Row],[Exit]],"Y"))</f>
        <v>3</v>
      </c>
      <c r="N63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34" spans="1:14">
      <c r="A634" t="s">
        <v>1251</v>
      </c>
      <c r="B634" t="s">
        <v>1252</v>
      </c>
      <c r="C634" t="s">
        <v>21</v>
      </c>
      <c r="D634">
        <v>51</v>
      </c>
      <c r="E634" t="s">
        <v>66</v>
      </c>
      <c r="F634" t="s">
        <v>16</v>
      </c>
      <c r="G634" t="s">
        <v>23</v>
      </c>
      <c r="H634" s="1">
        <v>43963</v>
      </c>
      <c r="J634">
        <v>1272000</v>
      </c>
      <c r="K634">
        <v>0.28000000000000003</v>
      </c>
      <c r="L634" t="s">
        <v>24</v>
      </c>
      <c r="M634" s="2">
        <f ca="1">IF(ISBLANK(Table1[[#This Row],[Exit]]),DATEDIF(Table1[[#This Row],[Hire]],TODAY( ),"Y"),DATEDIF(Table1[[#This Row],[Hire]],Table1[[#This Row],[Exit]],"Y"))</f>
        <v>5</v>
      </c>
      <c r="N63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35" spans="1:14">
      <c r="A635" t="s">
        <v>1253</v>
      </c>
      <c r="B635" t="s">
        <v>1254</v>
      </c>
      <c r="C635" t="s">
        <v>21</v>
      </c>
      <c r="D635">
        <v>39</v>
      </c>
      <c r="E635" t="s">
        <v>31</v>
      </c>
      <c r="F635" t="s">
        <v>16</v>
      </c>
      <c r="G635" t="s">
        <v>53</v>
      </c>
      <c r="H635" s="1">
        <v>44815</v>
      </c>
      <c r="J635">
        <v>1274000</v>
      </c>
      <c r="K635">
        <v>0.39</v>
      </c>
      <c r="L635" t="s">
        <v>24</v>
      </c>
      <c r="M635" s="2">
        <f ca="1">IF(ISBLANK(Table1[[#This Row],[Exit]]),DATEDIF(Table1[[#This Row],[Hire]],TODAY( ),"Y"),DATEDIF(Table1[[#This Row],[Hire]],Table1[[#This Row],[Exit]],"Y"))</f>
        <v>2</v>
      </c>
      <c r="N63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36" spans="1:14">
      <c r="A636" t="s">
        <v>1255</v>
      </c>
      <c r="B636" t="s">
        <v>1256</v>
      </c>
      <c r="C636" t="s">
        <v>21</v>
      </c>
      <c r="D636">
        <v>31</v>
      </c>
      <c r="E636" t="s">
        <v>81</v>
      </c>
      <c r="F636" t="s">
        <v>49</v>
      </c>
      <c r="G636" t="s">
        <v>34</v>
      </c>
      <c r="H636" s="1">
        <v>44857</v>
      </c>
      <c r="I636" s="1">
        <v>45412</v>
      </c>
      <c r="J636">
        <v>1276000</v>
      </c>
      <c r="K636">
        <v>0</v>
      </c>
      <c r="L636" t="s">
        <v>18</v>
      </c>
      <c r="M636" s="2">
        <f ca="1">IF(ISBLANK(Table1[[#This Row],[Exit]]),DATEDIF(Table1[[#This Row],[Hire]],TODAY( ),"Y"),DATEDIF(Table1[[#This Row],[Hire]],Table1[[#This Row],[Exit]],"Y"))</f>
        <v>1</v>
      </c>
      <c r="N63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37" spans="1:14">
      <c r="A637" t="s">
        <v>1257</v>
      </c>
      <c r="B637" t="s">
        <v>1258</v>
      </c>
      <c r="C637" t="s">
        <v>14</v>
      </c>
      <c r="D637">
        <v>45</v>
      </c>
      <c r="E637" t="s">
        <v>92</v>
      </c>
      <c r="F637" t="s">
        <v>59</v>
      </c>
      <c r="G637" t="s">
        <v>53</v>
      </c>
      <c r="H637" s="1">
        <v>45527</v>
      </c>
      <c r="J637">
        <v>1278000</v>
      </c>
      <c r="K637">
        <v>0</v>
      </c>
      <c r="L637" t="s">
        <v>24</v>
      </c>
      <c r="M637" s="2">
        <f ca="1">IF(ISBLANK(Table1[[#This Row],[Exit]]),DATEDIF(Table1[[#This Row],[Hire]],TODAY( ),"Y"),DATEDIF(Table1[[#This Row],[Hire]],Table1[[#This Row],[Exit]],"Y"))</f>
        <v>0</v>
      </c>
      <c r="N63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38" spans="1:14">
      <c r="A638" t="s">
        <v>1259</v>
      </c>
      <c r="B638" t="s">
        <v>1260</v>
      </c>
      <c r="C638" t="s">
        <v>41</v>
      </c>
      <c r="D638">
        <v>50</v>
      </c>
      <c r="E638" t="s">
        <v>81</v>
      </c>
      <c r="F638" t="s">
        <v>46</v>
      </c>
      <c r="G638" t="s">
        <v>23</v>
      </c>
      <c r="H638" s="1">
        <v>45237</v>
      </c>
      <c r="I638" s="1">
        <v>45430</v>
      </c>
      <c r="J638">
        <v>1280000</v>
      </c>
      <c r="K638">
        <v>0</v>
      </c>
      <c r="L638" t="s">
        <v>18</v>
      </c>
      <c r="M638" s="2">
        <f ca="1">IF(ISBLANK(Table1[[#This Row],[Exit]]),DATEDIF(Table1[[#This Row],[Hire]],TODAY( ),"Y"),DATEDIF(Table1[[#This Row],[Hire]],Table1[[#This Row],[Exit]],"Y"))</f>
        <v>0</v>
      </c>
      <c r="N63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39" spans="1:14">
      <c r="A639" t="s">
        <v>119</v>
      </c>
      <c r="B639" t="s">
        <v>1261</v>
      </c>
      <c r="C639" t="s">
        <v>14</v>
      </c>
      <c r="D639">
        <v>36</v>
      </c>
      <c r="E639" t="s">
        <v>22</v>
      </c>
      <c r="F639" t="s">
        <v>16</v>
      </c>
      <c r="G639" t="s">
        <v>34</v>
      </c>
      <c r="H639" s="1">
        <v>45206</v>
      </c>
      <c r="J639">
        <v>1282000</v>
      </c>
      <c r="K639">
        <v>0.3</v>
      </c>
      <c r="L639" t="s">
        <v>24</v>
      </c>
      <c r="M639" s="2">
        <f ca="1">IF(ISBLANK(Table1[[#This Row],[Exit]]),DATEDIF(Table1[[#This Row],[Hire]],TODAY( ),"Y"),DATEDIF(Table1[[#This Row],[Hire]],Table1[[#This Row],[Exit]],"Y"))</f>
        <v>1</v>
      </c>
      <c r="N63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40" spans="1:14">
      <c r="A640" t="s">
        <v>1262</v>
      </c>
      <c r="B640" t="s">
        <v>1263</v>
      </c>
      <c r="C640" t="s">
        <v>21</v>
      </c>
      <c r="D640">
        <v>45</v>
      </c>
      <c r="E640" t="s">
        <v>92</v>
      </c>
      <c r="F640" t="s">
        <v>59</v>
      </c>
      <c r="G640" t="s">
        <v>34</v>
      </c>
      <c r="H640" s="1">
        <v>44677</v>
      </c>
      <c r="J640">
        <v>1284000</v>
      </c>
      <c r="K640">
        <v>0.18</v>
      </c>
      <c r="L640" t="s">
        <v>24</v>
      </c>
      <c r="M640" s="2">
        <f ca="1">IF(ISBLANK(Table1[[#This Row],[Exit]]),DATEDIF(Table1[[#This Row],[Hire]],TODAY( ),"Y"),DATEDIF(Table1[[#This Row],[Hire]],Table1[[#This Row],[Exit]],"Y"))</f>
        <v>3</v>
      </c>
      <c r="N64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41" spans="1:14">
      <c r="A641" t="s">
        <v>1264</v>
      </c>
      <c r="B641" t="s">
        <v>1265</v>
      </c>
      <c r="C641" t="s">
        <v>41</v>
      </c>
      <c r="D641">
        <v>29</v>
      </c>
      <c r="E641" t="s">
        <v>31</v>
      </c>
      <c r="F641" t="s">
        <v>16</v>
      </c>
      <c r="G641" t="s">
        <v>17</v>
      </c>
      <c r="H641" s="1">
        <v>43889</v>
      </c>
      <c r="I641" s="1">
        <v>44815</v>
      </c>
      <c r="J641">
        <v>1286000</v>
      </c>
      <c r="K641">
        <v>0</v>
      </c>
      <c r="L641" t="s">
        <v>18</v>
      </c>
      <c r="M641" s="2">
        <f ca="1">IF(ISBLANK(Table1[[#This Row],[Exit]]),DATEDIF(Table1[[#This Row],[Hire]],TODAY( ),"Y"),DATEDIF(Table1[[#This Row],[Hire]],Table1[[#This Row],[Exit]],"Y"))</f>
        <v>2</v>
      </c>
      <c r="N64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42" spans="1:14">
      <c r="A642" t="s">
        <v>1266</v>
      </c>
      <c r="B642" t="s">
        <v>1267</v>
      </c>
      <c r="C642" t="s">
        <v>14</v>
      </c>
      <c r="D642">
        <v>41</v>
      </c>
      <c r="E642" t="s">
        <v>15</v>
      </c>
      <c r="F642" t="s">
        <v>16</v>
      </c>
      <c r="G642" t="s">
        <v>17</v>
      </c>
      <c r="H642" s="1">
        <v>44116</v>
      </c>
      <c r="I642" s="1">
        <v>45206</v>
      </c>
      <c r="J642">
        <v>1288000</v>
      </c>
      <c r="K642">
        <v>0.24</v>
      </c>
      <c r="L642" t="s">
        <v>18</v>
      </c>
      <c r="M642" s="2">
        <f ca="1">IF(ISBLANK(Table1[[#This Row],[Exit]]),DATEDIF(Table1[[#This Row],[Hire]],TODAY( ),"Y"),DATEDIF(Table1[[#This Row],[Hire]],Table1[[#This Row],[Exit]],"Y"))</f>
        <v>2</v>
      </c>
      <c r="N64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43" spans="1:14">
      <c r="A643" t="s">
        <v>1268</v>
      </c>
      <c r="B643" t="s">
        <v>1269</v>
      </c>
      <c r="C643" t="s">
        <v>21</v>
      </c>
      <c r="D643">
        <v>47</v>
      </c>
      <c r="E643" t="s">
        <v>22</v>
      </c>
      <c r="F643" t="s">
        <v>16</v>
      </c>
      <c r="G643" t="s">
        <v>23</v>
      </c>
      <c r="H643" s="1">
        <v>44588</v>
      </c>
      <c r="J643">
        <v>1290000</v>
      </c>
      <c r="K643">
        <v>0</v>
      </c>
      <c r="L643" t="s">
        <v>24</v>
      </c>
      <c r="M643" s="2">
        <f ca="1">IF(ISBLANK(Table1[[#This Row],[Exit]]),DATEDIF(Table1[[#This Row],[Hire]],TODAY( ),"Y"),DATEDIF(Table1[[#This Row],[Hire]],Table1[[#This Row],[Exit]],"Y"))</f>
        <v>3</v>
      </c>
      <c r="N64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44" spans="1:14">
      <c r="A644" t="s">
        <v>1270</v>
      </c>
      <c r="B644" t="s">
        <v>1271</v>
      </c>
      <c r="C644" t="s">
        <v>21</v>
      </c>
      <c r="D644">
        <v>38</v>
      </c>
      <c r="E644" t="s">
        <v>27</v>
      </c>
      <c r="F644" t="s">
        <v>28</v>
      </c>
      <c r="G644" t="s">
        <v>17</v>
      </c>
      <c r="H644" s="1">
        <v>43876</v>
      </c>
      <c r="I644" s="1">
        <v>45440</v>
      </c>
      <c r="J644">
        <v>1292000</v>
      </c>
      <c r="K644">
        <v>0</v>
      </c>
      <c r="L644" t="s">
        <v>18</v>
      </c>
      <c r="M644" s="2">
        <f ca="1">IF(ISBLANK(Table1[[#This Row],[Exit]]),DATEDIF(Table1[[#This Row],[Hire]],TODAY( ),"Y"),DATEDIF(Table1[[#This Row],[Hire]],Table1[[#This Row],[Exit]],"Y"))</f>
        <v>4</v>
      </c>
      <c r="N64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45" spans="1:14">
      <c r="A645" t="s">
        <v>1272</v>
      </c>
      <c r="B645" t="s">
        <v>1273</v>
      </c>
      <c r="C645" t="s">
        <v>21</v>
      </c>
      <c r="D645">
        <v>40</v>
      </c>
      <c r="E645" t="s">
        <v>31</v>
      </c>
      <c r="F645" t="s">
        <v>16</v>
      </c>
      <c r="G645" t="s">
        <v>23</v>
      </c>
      <c r="H645" s="1">
        <v>45332</v>
      </c>
      <c r="J645">
        <v>1294000</v>
      </c>
      <c r="K645">
        <v>0</v>
      </c>
      <c r="L645" t="s">
        <v>24</v>
      </c>
      <c r="M645" s="2">
        <f ca="1">IF(ISBLANK(Table1[[#This Row],[Exit]]),DATEDIF(Table1[[#This Row],[Hire]],TODAY( ),"Y"),DATEDIF(Table1[[#This Row],[Hire]],Table1[[#This Row],[Exit]],"Y"))</f>
        <v>1</v>
      </c>
      <c r="N64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46" spans="1:14">
      <c r="A646" t="s">
        <v>1274</v>
      </c>
      <c r="B646" t="s">
        <v>1275</v>
      </c>
      <c r="C646" t="s">
        <v>21</v>
      </c>
      <c r="D646">
        <v>45</v>
      </c>
      <c r="E646" t="s">
        <v>27</v>
      </c>
      <c r="F646" t="s">
        <v>28</v>
      </c>
      <c r="G646" t="s">
        <v>34</v>
      </c>
      <c r="H646" s="1">
        <v>44183</v>
      </c>
      <c r="J646">
        <v>1296000</v>
      </c>
      <c r="K646">
        <v>0</v>
      </c>
      <c r="L646" t="s">
        <v>24</v>
      </c>
      <c r="M646" s="2">
        <f ca="1">IF(ISBLANK(Table1[[#This Row],[Exit]]),DATEDIF(Table1[[#This Row],[Hire]],TODAY( ),"Y"),DATEDIF(Table1[[#This Row],[Hire]],Table1[[#This Row],[Exit]],"Y"))</f>
        <v>4</v>
      </c>
      <c r="N64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47" spans="1:14">
      <c r="A647" t="s">
        <v>1276</v>
      </c>
      <c r="B647" t="s">
        <v>1277</v>
      </c>
      <c r="C647" t="s">
        <v>14</v>
      </c>
      <c r="D647">
        <v>46</v>
      </c>
      <c r="E647" t="s">
        <v>15</v>
      </c>
      <c r="F647" t="s">
        <v>16</v>
      </c>
      <c r="G647" t="s">
        <v>23</v>
      </c>
      <c r="H647" s="1">
        <v>43837</v>
      </c>
      <c r="J647">
        <v>1298000</v>
      </c>
      <c r="K647">
        <v>0.15</v>
      </c>
      <c r="L647" t="s">
        <v>24</v>
      </c>
      <c r="M647" s="2">
        <f ca="1">IF(ISBLANK(Table1[[#This Row],[Exit]]),DATEDIF(Table1[[#This Row],[Hire]],TODAY( ),"Y"),DATEDIF(Table1[[#This Row],[Hire]],Table1[[#This Row],[Exit]],"Y"))</f>
        <v>5</v>
      </c>
      <c r="N64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48" spans="1:14">
      <c r="A648" t="s">
        <v>1278</v>
      </c>
      <c r="B648" t="s">
        <v>1279</v>
      </c>
      <c r="C648" t="s">
        <v>21</v>
      </c>
      <c r="D648">
        <v>35</v>
      </c>
      <c r="E648" t="s">
        <v>15</v>
      </c>
      <c r="F648" t="s">
        <v>16</v>
      </c>
      <c r="G648" t="s">
        <v>34</v>
      </c>
      <c r="H648" s="1">
        <v>45206</v>
      </c>
      <c r="J648">
        <v>1300000</v>
      </c>
      <c r="K648">
        <v>0</v>
      </c>
      <c r="L648" t="s">
        <v>24</v>
      </c>
      <c r="M648" s="2">
        <f ca="1">IF(ISBLANK(Table1[[#This Row],[Exit]]),DATEDIF(Table1[[#This Row],[Hire]],TODAY( ),"Y"),DATEDIF(Table1[[#This Row],[Hire]],Table1[[#This Row],[Exit]],"Y"))</f>
        <v>1</v>
      </c>
      <c r="N64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49" spans="1:14">
      <c r="A649" t="s">
        <v>1280</v>
      </c>
      <c r="B649" t="s">
        <v>1281</v>
      </c>
      <c r="C649" t="s">
        <v>14</v>
      </c>
      <c r="D649">
        <v>46</v>
      </c>
      <c r="E649" t="s">
        <v>42</v>
      </c>
      <c r="F649" t="s">
        <v>43</v>
      </c>
      <c r="G649" t="s">
        <v>34</v>
      </c>
      <c r="H649" s="1">
        <v>44487</v>
      </c>
      <c r="J649">
        <v>1302000</v>
      </c>
      <c r="K649">
        <v>0.26</v>
      </c>
      <c r="L649" t="s">
        <v>24</v>
      </c>
      <c r="M649" s="2">
        <f ca="1">IF(ISBLANK(Table1[[#This Row],[Exit]]),DATEDIF(Table1[[#This Row],[Hire]],TODAY( ),"Y"),DATEDIF(Table1[[#This Row],[Hire]],Table1[[#This Row],[Exit]],"Y"))</f>
        <v>3</v>
      </c>
      <c r="N64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50" spans="1:14">
      <c r="A650" t="s">
        <v>1282</v>
      </c>
      <c r="B650" t="s">
        <v>1283</v>
      </c>
      <c r="C650" t="s">
        <v>14</v>
      </c>
      <c r="D650">
        <v>35</v>
      </c>
      <c r="E650" t="s">
        <v>42</v>
      </c>
      <c r="F650" t="s">
        <v>46</v>
      </c>
      <c r="G650" t="s">
        <v>23</v>
      </c>
      <c r="H650" s="1">
        <v>44791</v>
      </c>
      <c r="J650">
        <v>1304000</v>
      </c>
      <c r="K650">
        <v>0</v>
      </c>
      <c r="L650" t="s">
        <v>24</v>
      </c>
      <c r="M650" s="2">
        <f ca="1">IF(ISBLANK(Table1[[#This Row],[Exit]]),DATEDIF(Table1[[#This Row],[Hire]],TODAY( ),"Y"),DATEDIF(Table1[[#This Row],[Hire]],Table1[[#This Row],[Exit]],"Y"))</f>
        <v>2</v>
      </c>
      <c r="N65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51" spans="1:14">
      <c r="A651" t="s">
        <v>1284</v>
      </c>
      <c r="B651" t="s">
        <v>1285</v>
      </c>
      <c r="C651" t="s">
        <v>14</v>
      </c>
      <c r="D651">
        <v>46</v>
      </c>
      <c r="E651" t="s">
        <v>42</v>
      </c>
      <c r="F651" t="s">
        <v>49</v>
      </c>
      <c r="G651" t="s">
        <v>17</v>
      </c>
      <c r="H651" s="1">
        <v>45440</v>
      </c>
      <c r="J651">
        <v>1306000</v>
      </c>
      <c r="K651">
        <v>0.12</v>
      </c>
      <c r="L651" t="s">
        <v>24</v>
      </c>
      <c r="M651" s="2">
        <f ca="1">IF(ISBLANK(Table1[[#This Row],[Exit]]),DATEDIF(Table1[[#This Row],[Hire]],TODAY( ),"Y"),DATEDIF(Table1[[#This Row],[Hire]],Table1[[#This Row],[Exit]],"Y"))</f>
        <v>1</v>
      </c>
      <c r="N65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52" spans="1:14">
      <c r="A652" t="s">
        <v>1286</v>
      </c>
      <c r="B652" t="s">
        <v>1287</v>
      </c>
      <c r="C652" t="s">
        <v>14</v>
      </c>
      <c r="D652">
        <v>46</v>
      </c>
      <c r="E652" t="s">
        <v>52</v>
      </c>
      <c r="F652" t="s">
        <v>16</v>
      </c>
      <c r="G652" t="s">
        <v>53</v>
      </c>
      <c r="H652" s="1">
        <v>44811</v>
      </c>
      <c r="J652">
        <v>1308000</v>
      </c>
      <c r="K652">
        <v>0</v>
      </c>
      <c r="L652" t="s">
        <v>24</v>
      </c>
      <c r="M652" s="2">
        <f ca="1">IF(ISBLANK(Table1[[#This Row],[Exit]]),DATEDIF(Table1[[#This Row],[Hire]],TODAY( ),"Y"),DATEDIF(Table1[[#This Row],[Hire]],Table1[[#This Row],[Exit]],"Y"))</f>
        <v>2</v>
      </c>
      <c r="N65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53" spans="1:14">
      <c r="A653" t="s">
        <v>1288</v>
      </c>
      <c r="B653" t="s">
        <v>1289</v>
      </c>
      <c r="C653" t="s">
        <v>21</v>
      </c>
      <c r="D653">
        <v>51</v>
      </c>
      <c r="E653" t="s">
        <v>42</v>
      </c>
      <c r="F653" t="s">
        <v>46</v>
      </c>
      <c r="G653" t="s">
        <v>53</v>
      </c>
      <c r="H653" s="1">
        <v>45294</v>
      </c>
      <c r="J653">
        <v>1310000</v>
      </c>
      <c r="K653">
        <v>0</v>
      </c>
      <c r="L653" t="s">
        <v>24</v>
      </c>
      <c r="M653" s="2">
        <f ca="1">IF(ISBLANK(Table1[[#This Row],[Exit]]),DATEDIF(Table1[[#This Row],[Hire]],TODAY( ),"Y"),DATEDIF(Table1[[#This Row],[Hire]],Table1[[#This Row],[Exit]],"Y"))</f>
        <v>1</v>
      </c>
      <c r="N65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54" spans="1:14">
      <c r="A654" t="s">
        <v>1290</v>
      </c>
      <c r="B654" t="s">
        <v>1291</v>
      </c>
      <c r="C654" t="s">
        <v>14</v>
      </c>
      <c r="D654">
        <v>46</v>
      </c>
      <c r="E654" t="s">
        <v>58</v>
      </c>
      <c r="F654" t="s">
        <v>59</v>
      </c>
      <c r="G654" t="s">
        <v>34</v>
      </c>
      <c r="H654" s="1">
        <v>45074</v>
      </c>
      <c r="J654">
        <v>1312000</v>
      </c>
      <c r="K654">
        <v>0</v>
      </c>
      <c r="L654" t="s">
        <v>24</v>
      </c>
      <c r="M654" s="2">
        <f ca="1">IF(ISBLANK(Table1[[#This Row],[Exit]]),DATEDIF(Table1[[#This Row],[Hire]],TODAY( ),"Y"),DATEDIF(Table1[[#This Row],[Hire]],Table1[[#This Row],[Exit]],"Y"))</f>
        <v>2</v>
      </c>
      <c r="N65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55" spans="1:14">
      <c r="A655" t="s">
        <v>1292</v>
      </c>
      <c r="B655" t="s">
        <v>1293</v>
      </c>
      <c r="C655" t="s">
        <v>21</v>
      </c>
      <c r="D655">
        <v>36</v>
      </c>
      <c r="E655" t="s">
        <v>52</v>
      </c>
      <c r="F655" t="s">
        <v>16</v>
      </c>
      <c r="G655" t="s">
        <v>23</v>
      </c>
      <c r="H655" s="1">
        <v>45245</v>
      </c>
      <c r="J655">
        <v>1314000</v>
      </c>
      <c r="K655">
        <v>0.08</v>
      </c>
      <c r="L655" t="s">
        <v>24</v>
      </c>
      <c r="M655" s="2">
        <f ca="1">IF(ISBLANK(Table1[[#This Row],[Exit]]),DATEDIF(Table1[[#This Row],[Hire]],TODAY( ),"Y"),DATEDIF(Table1[[#This Row],[Hire]],Table1[[#This Row],[Exit]],"Y"))</f>
        <v>1</v>
      </c>
      <c r="N65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56" spans="1:14">
      <c r="A656" t="s">
        <v>1294</v>
      </c>
      <c r="B656" t="s">
        <v>1295</v>
      </c>
      <c r="C656" t="s">
        <v>14</v>
      </c>
      <c r="D656">
        <v>45</v>
      </c>
      <c r="E656" t="s">
        <v>52</v>
      </c>
      <c r="F656" t="s">
        <v>16</v>
      </c>
      <c r="G656" t="s">
        <v>34</v>
      </c>
      <c r="H656" s="1">
        <v>43851</v>
      </c>
      <c r="J656">
        <v>1316000</v>
      </c>
      <c r="K656">
        <v>0</v>
      </c>
      <c r="L656" t="s">
        <v>24</v>
      </c>
      <c r="M656" s="2">
        <f ca="1">IF(ISBLANK(Table1[[#This Row],[Exit]]),DATEDIF(Table1[[#This Row],[Hire]],TODAY( ),"Y"),DATEDIF(Table1[[#This Row],[Hire]],Table1[[#This Row],[Exit]],"Y"))</f>
        <v>5</v>
      </c>
      <c r="N65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57" spans="1:14">
      <c r="A657" t="s">
        <v>1296</v>
      </c>
      <c r="B657" t="s">
        <v>1297</v>
      </c>
      <c r="C657" t="s">
        <v>21</v>
      </c>
      <c r="D657">
        <v>37</v>
      </c>
      <c r="E657" t="s">
        <v>66</v>
      </c>
      <c r="F657" t="s">
        <v>16</v>
      </c>
      <c r="G657" t="s">
        <v>17</v>
      </c>
      <c r="H657" s="1">
        <v>45206</v>
      </c>
      <c r="J657">
        <v>1318000</v>
      </c>
      <c r="K657">
        <v>7.0000000000000007E-2</v>
      </c>
      <c r="L657" t="s">
        <v>24</v>
      </c>
      <c r="M657" s="2">
        <f ca="1">IF(ISBLANK(Table1[[#This Row],[Exit]]),DATEDIF(Table1[[#This Row],[Hire]],TODAY( ),"Y"),DATEDIF(Table1[[#This Row],[Hire]],Table1[[#This Row],[Exit]],"Y"))</f>
        <v>1</v>
      </c>
      <c r="N65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58" spans="1:14">
      <c r="A658" t="s">
        <v>452</v>
      </c>
      <c r="B658" t="s">
        <v>1298</v>
      </c>
      <c r="C658" t="s">
        <v>21</v>
      </c>
      <c r="D658">
        <v>38</v>
      </c>
      <c r="E658" t="s">
        <v>58</v>
      </c>
      <c r="F658" t="s">
        <v>59</v>
      </c>
      <c r="G658" t="s">
        <v>23</v>
      </c>
      <c r="H658" s="1">
        <v>45401</v>
      </c>
      <c r="J658">
        <v>1320000</v>
      </c>
      <c r="K658">
        <v>7.0000000000000007E-2</v>
      </c>
      <c r="L658" t="s">
        <v>24</v>
      </c>
      <c r="M658" s="2">
        <f ca="1">IF(ISBLANK(Table1[[#This Row],[Exit]]),DATEDIF(Table1[[#This Row],[Hire]],TODAY( ),"Y"),DATEDIF(Table1[[#This Row],[Hire]],Table1[[#This Row],[Exit]],"Y"))</f>
        <v>1</v>
      </c>
      <c r="N65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59" spans="1:14">
      <c r="A659" t="s">
        <v>1299</v>
      </c>
      <c r="B659" t="s">
        <v>1300</v>
      </c>
      <c r="C659" t="s">
        <v>41</v>
      </c>
      <c r="D659">
        <v>45</v>
      </c>
      <c r="E659" t="s">
        <v>66</v>
      </c>
      <c r="F659" t="s">
        <v>16</v>
      </c>
      <c r="G659" t="s">
        <v>34</v>
      </c>
      <c r="H659" s="1">
        <v>44083</v>
      </c>
      <c r="J659">
        <v>1322000</v>
      </c>
      <c r="K659">
        <v>0</v>
      </c>
      <c r="L659" t="s">
        <v>24</v>
      </c>
      <c r="M659" s="2">
        <f ca="1">IF(ISBLANK(Table1[[#This Row],[Exit]]),DATEDIF(Table1[[#This Row],[Hire]],TODAY( ),"Y"),DATEDIF(Table1[[#This Row],[Hire]],Table1[[#This Row],[Exit]],"Y"))</f>
        <v>4</v>
      </c>
      <c r="N65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60" spans="1:14">
      <c r="A660" t="s">
        <v>1301</v>
      </c>
      <c r="B660" t="s">
        <v>1302</v>
      </c>
      <c r="C660" t="s">
        <v>14</v>
      </c>
      <c r="D660">
        <v>51</v>
      </c>
      <c r="E660" t="s">
        <v>66</v>
      </c>
      <c r="F660" t="s">
        <v>16</v>
      </c>
      <c r="G660" t="s">
        <v>53</v>
      </c>
      <c r="H660" s="1">
        <v>45233</v>
      </c>
      <c r="J660">
        <v>1324000</v>
      </c>
      <c r="K660">
        <v>0.12</v>
      </c>
      <c r="L660" t="s">
        <v>24</v>
      </c>
      <c r="M660" s="2">
        <f ca="1">IF(ISBLANK(Table1[[#This Row],[Exit]]),DATEDIF(Table1[[#This Row],[Hire]],TODAY( ),"Y"),DATEDIF(Table1[[#This Row],[Hire]],Table1[[#This Row],[Exit]],"Y"))</f>
        <v>1</v>
      </c>
      <c r="N66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61" spans="1:14">
      <c r="A661" t="s">
        <v>1303</v>
      </c>
      <c r="B661" t="s">
        <v>1304</v>
      </c>
      <c r="C661" t="s">
        <v>41</v>
      </c>
      <c r="D661">
        <v>56</v>
      </c>
      <c r="E661" t="s">
        <v>58</v>
      </c>
      <c r="F661" t="s">
        <v>59</v>
      </c>
      <c r="G661" t="s">
        <v>53</v>
      </c>
      <c r="H661" s="1">
        <v>45412</v>
      </c>
      <c r="J661">
        <v>1326000</v>
      </c>
      <c r="K661">
        <v>0</v>
      </c>
      <c r="L661" t="s">
        <v>24</v>
      </c>
      <c r="M661" s="2">
        <f ca="1">IF(ISBLANK(Table1[[#This Row],[Exit]]),DATEDIF(Table1[[#This Row],[Hire]],TODAY( ),"Y"),DATEDIF(Table1[[#This Row],[Hire]],Table1[[#This Row],[Exit]],"Y"))</f>
        <v>1</v>
      </c>
      <c r="N66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62" spans="1:14">
      <c r="A662" t="s">
        <v>1305</v>
      </c>
      <c r="B662" t="s">
        <v>1306</v>
      </c>
      <c r="C662" t="s">
        <v>14</v>
      </c>
      <c r="D662">
        <v>53</v>
      </c>
      <c r="E662" t="s">
        <v>15</v>
      </c>
      <c r="F662" t="s">
        <v>16</v>
      </c>
      <c r="G662" t="s">
        <v>53</v>
      </c>
      <c r="H662" s="1">
        <v>43887</v>
      </c>
      <c r="J662">
        <v>1328000</v>
      </c>
      <c r="K662">
        <v>0.26</v>
      </c>
      <c r="L662" t="s">
        <v>24</v>
      </c>
      <c r="M662" s="2">
        <f ca="1">IF(ISBLANK(Table1[[#This Row],[Exit]]),DATEDIF(Table1[[#This Row],[Hire]],TODAY( ),"Y"),DATEDIF(Table1[[#This Row],[Hire]],Table1[[#This Row],[Exit]],"Y"))</f>
        <v>5</v>
      </c>
      <c r="N66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63" spans="1:14">
      <c r="A663" t="s">
        <v>1307</v>
      </c>
      <c r="B663" t="s">
        <v>1308</v>
      </c>
      <c r="C663" t="s">
        <v>21</v>
      </c>
      <c r="D663">
        <v>47</v>
      </c>
      <c r="E663" t="s">
        <v>22</v>
      </c>
      <c r="F663" t="s">
        <v>16</v>
      </c>
      <c r="G663" t="s">
        <v>53</v>
      </c>
      <c r="H663" s="1">
        <v>44815</v>
      </c>
      <c r="J663">
        <v>1330000</v>
      </c>
      <c r="K663">
        <v>0.13</v>
      </c>
      <c r="L663" t="s">
        <v>24</v>
      </c>
      <c r="M663" s="2">
        <f ca="1">IF(ISBLANK(Table1[[#This Row],[Exit]]),DATEDIF(Table1[[#This Row],[Hire]],TODAY( ),"Y"),DATEDIF(Table1[[#This Row],[Hire]],Table1[[#This Row],[Exit]],"Y"))</f>
        <v>2</v>
      </c>
      <c r="N66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64" spans="1:14">
      <c r="A664" t="s">
        <v>1309</v>
      </c>
      <c r="B664" t="s">
        <v>1310</v>
      </c>
      <c r="C664" t="s">
        <v>21</v>
      </c>
      <c r="D664">
        <v>36</v>
      </c>
      <c r="E664" t="s">
        <v>81</v>
      </c>
      <c r="F664" t="s">
        <v>43</v>
      </c>
      <c r="G664" t="s">
        <v>53</v>
      </c>
      <c r="H664" s="1">
        <v>45430</v>
      </c>
      <c r="J664">
        <v>1332000</v>
      </c>
      <c r="K664">
        <v>0</v>
      </c>
      <c r="L664" t="s">
        <v>24</v>
      </c>
      <c r="M664" s="2">
        <f ca="1">IF(ISBLANK(Table1[[#This Row],[Exit]]),DATEDIF(Table1[[#This Row],[Hire]],TODAY( ),"Y"),DATEDIF(Table1[[#This Row],[Hire]],Table1[[#This Row],[Exit]],"Y"))</f>
        <v>1</v>
      </c>
      <c r="N66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65" spans="1:14">
      <c r="A665" t="s">
        <v>1311</v>
      </c>
      <c r="B665" t="s">
        <v>1312</v>
      </c>
      <c r="C665" t="s">
        <v>21</v>
      </c>
      <c r="D665">
        <v>41</v>
      </c>
      <c r="E665" t="s">
        <v>52</v>
      </c>
      <c r="F665" t="s">
        <v>16</v>
      </c>
      <c r="G665" t="s">
        <v>17</v>
      </c>
      <c r="H665" s="1">
        <v>44509</v>
      </c>
      <c r="J665">
        <v>1334000</v>
      </c>
      <c r="K665">
        <v>0</v>
      </c>
      <c r="L665" t="s">
        <v>24</v>
      </c>
      <c r="M665" s="2">
        <f ca="1">IF(ISBLANK(Table1[[#This Row],[Exit]]),DATEDIF(Table1[[#This Row],[Hire]],TODAY( ),"Y"),DATEDIF(Table1[[#This Row],[Hire]],Table1[[#This Row],[Exit]],"Y"))</f>
        <v>3</v>
      </c>
      <c r="N66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66" spans="1:14">
      <c r="A666" t="s">
        <v>1313</v>
      </c>
      <c r="B666" t="s">
        <v>1314</v>
      </c>
      <c r="C666" t="s">
        <v>21</v>
      </c>
      <c r="D666">
        <v>51</v>
      </c>
      <c r="E666" t="s">
        <v>66</v>
      </c>
      <c r="F666" t="s">
        <v>16</v>
      </c>
      <c r="G666" t="s">
        <v>23</v>
      </c>
      <c r="H666" s="1">
        <v>43963</v>
      </c>
      <c r="J666">
        <v>1336000</v>
      </c>
      <c r="K666">
        <v>0.08</v>
      </c>
      <c r="L666" t="s">
        <v>24</v>
      </c>
      <c r="M666" s="2">
        <f ca="1">IF(ISBLANK(Table1[[#This Row],[Exit]]),DATEDIF(Table1[[#This Row],[Hire]],TODAY( ),"Y"),DATEDIF(Table1[[#This Row],[Hire]],Table1[[#This Row],[Exit]],"Y"))</f>
        <v>5</v>
      </c>
      <c r="N66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67" spans="1:14">
      <c r="A667" t="s">
        <v>71</v>
      </c>
      <c r="B667" t="s">
        <v>1315</v>
      </c>
      <c r="C667" t="s">
        <v>21</v>
      </c>
      <c r="D667">
        <v>51</v>
      </c>
      <c r="E667" t="s">
        <v>31</v>
      </c>
      <c r="F667" t="s">
        <v>16</v>
      </c>
      <c r="G667" t="s">
        <v>53</v>
      </c>
      <c r="H667" s="1">
        <v>44815</v>
      </c>
      <c r="J667">
        <v>1338000</v>
      </c>
      <c r="K667">
        <v>0</v>
      </c>
      <c r="L667" t="s">
        <v>24</v>
      </c>
      <c r="M667" s="2">
        <f ca="1">IF(ISBLANK(Table1[[#This Row],[Exit]]),DATEDIF(Table1[[#This Row],[Hire]],TODAY( ),"Y"),DATEDIF(Table1[[#This Row],[Hire]],Table1[[#This Row],[Exit]],"Y"))</f>
        <v>2</v>
      </c>
      <c r="N66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68" spans="1:14">
      <c r="A668" t="s">
        <v>1316</v>
      </c>
      <c r="B668" t="s">
        <v>1317</v>
      </c>
      <c r="C668" t="s">
        <v>21</v>
      </c>
      <c r="D668">
        <v>38</v>
      </c>
      <c r="E668" t="s">
        <v>81</v>
      </c>
      <c r="F668" t="s">
        <v>49</v>
      </c>
      <c r="G668" t="s">
        <v>34</v>
      </c>
      <c r="H668" s="1">
        <v>44857</v>
      </c>
      <c r="J668">
        <v>1340000</v>
      </c>
      <c r="K668">
        <v>0.1</v>
      </c>
      <c r="L668" t="s">
        <v>24</v>
      </c>
      <c r="M668" s="2">
        <f ca="1">IF(ISBLANK(Table1[[#This Row],[Exit]]),DATEDIF(Table1[[#This Row],[Hire]],TODAY( ),"Y"),DATEDIF(Table1[[#This Row],[Hire]],Table1[[#This Row],[Exit]],"Y"))</f>
        <v>2</v>
      </c>
      <c r="N66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69" spans="1:14">
      <c r="A669" t="s">
        <v>1318</v>
      </c>
      <c r="B669" t="s">
        <v>1319</v>
      </c>
      <c r="C669" t="s">
        <v>14</v>
      </c>
      <c r="D669">
        <v>46</v>
      </c>
      <c r="E669" t="s">
        <v>92</v>
      </c>
      <c r="F669" t="s">
        <v>59</v>
      </c>
      <c r="G669" t="s">
        <v>53</v>
      </c>
      <c r="H669" s="1">
        <v>45527</v>
      </c>
      <c r="J669">
        <v>1342000</v>
      </c>
      <c r="K669">
        <v>0</v>
      </c>
      <c r="L669" t="s">
        <v>24</v>
      </c>
      <c r="M669" s="2">
        <f ca="1">IF(ISBLANK(Table1[[#This Row],[Exit]]),DATEDIF(Table1[[#This Row],[Hire]],TODAY( ),"Y"),DATEDIF(Table1[[#This Row],[Hire]],Table1[[#This Row],[Exit]],"Y"))</f>
        <v>0</v>
      </c>
      <c r="N66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70" spans="1:14">
      <c r="A670" t="s">
        <v>1320</v>
      </c>
      <c r="B670" t="s">
        <v>1321</v>
      </c>
      <c r="C670" t="s">
        <v>41</v>
      </c>
      <c r="D670">
        <v>39</v>
      </c>
      <c r="E670" t="s">
        <v>81</v>
      </c>
      <c r="F670" t="s">
        <v>46</v>
      </c>
      <c r="G670" t="s">
        <v>23</v>
      </c>
      <c r="H670" s="1">
        <v>45237</v>
      </c>
      <c r="J670">
        <v>1344000</v>
      </c>
      <c r="K670">
        <v>0</v>
      </c>
      <c r="L670" t="s">
        <v>24</v>
      </c>
      <c r="M670" s="2">
        <f ca="1">IF(ISBLANK(Table1[[#This Row],[Exit]]),DATEDIF(Table1[[#This Row],[Hire]],TODAY( ),"Y"),DATEDIF(Table1[[#This Row],[Hire]],Table1[[#This Row],[Exit]],"Y"))</f>
        <v>1</v>
      </c>
      <c r="N67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71" spans="1:14">
      <c r="A671" t="s">
        <v>1322</v>
      </c>
      <c r="B671" t="s">
        <v>1323</v>
      </c>
      <c r="C671" t="s">
        <v>14</v>
      </c>
      <c r="D671">
        <v>31</v>
      </c>
      <c r="E671" t="s">
        <v>22</v>
      </c>
      <c r="F671" t="s">
        <v>16</v>
      </c>
      <c r="G671" t="s">
        <v>34</v>
      </c>
      <c r="H671" s="1">
        <v>45206</v>
      </c>
      <c r="J671">
        <v>1346000</v>
      </c>
      <c r="K671">
        <v>0</v>
      </c>
      <c r="L671" t="s">
        <v>24</v>
      </c>
      <c r="M671" s="2">
        <f ca="1">IF(ISBLANK(Table1[[#This Row],[Exit]]),DATEDIF(Table1[[#This Row],[Hire]],TODAY( ),"Y"),DATEDIF(Table1[[#This Row],[Hire]],Table1[[#This Row],[Exit]],"Y"))</f>
        <v>1</v>
      </c>
      <c r="N67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72" spans="1:14">
      <c r="A672" t="s">
        <v>1324</v>
      </c>
      <c r="B672" t="s">
        <v>1325</v>
      </c>
      <c r="C672" t="s">
        <v>21</v>
      </c>
      <c r="D672">
        <v>45</v>
      </c>
      <c r="E672" t="s">
        <v>92</v>
      </c>
      <c r="F672" t="s">
        <v>59</v>
      </c>
      <c r="G672" t="s">
        <v>34</v>
      </c>
      <c r="H672" s="1">
        <v>44677</v>
      </c>
      <c r="I672" s="1">
        <v>45440</v>
      </c>
      <c r="J672">
        <v>1348000</v>
      </c>
      <c r="K672">
        <v>0</v>
      </c>
      <c r="L672" t="s">
        <v>18</v>
      </c>
      <c r="M672" s="2">
        <f ca="1">IF(ISBLANK(Table1[[#This Row],[Exit]]),DATEDIF(Table1[[#This Row],[Hire]],TODAY( ),"Y"),DATEDIF(Table1[[#This Row],[Hire]],Table1[[#This Row],[Exit]],"Y"))</f>
        <v>2</v>
      </c>
      <c r="N67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73" spans="1:14">
      <c r="A673" t="s">
        <v>1326</v>
      </c>
      <c r="B673" t="s">
        <v>1327</v>
      </c>
      <c r="C673" t="s">
        <v>41</v>
      </c>
      <c r="D673">
        <v>50</v>
      </c>
      <c r="E673" t="s">
        <v>31</v>
      </c>
      <c r="F673" t="s">
        <v>16</v>
      </c>
      <c r="G673" t="s">
        <v>17</v>
      </c>
      <c r="H673" s="1">
        <v>43889</v>
      </c>
      <c r="I673" s="1">
        <v>45206</v>
      </c>
      <c r="J673">
        <v>1350000</v>
      </c>
      <c r="K673">
        <v>0</v>
      </c>
      <c r="L673" t="s">
        <v>18</v>
      </c>
      <c r="M673" s="2">
        <f ca="1">IF(ISBLANK(Table1[[#This Row],[Exit]]),DATEDIF(Table1[[#This Row],[Hire]],TODAY( ),"Y"),DATEDIF(Table1[[#This Row],[Hire]],Table1[[#This Row],[Exit]],"Y"))</f>
        <v>3</v>
      </c>
      <c r="N67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74" spans="1:14">
      <c r="A674" t="s">
        <v>1328</v>
      </c>
      <c r="B674" t="s">
        <v>1329</v>
      </c>
      <c r="C674" t="s">
        <v>14</v>
      </c>
      <c r="D674">
        <v>36</v>
      </c>
      <c r="E674" t="s">
        <v>15</v>
      </c>
      <c r="F674" t="s">
        <v>16</v>
      </c>
      <c r="G674" t="s">
        <v>17</v>
      </c>
      <c r="H674" s="1">
        <v>44116</v>
      </c>
      <c r="J674">
        <v>1352000</v>
      </c>
      <c r="K674">
        <v>0</v>
      </c>
      <c r="L674" t="s">
        <v>24</v>
      </c>
      <c r="M674" s="2">
        <f ca="1">IF(ISBLANK(Table1[[#This Row],[Exit]]),DATEDIF(Table1[[#This Row],[Hire]],TODAY( ),"Y"),DATEDIF(Table1[[#This Row],[Hire]],Table1[[#This Row],[Exit]],"Y"))</f>
        <v>4</v>
      </c>
      <c r="N67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75" spans="1:14">
      <c r="A675" t="s">
        <v>1330</v>
      </c>
      <c r="B675" t="s">
        <v>1331</v>
      </c>
      <c r="C675" t="s">
        <v>21</v>
      </c>
      <c r="D675">
        <v>45</v>
      </c>
      <c r="E675" t="s">
        <v>22</v>
      </c>
      <c r="F675" t="s">
        <v>16</v>
      </c>
      <c r="G675" t="s">
        <v>23</v>
      </c>
      <c r="H675" s="1">
        <v>44588</v>
      </c>
      <c r="J675">
        <v>1354000</v>
      </c>
      <c r="K675">
        <v>0</v>
      </c>
      <c r="L675" t="s">
        <v>24</v>
      </c>
      <c r="M675" s="2">
        <f ca="1">IF(ISBLANK(Table1[[#This Row],[Exit]]),DATEDIF(Table1[[#This Row],[Hire]],TODAY( ),"Y"),DATEDIF(Table1[[#This Row],[Hire]],Table1[[#This Row],[Exit]],"Y"))</f>
        <v>3</v>
      </c>
      <c r="N67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76" spans="1:14">
      <c r="A676" t="s">
        <v>73</v>
      </c>
      <c r="B676" t="s">
        <v>1332</v>
      </c>
      <c r="C676" t="s">
        <v>21</v>
      </c>
      <c r="D676">
        <v>51</v>
      </c>
      <c r="E676" t="s">
        <v>27</v>
      </c>
      <c r="F676" t="s">
        <v>28</v>
      </c>
      <c r="G676" t="s">
        <v>17</v>
      </c>
      <c r="H676" s="1">
        <v>45337</v>
      </c>
      <c r="J676">
        <v>1356000</v>
      </c>
      <c r="K676">
        <v>0</v>
      </c>
      <c r="L676" t="s">
        <v>24</v>
      </c>
      <c r="M676" s="2">
        <f ca="1">IF(ISBLANK(Table1[[#This Row],[Exit]]),DATEDIF(Table1[[#This Row],[Hire]],TODAY( ),"Y"),DATEDIF(Table1[[#This Row],[Hire]],Table1[[#This Row],[Exit]],"Y"))</f>
        <v>1</v>
      </c>
      <c r="N67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77" spans="1:14">
      <c r="A677" t="s">
        <v>75</v>
      </c>
      <c r="B677" t="s">
        <v>1333</v>
      </c>
      <c r="C677" t="s">
        <v>21</v>
      </c>
      <c r="D677">
        <v>41</v>
      </c>
      <c r="E677" t="s">
        <v>31</v>
      </c>
      <c r="F677" t="s">
        <v>16</v>
      </c>
      <c r="G677" t="s">
        <v>23</v>
      </c>
      <c r="H677" s="1">
        <v>44602</v>
      </c>
      <c r="I677" s="1">
        <v>45440</v>
      </c>
      <c r="J677">
        <v>1358000</v>
      </c>
      <c r="K677">
        <v>0</v>
      </c>
      <c r="L677" t="s">
        <v>18</v>
      </c>
      <c r="M677" s="2">
        <f ca="1">IF(ISBLANK(Table1[[#This Row],[Exit]]),DATEDIF(Table1[[#This Row],[Hire]],TODAY( ),"Y"),DATEDIF(Table1[[#This Row],[Hire]],Table1[[#This Row],[Exit]],"Y"))</f>
        <v>2</v>
      </c>
      <c r="N67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78" spans="1:14">
      <c r="A678" t="s">
        <v>1334</v>
      </c>
      <c r="B678" t="s">
        <v>1335</v>
      </c>
      <c r="C678" t="s">
        <v>21</v>
      </c>
      <c r="D678">
        <v>47</v>
      </c>
      <c r="E678" t="s">
        <v>27</v>
      </c>
      <c r="F678" t="s">
        <v>28</v>
      </c>
      <c r="G678" t="s">
        <v>34</v>
      </c>
      <c r="H678" s="1">
        <v>44183</v>
      </c>
      <c r="J678">
        <v>1360000</v>
      </c>
      <c r="K678">
        <v>0</v>
      </c>
      <c r="L678" t="s">
        <v>24</v>
      </c>
      <c r="M678" s="2">
        <f ca="1">IF(ISBLANK(Table1[[#This Row],[Exit]]),DATEDIF(Table1[[#This Row],[Hire]],TODAY( ),"Y"),DATEDIF(Table1[[#This Row],[Hire]],Table1[[#This Row],[Exit]],"Y"))</f>
        <v>4</v>
      </c>
      <c r="N67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79" spans="1:14">
      <c r="A679" t="s">
        <v>77</v>
      </c>
      <c r="B679" t="s">
        <v>1336</v>
      </c>
      <c r="C679" t="s">
        <v>14</v>
      </c>
      <c r="D679">
        <v>38</v>
      </c>
      <c r="E679" t="s">
        <v>15</v>
      </c>
      <c r="F679" t="s">
        <v>16</v>
      </c>
      <c r="G679" t="s">
        <v>23</v>
      </c>
      <c r="H679" s="1">
        <v>43837</v>
      </c>
      <c r="J679">
        <v>1362000</v>
      </c>
      <c r="K679">
        <v>0</v>
      </c>
      <c r="L679" t="s">
        <v>24</v>
      </c>
      <c r="M679" s="2">
        <f ca="1">IF(ISBLANK(Table1[[#This Row],[Exit]]),DATEDIF(Table1[[#This Row],[Hire]],TODAY( ),"Y"),DATEDIF(Table1[[#This Row],[Hire]],Table1[[#This Row],[Exit]],"Y"))</f>
        <v>5</v>
      </c>
      <c r="N67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80" spans="1:14">
      <c r="A680" t="s">
        <v>1337</v>
      </c>
      <c r="B680" t="s">
        <v>1338</v>
      </c>
      <c r="C680" t="s">
        <v>21</v>
      </c>
      <c r="D680">
        <v>40</v>
      </c>
      <c r="E680" t="s">
        <v>15</v>
      </c>
      <c r="F680" t="s">
        <v>16</v>
      </c>
      <c r="G680" t="s">
        <v>34</v>
      </c>
      <c r="H680" s="1">
        <v>45206</v>
      </c>
      <c r="J680">
        <v>1364000</v>
      </c>
      <c r="K680">
        <v>0</v>
      </c>
      <c r="L680" t="s">
        <v>24</v>
      </c>
      <c r="M680" s="2">
        <f ca="1">IF(ISBLANK(Table1[[#This Row],[Exit]]),DATEDIF(Table1[[#This Row],[Hire]],TODAY( ),"Y"),DATEDIF(Table1[[#This Row],[Hire]],Table1[[#This Row],[Exit]],"Y"))</f>
        <v>1</v>
      </c>
      <c r="N68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81" spans="1:14">
      <c r="A681" t="s">
        <v>1339</v>
      </c>
      <c r="B681" t="s">
        <v>1340</v>
      </c>
      <c r="C681" t="s">
        <v>14</v>
      </c>
      <c r="D681">
        <v>45</v>
      </c>
      <c r="E681" t="s">
        <v>42</v>
      </c>
      <c r="F681" t="s">
        <v>43</v>
      </c>
      <c r="G681" t="s">
        <v>34</v>
      </c>
      <c r="H681" s="1">
        <v>44487</v>
      </c>
      <c r="J681">
        <v>1366000</v>
      </c>
      <c r="K681">
        <v>0</v>
      </c>
      <c r="L681" t="s">
        <v>24</v>
      </c>
      <c r="M681" s="2">
        <f ca="1">IF(ISBLANK(Table1[[#This Row],[Exit]]),DATEDIF(Table1[[#This Row],[Hire]],TODAY( ),"Y"),DATEDIF(Table1[[#This Row],[Hire]],Table1[[#This Row],[Exit]],"Y"))</f>
        <v>3</v>
      </c>
      <c r="N68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82" spans="1:14">
      <c r="A682" t="s">
        <v>1341</v>
      </c>
      <c r="B682" t="s">
        <v>1342</v>
      </c>
      <c r="C682" t="s">
        <v>14</v>
      </c>
      <c r="D682">
        <v>26</v>
      </c>
      <c r="E682" t="s">
        <v>42</v>
      </c>
      <c r="F682" t="s">
        <v>46</v>
      </c>
      <c r="G682" t="s">
        <v>23</v>
      </c>
      <c r="H682" s="1">
        <v>44061</v>
      </c>
      <c r="I682" s="1">
        <v>44564</v>
      </c>
      <c r="J682">
        <v>1368000</v>
      </c>
      <c r="K682">
        <v>0.06</v>
      </c>
      <c r="L682" t="s">
        <v>18</v>
      </c>
      <c r="M682" s="2">
        <f ca="1">IF(ISBLANK(Table1[[#This Row],[Exit]]),DATEDIF(Table1[[#This Row],[Hire]],TODAY( ),"Y"),DATEDIF(Table1[[#This Row],[Hire]],Table1[[#This Row],[Exit]],"Y"))</f>
        <v>1</v>
      </c>
      <c r="N68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83" spans="1:14">
      <c r="A683" t="s">
        <v>1343</v>
      </c>
      <c r="B683" t="s">
        <v>1344</v>
      </c>
      <c r="C683" t="s">
        <v>14</v>
      </c>
      <c r="D683">
        <v>35</v>
      </c>
      <c r="E683" t="s">
        <v>42</v>
      </c>
      <c r="F683" t="s">
        <v>49</v>
      </c>
      <c r="G683" t="s">
        <v>17</v>
      </c>
      <c r="H683" s="1">
        <v>44344</v>
      </c>
      <c r="I683" s="1">
        <v>45074</v>
      </c>
      <c r="J683">
        <v>1370000</v>
      </c>
      <c r="K683">
        <v>0.05</v>
      </c>
      <c r="L683" t="s">
        <v>18</v>
      </c>
      <c r="M683" s="2">
        <f ca="1">IF(ISBLANK(Table1[[#This Row],[Exit]]),DATEDIF(Table1[[#This Row],[Hire]],TODAY( ),"Y"),DATEDIF(Table1[[#This Row],[Hire]],Table1[[#This Row],[Exit]],"Y"))</f>
        <v>2</v>
      </c>
      <c r="N68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84" spans="1:14">
      <c r="A684" t="s">
        <v>404</v>
      </c>
      <c r="B684" t="s">
        <v>1345</v>
      </c>
      <c r="C684" t="s">
        <v>355</v>
      </c>
      <c r="D684">
        <v>29</v>
      </c>
      <c r="E684" t="s">
        <v>52</v>
      </c>
      <c r="F684" t="s">
        <v>16</v>
      </c>
      <c r="G684" t="s">
        <v>53</v>
      </c>
      <c r="H684" s="1">
        <v>44811</v>
      </c>
      <c r="I684" s="1">
        <v>45245</v>
      </c>
      <c r="J684">
        <v>1372000</v>
      </c>
      <c r="K684">
        <v>0</v>
      </c>
      <c r="L684" t="s">
        <v>18</v>
      </c>
      <c r="M684" s="2">
        <f ca="1">IF(ISBLANK(Table1[[#This Row],[Exit]]),DATEDIF(Table1[[#This Row],[Hire]],TODAY( ),"Y"),DATEDIF(Table1[[#This Row],[Hire]],Table1[[#This Row],[Exit]],"Y"))</f>
        <v>1</v>
      </c>
      <c r="N68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685" spans="1:14">
      <c r="A685" t="s">
        <v>1346</v>
      </c>
      <c r="B685" t="s">
        <v>1347</v>
      </c>
      <c r="C685" t="s">
        <v>14</v>
      </c>
      <c r="D685">
        <v>35</v>
      </c>
      <c r="E685" t="s">
        <v>42</v>
      </c>
      <c r="F685" t="s">
        <v>46</v>
      </c>
      <c r="G685" t="s">
        <v>53</v>
      </c>
      <c r="H685" s="1">
        <v>43833</v>
      </c>
      <c r="I685" s="1">
        <v>45312</v>
      </c>
      <c r="J685">
        <v>1374000</v>
      </c>
      <c r="K685">
        <v>0.13</v>
      </c>
      <c r="L685" t="s">
        <v>18</v>
      </c>
      <c r="M685" s="2">
        <f ca="1">IF(ISBLANK(Table1[[#This Row],[Exit]]),DATEDIF(Table1[[#This Row],[Hire]],TODAY( ),"Y"),DATEDIF(Table1[[#This Row],[Hire]],Table1[[#This Row],[Exit]],"Y"))</f>
        <v>4</v>
      </c>
      <c r="N68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686" spans="1:14">
      <c r="A686" t="s">
        <v>1348</v>
      </c>
      <c r="B686" t="s">
        <v>1349</v>
      </c>
      <c r="C686" t="s">
        <v>21</v>
      </c>
      <c r="D686">
        <v>51</v>
      </c>
      <c r="E686" t="s">
        <v>58</v>
      </c>
      <c r="F686" t="s">
        <v>59</v>
      </c>
      <c r="G686" t="s">
        <v>34</v>
      </c>
      <c r="H686" s="1">
        <v>45074</v>
      </c>
      <c r="J686">
        <v>1376000</v>
      </c>
      <c r="K686">
        <v>0.2</v>
      </c>
      <c r="L686" t="s">
        <v>24</v>
      </c>
      <c r="M686" s="2">
        <f ca="1">IF(ISBLANK(Table1[[#This Row],[Exit]]),DATEDIF(Table1[[#This Row],[Hire]],TODAY( ),"Y"),DATEDIF(Table1[[#This Row],[Hire]],Table1[[#This Row],[Exit]],"Y"))</f>
        <v>2</v>
      </c>
      <c r="N68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87" spans="1:14">
      <c r="A687" t="s">
        <v>1350</v>
      </c>
      <c r="B687" t="s">
        <v>1351</v>
      </c>
      <c r="C687" t="s">
        <v>14</v>
      </c>
      <c r="D687">
        <v>46</v>
      </c>
      <c r="E687" t="s">
        <v>52</v>
      </c>
      <c r="F687" t="s">
        <v>16</v>
      </c>
      <c r="G687" t="s">
        <v>23</v>
      </c>
      <c r="H687" s="1">
        <v>45245</v>
      </c>
      <c r="J687">
        <v>1378000</v>
      </c>
      <c r="K687">
        <v>0</v>
      </c>
      <c r="L687" t="s">
        <v>24</v>
      </c>
      <c r="M687" s="2">
        <f ca="1">IF(ISBLANK(Table1[[#This Row],[Exit]]),DATEDIF(Table1[[#This Row],[Hire]],TODAY( ),"Y"),DATEDIF(Table1[[#This Row],[Hire]],Table1[[#This Row],[Exit]],"Y"))</f>
        <v>1</v>
      </c>
      <c r="N68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88" spans="1:14">
      <c r="A688" t="s">
        <v>1352</v>
      </c>
      <c r="B688" t="s">
        <v>1353</v>
      </c>
      <c r="C688" t="s">
        <v>21</v>
      </c>
      <c r="D688">
        <v>51</v>
      </c>
      <c r="E688" t="s">
        <v>52</v>
      </c>
      <c r="F688" t="s">
        <v>16</v>
      </c>
      <c r="G688" t="s">
        <v>34</v>
      </c>
      <c r="H688" s="1">
        <v>43851</v>
      </c>
      <c r="J688">
        <v>1380000</v>
      </c>
      <c r="K688">
        <v>0</v>
      </c>
      <c r="L688" t="s">
        <v>24</v>
      </c>
      <c r="M688" s="2">
        <f ca="1">IF(ISBLANK(Table1[[#This Row],[Exit]]),DATEDIF(Table1[[#This Row],[Hire]],TODAY( ),"Y"),DATEDIF(Table1[[#This Row],[Hire]],Table1[[#This Row],[Exit]],"Y"))</f>
        <v>5</v>
      </c>
      <c r="N68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89" spans="1:14">
      <c r="A689" t="s">
        <v>1354</v>
      </c>
      <c r="B689" t="s">
        <v>1355</v>
      </c>
      <c r="C689" t="s">
        <v>14</v>
      </c>
      <c r="D689">
        <v>46</v>
      </c>
      <c r="E689" t="s">
        <v>66</v>
      </c>
      <c r="F689" t="s">
        <v>16</v>
      </c>
      <c r="G689" t="s">
        <v>17</v>
      </c>
      <c r="H689" s="1">
        <v>45206</v>
      </c>
      <c r="J689">
        <v>1382000</v>
      </c>
      <c r="K689">
        <v>0</v>
      </c>
      <c r="L689" t="s">
        <v>24</v>
      </c>
      <c r="M689" s="2">
        <f ca="1">IF(ISBLANK(Table1[[#This Row],[Exit]]),DATEDIF(Table1[[#This Row],[Hire]],TODAY( ),"Y"),DATEDIF(Table1[[#This Row],[Hire]],Table1[[#This Row],[Exit]],"Y"))</f>
        <v>1</v>
      </c>
      <c r="N68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90" spans="1:14">
      <c r="A690" t="s">
        <v>374</v>
      </c>
      <c r="B690" t="s">
        <v>1356</v>
      </c>
      <c r="C690" t="s">
        <v>21</v>
      </c>
      <c r="D690">
        <v>36</v>
      </c>
      <c r="E690" t="s">
        <v>58</v>
      </c>
      <c r="F690" t="s">
        <v>59</v>
      </c>
      <c r="G690" t="s">
        <v>23</v>
      </c>
      <c r="H690" s="1">
        <v>45401</v>
      </c>
      <c r="J690">
        <v>1384000</v>
      </c>
      <c r="K690">
        <v>0</v>
      </c>
      <c r="L690" t="s">
        <v>24</v>
      </c>
      <c r="M690" s="2">
        <f ca="1">IF(ISBLANK(Table1[[#This Row],[Exit]]),DATEDIF(Table1[[#This Row],[Hire]],TODAY( ),"Y"),DATEDIF(Table1[[#This Row],[Hire]],Table1[[#This Row],[Exit]],"Y"))</f>
        <v>1</v>
      </c>
      <c r="N69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91" spans="1:14">
      <c r="A691" t="s">
        <v>1357</v>
      </c>
      <c r="B691" t="s">
        <v>1358</v>
      </c>
      <c r="C691" t="s">
        <v>21</v>
      </c>
      <c r="D691">
        <v>45</v>
      </c>
      <c r="E691" t="s">
        <v>66</v>
      </c>
      <c r="F691" t="s">
        <v>16</v>
      </c>
      <c r="G691" t="s">
        <v>34</v>
      </c>
      <c r="H691" s="1">
        <v>44083</v>
      </c>
      <c r="J691">
        <v>1386000</v>
      </c>
      <c r="K691">
        <v>0.09</v>
      </c>
      <c r="L691" t="s">
        <v>24</v>
      </c>
      <c r="M691" s="2">
        <f ca="1">IF(ISBLANK(Table1[[#This Row],[Exit]]),DATEDIF(Table1[[#This Row],[Hire]],TODAY( ),"Y"),DATEDIF(Table1[[#This Row],[Hire]],Table1[[#This Row],[Exit]],"Y"))</f>
        <v>4</v>
      </c>
      <c r="N69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92" spans="1:14">
      <c r="A692" t="s">
        <v>1359</v>
      </c>
      <c r="B692" t="s">
        <v>1360</v>
      </c>
      <c r="C692" t="s">
        <v>41</v>
      </c>
      <c r="D692">
        <v>37</v>
      </c>
      <c r="E692" t="s">
        <v>66</v>
      </c>
      <c r="F692" t="s">
        <v>16</v>
      </c>
      <c r="G692" t="s">
        <v>53</v>
      </c>
      <c r="H692" s="1">
        <v>45233</v>
      </c>
      <c r="J692">
        <v>1388000</v>
      </c>
      <c r="K692">
        <v>0</v>
      </c>
      <c r="L692" t="s">
        <v>24</v>
      </c>
      <c r="M692" s="2">
        <f ca="1">IF(ISBLANK(Table1[[#This Row],[Exit]]),DATEDIF(Table1[[#This Row],[Hire]],TODAY( ),"Y"),DATEDIF(Table1[[#This Row],[Hire]],Table1[[#This Row],[Exit]],"Y"))</f>
        <v>1</v>
      </c>
      <c r="N69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93" spans="1:14">
      <c r="A693" t="s">
        <v>93</v>
      </c>
      <c r="B693" t="s">
        <v>1361</v>
      </c>
      <c r="C693" t="s">
        <v>21</v>
      </c>
      <c r="D693">
        <v>51</v>
      </c>
      <c r="E693" t="s">
        <v>66</v>
      </c>
      <c r="F693" t="s">
        <v>49</v>
      </c>
      <c r="G693" t="s">
        <v>17</v>
      </c>
      <c r="H693" s="1">
        <v>45440</v>
      </c>
      <c r="J693">
        <v>1390000</v>
      </c>
      <c r="K693">
        <v>0.15</v>
      </c>
      <c r="L693" t="s">
        <v>24</v>
      </c>
      <c r="M693" s="2">
        <f ca="1">IF(ISBLANK(Table1[[#This Row],[Exit]]),DATEDIF(Table1[[#This Row],[Hire]],TODAY( ),"Y"),DATEDIF(Table1[[#This Row],[Hire]],Table1[[#This Row],[Exit]],"Y"))</f>
        <v>1</v>
      </c>
      <c r="N69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94" spans="1:14">
      <c r="A694" t="s">
        <v>1362</v>
      </c>
      <c r="B694" t="s">
        <v>1363</v>
      </c>
      <c r="C694" t="s">
        <v>14</v>
      </c>
      <c r="D694">
        <v>56</v>
      </c>
      <c r="E694" t="s">
        <v>58</v>
      </c>
      <c r="F694" t="s">
        <v>16</v>
      </c>
      <c r="G694" t="s">
        <v>53</v>
      </c>
      <c r="H694" s="1">
        <v>44811</v>
      </c>
      <c r="J694">
        <v>1392000</v>
      </c>
      <c r="K694">
        <v>0</v>
      </c>
      <c r="L694" t="s">
        <v>24</v>
      </c>
      <c r="M694" s="2">
        <f ca="1">IF(ISBLANK(Table1[[#This Row],[Exit]]),DATEDIF(Table1[[#This Row],[Hire]],TODAY( ),"Y"),DATEDIF(Table1[[#This Row],[Hire]],Table1[[#This Row],[Exit]],"Y"))</f>
        <v>2</v>
      </c>
      <c r="N69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95" spans="1:14">
      <c r="A695" t="s">
        <v>1364</v>
      </c>
      <c r="B695" t="s">
        <v>1365</v>
      </c>
      <c r="C695" t="s">
        <v>41</v>
      </c>
      <c r="D695">
        <v>53</v>
      </c>
      <c r="E695" t="s">
        <v>15</v>
      </c>
      <c r="F695" t="s">
        <v>46</v>
      </c>
      <c r="G695" t="s">
        <v>53</v>
      </c>
      <c r="H695" s="1">
        <v>44564</v>
      </c>
      <c r="I695" s="1">
        <v>45206</v>
      </c>
      <c r="J695">
        <v>1394000</v>
      </c>
      <c r="K695">
        <v>0.26</v>
      </c>
      <c r="L695" t="s">
        <v>18</v>
      </c>
      <c r="M695" s="2">
        <f ca="1">IF(ISBLANK(Table1[[#This Row],[Exit]]),DATEDIF(Table1[[#This Row],[Hire]],TODAY( ),"Y"),DATEDIF(Table1[[#This Row],[Hire]],Table1[[#This Row],[Exit]],"Y"))</f>
        <v>1</v>
      </c>
      <c r="N69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696" spans="1:14">
      <c r="A696" t="s">
        <v>1366</v>
      </c>
      <c r="B696" t="s">
        <v>1367</v>
      </c>
      <c r="C696" t="s">
        <v>14</v>
      </c>
      <c r="D696">
        <v>47</v>
      </c>
      <c r="E696" t="s">
        <v>22</v>
      </c>
      <c r="F696" t="s">
        <v>59</v>
      </c>
      <c r="G696" t="s">
        <v>34</v>
      </c>
      <c r="H696" s="1">
        <v>45074</v>
      </c>
      <c r="J696">
        <v>1396000</v>
      </c>
      <c r="K696">
        <v>0</v>
      </c>
      <c r="L696" t="s">
        <v>24</v>
      </c>
      <c r="M696" s="2">
        <f ca="1">IF(ISBLANK(Table1[[#This Row],[Exit]]),DATEDIF(Table1[[#This Row],[Hire]],TODAY( ),"Y"),DATEDIF(Table1[[#This Row],[Hire]],Table1[[#This Row],[Exit]],"Y"))</f>
        <v>2</v>
      </c>
      <c r="N69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697" spans="1:14">
      <c r="A697" t="s">
        <v>1368</v>
      </c>
      <c r="B697" t="s">
        <v>1369</v>
      </c>
      <c r="C697" t="s">
        <v>21</v>
      </c>
      <c r="D697">
        <v>36</v>
      </c>
      <c r="E697" t="s">
        <v>81</v>
      </c>
      <c r="F697" t="s">
        <v>16</v>
      </c>
      <c r="G697" t="s">
        <v>23</v>
      </c>
      <c r="H697" s="1">
        <v>45245</v>
      </c>
      <c r="J697">
        <v>1398000</v>
      </c>
      <c r="K697">
        <v>0.12</v>
      </c>
      <c r="L697" t="s">
        <v>24</v>
      </c>
      <c r="M697" s="2">
        <f ca="1">IF(ISBLANK(Table1[[#This Row],[Exit]]),DATEDIF(Table1[[#This Row],[Hire]],TODAY( ),"Y"),DATEDIF(Table1[[#This Row],[Hire]],Table1[[#This Row],[Exit]],"Y"))</f>
        <v>1</v>
      </c>
      <c r="N69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698" spans="1:14">
      <c r="A698" t="s">
        <v>448</v>
      </c>
      <c r="B698" t="s">
        <v>1370</v>
      </c>
      <c r="C698" t="s">
        <v>41</v>
      </c>
      <c r="D698">
        <v>41</v>
      </c>
      <c r="E698" t="s">
        <v>52</v>
      </c>
      <c r="F698" t="s">
        <v>16</v>
      </c>
      <c r="G698" t="s">
        <v>34</v>
      </c>
      <c r="H698" s="1">
        <v>43851</v>
      </c>
      <c r="J698">
        <v>1400000</v>
      </c>
      <c r="K698">
        <v>0</v>
      </c>
      <c r="L698" t="s">
        <v>24</v>
      </c>
      <c r="M698" s="2">
        <f ca="1">IF(ISBLANK(Table1[[#This Row],[Exit]]),DATEDIF(Table1[[#This Row],[Hire]],TODAY( ),"Y"),DATEDIF(Table1[[#This Row],[Hire]],Table1[[#This Row],[Exit]],"Y"))</f>
        <v>5</v>
      </c>
      <c r="N69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699" spans="1:14">
      <c r="A699" t="s">
        <v>1371</v>
      </c>
      <c r="B699" t="s">
        <v>1372</v>
      </c>
      <c r="C699" t="s">
        <v>14</v>
      </c>
      <c r="D699">
        <v>46</v>
      </c>
      <c r="E699" t="s">
        <v>66</v>
      </c>
      <c r="F699" t="s">
        <v>16</v>
      </c>
      <c r="G699" t="s">
        <v>17</v>
      </c>
      <c r="H699" s="1">
        <v>45206</v>
      </c>
      <c r="J699">
        <v>1402000</v>
      </c>
      <c r="K699">
        <v>0</v>
      </c>
      <c r="L699" t="s">
        <v>24</v>
      </c>
      <c r="M699" s="2">
        <f ca="1">IF(ISBLANK(Table1[[#This Row],[Exit]]),DATEDIF(Table1[[#This Row],[Hire]],TODAY( ),"Y"),DATEDIF(Table1[[#This Row],[Hire]],Table1[[#This Row],[Exit]],"Y"))</f>
        <v>1</v>
      </c>
      <c r="N69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00" spans="1:14">
      <c r="A700" t="s">
        <v>1373</v>
      </c>
      <c r="B700" t="s">
        <v>1374</v>
      </c>
      <c r="C700" t="s">
        <v>21</v>
      </c>
      <c r="D700">
        <v>51</v>
      </c>
      <c r="E700" t="s">
        <v>31</v>
      </c>
      <c r="F700" t="s">
        <v>59</v>
      </c>
      <c r="G700" t="s">
        <v>23</v>
      </c>
      <c r="H700" s="1">
        <v>45401</v>
      </c>
      <c r="J700">
        <v>1404000</v>
      </c>
      <c r="K700">
        <v>0</v>
      </c>
      <c r="L700" t="s">
        <v>24</v>
      </c>
      <c r="M700" s="2">
        <f ca="1">IF(ISBLANK(Table1[[#This Row],[Exit]]),DATEDIF(Table1[[#This Row],[Hire]],TODAY( ),"Y"),DATEDIF(Table1[[#This Row],[Hire]],Table1[[#This Row],[Exit]],"Y"))</f>
        <v>1</v>
      </c>
      <c r="N70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01" spans="1:14">
      <c r="A701" t="s">
        <v>1375</v>
      </c>
      <c r="B701" t="s">
        <v>1376</v>
      </c>
      <c r="C701" t="s">
        <v>21</v>
      </c>
      <c r="D701">
        <v>38</v>
      </c>
      <c r="E701" t="s">
        <v>81</v>
      </c>
      <c r="F701" t="s">
        <v>16</v>
      </c>
      <c r="G701" t="s">
        <v>34</v>
      </c>
      <c r="H701" s="1">
        <v>44083</v>
      </c>
      <c r="J701">
        <v>1406000</v>
      </c>
      <c r="K701">
        <v>0.08</v>
      </c>
      <c r="L701" t="s">
        <v>24</v>
      </c>
      <c r="M701" s="2">
        <f ca="1">IF(ISBLANK(Table1[[#This Row],[Exit]]),DATEDIF(Table1[[#This Row],[Hire]],TODAY( ),"Y"),DATEDIF(Table1[[#This Row],[Hire]],Table1[[#This Row],[Exit]],"Y"))</f>
        <v>4</v>
      </c>
      <c r="N70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02" spans="1:14">
      <c r="A702" t="s">
        <v>1320</v>
      </c>
      <c r="B702" t="s">
        <v>1377</v>
      </c>
      <c r="C702" t="s">
        <v>21</v>
      </c>
      <c r="D702">
        <v>51</v>
      </c>
      <c r="E702" t="s">
        <v>92</v>
      </c>
      <c r="F702" t="s">
        <v>16</v>
      </c>
      <c r="G702" t="s">
        <v>53</v>
      </c>
      <c r="H702" s="1">
        <v>45233</v>
      </c>
      <c r="J702">
        <v>1408000</v>
      </c>
      <c r="K702">
        <v>0</v>
      </c>
      <c r="L702" t="s">
        <v>24</v>
      </c>
      <c r="M702" s="2">
        <f ca="1">IF(ISBLANK(Table1[[#This Row],[Exit]]),DATEDIF(Table1[[#This Row],[Hire]],TODAY( ),"Y"),DATEDIF(Table1[[#This Row],[Hire]],Table1[[#This Row],[Exit]],"Y"))</f>
        <v>1</v>
      </c>
      <c r="N70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03" spans="1:14">
      <c r="A703" t="s">
        <v>1378</v>
      </c>
      <c r="B703" t="s">
        <v>1379</v>
      </c>
      <c r="C703" t="s">
        <v>21</v>
      </c>
      <c r="D703">
        <v>39</v>
      </c>
      <c r="E703" t="s">
        <v>81</v>
      </c>
      <c r="F703" t="s">
        <v>59</v>
      </c>
      <c r="G703" t="s">
        <v>53</v>
      </c>
      <c r="H703" s="1">
        <v>45412</v>
      </c>
      <c r="J703">
        <v>154892</v>
      </c>
      <c r="K703">
        <v>7.0000000000000007E-2</v>
      </c>
      <c r="L703" t="s">
        <v>24</v>
      </c>
      <c r="M703" s="2">
        <f ca="1">IF(ISBLANK(Table1[[#This Row],[Exit]]),DATEDIF(Table1[[#This Row],[Hire]],TODAY( ),"Y"),DATEDIF(Table1[[#This Row],[Hire]],Table1[[#This Row],[Exit]],"Y"))</f>
        <v>1</v>
      </c>
      <c r="N70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04" spans="1:14">
      <c r="A704" t="s">
        <v>1380</v>
      </c>
      <c r="B704" t="s">
        <v>1381</v>
      </c>
      <c r="C704" t="s">
        <v>14</v>
      </c>
      <c r="D704">
        <v>31</v>
      </c>
      <c r="E704" t="s">
        <v>22</v>
      </c>
      <c r="F704" t="s">
        <v>16</v>
      </c>
      <c r="G704" t="s">
        <v>53</v>
      </c>
      <c r="H704" s="1">
        <v>43887</v>
      </c>
      <c r="J704">
        <v>243879</v>
      </c>
      <c r="K704">
        <v>7.0000000000000007E-2</v>
      </c>
      <c r="L704" t="s">
        <v>24</v>
      </c>
      <c r="M704" s="2">
        <f ca="1">IF(ISBLANK(Table1[[#This Row],[Exit]]),DATEDIF(Table1[[#This Row],[Hire]],TODAY( ),"Y"),DATEDIF(Table1[[#This Row],[Hire]],Table1[[#This Row],[Exit]],"Y"))</f>
        <v>5</v>
      </c>
      <c r="N70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705" spans="1:14">
      <c r="A705" t="s">
        <v>1382</v>
      </c>
      <c r="B705" t="s">
        <v>1383</v>
      </c>
      <c r="C705" t="s">
        <v>21</v>
      </c>
      <c r="D705">
        <v>45</v>
      </c>
      <c r="E705" t="s">
        <v>92</v>
      </c>
      <c r="F705" t="s">
        <v>16</v>
      </c>
      <c r="G705" t="s">
        <v>53</v>
      </c>
      <c r="H705" s="1">
        <v>44815</v>
      </c>
      <c r="J705">
        <v>271490</v>
      </c>
      <c r="K705">
        <v>0</v>
      </c>
      <c r="L705" t="s">
        <v>24</v>
      </c>
      <c r="M705" s="2">
        <f ca="1">IF(ISBLANK(Table1[[#This Row],[Exit]]),DATEDIF(Table1[[#This Row],[Hire]],TODAY( ),"Y"),DATEDIF(Table1[[#This Row],[Hire]],Table1[[#This Row],[Exit]],"Y"))</f>
        <v>2</v>
      </c>
      <c r="N70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06" spans="1:14">
      <c r="A706" t="s">
        <v>1384</v>
      </c>
      <c r="B706" t="s">
        <v>1385</v>
      </c>
      <c r="C706" t="s">
        <v>14</v>
      </c>
      <c r="D706">
        <v>50</v>
      </c>
      <c r="E706" t="s">
        <v>31</v>
      </c>
      <c r="F706" t="s">
        <v>43</v>
      </c>
      <c r="G706" t="s">
        <v>53</v>
      </c>
      <c r="H706" s="1">
        <v>45430</v>
      </c>
      <c r="J706">
        <v>284760</v>
      </c>
      <c r="K706">
        <v>0.12</v>
      </c>
      <c r="L706" t="s">
        <v>24</v>
      </c>
      <c r="M706" s="2">
        <f ca="1">IF(ISBLANK(Table1[[#This Row],[Exit]]),DATEDIF(Table1[[#This Row],[Hire]],TODAY( ),"Y"),DATEDIF(Table1[[#This Row],[Hire]],Table1[[#This Row],[Exit]],"Y"))</f>
        <v>1</v>
      </c>
      <c r="N70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07" spans="1:14">
      <c r="A707" t="s">
        <v>1386</v>
      </c>
      <c r="B707" t="s">
        <v>1387</v>
      </c>
      <c r="C707" t="s">
        <v>14</v>
      </c>
      <c r="D707">
        <v>36</v>
      </c>
      <c r="E707" t="s">
        <v>15</v>
      </c>
      <c r="F707" t="s">
        <v>16</v>
      </c>
      <c r="G707" t="s">
        <v>17</v>
      </c>
      <c r="H707" s="1">
        <v>44509</v>
      </c>
      <c r="J707">
        <v>519382</v>
      </c>
      <c r="K707">
        <v>0</v>
      </c>
      <c r="L707" t="s">
        <v>24</v>
      </c>
      <c r="M707" s="2">
        <f ca="1">IF(ISBLANK(Table1[[#This Row],[Exit]]),DATEDIF(Table1[[#This Row],[Hire]],TODAY( ),"Y"),DATEDIF(Table1[[#This Row],[Hire]],Table1[[#This Row],[Exit]],"Y"))</f>
        <v>3</v>
      </c>
      <c r="N70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08" spans="1:14">
      <c r="A708" t="s">
        <v>1388</v>
      </c>
      <c r="B708" t="s">
        <v>1389</v>
      </c>
      <c r="C708" t="s">
        <v>14</v>
      </c>
      <c r="D708">
        <v>45</v>
      </c>
      <c r="E708" t="s">
        <v>22</v>
      </c>
      <c r="F708" t="s">
        <v>16</v>
      </c>
      <c r="G708" t="s">
        <v>23</v>
      </c>
      <c r="H708" s="1">
        <v>43963</v>
      </c>
      <c r="J708">
        <v>371296</v>
      </c>
      <c r="K708">
        <v>0.26</v>
      </c>
      <c r="L708" t="s">
        <v>24</v>
      </c>
      <c r="M708" s="2">
        <f ca="1">IF(ISBLANK(Table1[[#This Row],[Exit]]),DATEDIF(Table1[[#This Row],[Hire]],TODAY( ),"Y"),DATEDIF(Table1[[#This Row],[Hire]],Table1[[#This Row],[Exit]],"Y"))</f>
        <v>5</v>
      </c>
      <c r="N70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09" spans="1:14">
      <c r="A709" t="s">
        <v>1390</v>
      </c>
      <c r="B709" t="s">
        <v>1391</v>
      </c>
      <c r="C709" t="s">
        <v>14</v>
      </c>
      <c r="D709">
        <v>46</v>
      </c>
      <c r="E709" t="s">
        <v>27</v>
      </c>
      <c r="F709" t="s">
        <v>16</v>
      </c>
      <c r="G709" t="s">
        <v>53</v>
      </c>
      <c r="H709" s="1">
        <v>44815</v>
      </c>
      <c r="J709">
        <v>275439</v>
      </c>
      <c r="K709">
        <v>0.13</v>
      </c>
      <c r="L709" t="s">
        <v>24</v>
      </c>
      <c r="M709" s="2">
        <f ca="1">IF(ISBLANK(Table1[[#This Row],[Exit]]),DATEDIF(Table1[[#This Row],[Hire]],TODAY( ),"Y"),DATEDIF(Table1[[#This Row],[Hire]],Table1[[#This Row],[Exit]],"Y"))</f>
        <v>2</v>
      </c>
      <c r="N70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10" spans="1:14">
      <c r="A710" t="s">
        <v>1392</v>
      </c>
      <c r="B710" t="s">
        <v>1393</v>
      </c>
      <c r="C710" t="s">
        <v>21</v>
      </c>
      <c r="D710">
        <v>41</v>
      </c>
      <c r="E710" t="s">
        <v>31</v>
      </c>
      <c r="F710" t="s">
        <v>49</v>
      </c>
      <c r="G710" t="s">
        <v>34</v>
      </c>
      <c r="H710" s="1">
        <v>44857</v>
      </c>
      <c r="J710">
        <v>318902</v>
      </c>
      <c r="K710">
        <v>0</v>
      </c>
      <c r="L710" t="s">
        <v>24</v>
      </c>
      <c r="M710" s="2">
        <f ca="1">IF(ISBLANK(Table1[[#This Row],[Exit]]),DATEDIF(Table1[[#This Row],[Hire]],TODAY( ),"Y"),DATEDIF(Table1[[#This Row],[Hire]],Table1[[#This Row],[Exit]],"Y"))</f>
        <v>2</v>
      </c>
      <c r="N71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11" spans="1:14">
      <c r="A711" t="s">
        <v>1394</v>
      </c>
      <c r="B711" t="s">
        <v>1395</v>
      </c>
      <c r="C711" t="s">
        <v>14</v>
      </c>
      <c r="D711">
        <v>47</v>
      </c>
      <c r="E711" t="s">
        <v>27</v>
      </c>
      <c r="F711" t="s">
        <v>59</v>
      </c>
      <c r="G711" t="s">
        <v>53</v>
      </c>
      <c r="H711" s="1">
        <v>45527</v>
      </c>
      <c r="J711">
        <v>364982</v>
      </c>
      <c r="K711">
        <v>0</v>
      </c>
      <c r="L711" t="s">
        <v>24</v>
      </c>
      <c r="M711" s="2">
        <f ca="1">IF(ISBLANK(Table1[[#This Row],[Exit]]),DATEDIF(Table1[[#This Row],[Hire]],TODAY( ),"Y"),DATEDIF(Table1[[#This Row],[Hire]],Table1[[#This Row],[Exit]],"Y"))</f>
        <v>0</v>
      </c>
      <c r="N71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12" spans="1:14">
      <c r="A712" t="s">
        <v>1396</v>
      </c>
      <c r="B712" t="s">
        <v>1397</v>
      </c>
      <c r="C712" t="s">
        <v>21</v>
      </c>
      <c r="D712">
        <v>38</v>
      </c>
      <c r="E712" t="s">
        <v>15</v>
      </c>
      <c r="F712" t="s">
        <v>46</v>
      </c>
      <c r="G712" t="s">
        <v>23</v>
      </c>
      <c r="H712" s="1">
        <v>45237</v>
      </c>
      <c r="I712" s="1">
        <v>45401</v>
      </c>
      <c r="J712">
        <v>251398</v>
      </c>
      <c r="K712">
        <v>0.08</v>
      </c>
      <c r="L712" t="s">
        <v>18</v>
      </c>
      <c r="M712" s="2">
        <f ca="1">IF(ISBLANK(Table1[[#This Row],[Exit]]),DATEDIF(Table1[[#This Row],[Hire]],TODAY( ),"Y"),DATEDIF(Table1[[#This Row],[Hire]],Table1[[#This Row],[Exit]],"Y"))</f>
        <v>0</v>
      </c>
      <c r="N71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13" spans="1:14">
      <c r="A713" t="s">
        <v>1398</v>
      </c>
      <c r="B713" t="s">
        <v>1399</v>
      </c>
      <c r="C713" t="s">
        <v>14</v>
      </c>
      <c r="D713">
        <v>40</v>
      </c>
      <c r="E713" t="s">
        <v>15</v>
      </c>
      <c r="F713" t="s">
        <v>16</v>
      </c>
      <c r="G713" t="s">
        <v>34</v>
      </c>
      <c r="H713" s="1">
        <v>45206</v>
      </c>
      <c r="J713">
        <v>195478</v>
      </c>
      <c r="K713">
        <v>0</v>
      </c>
      <c r="L713" t="s">
        <v>24</v>
      </c>
      <c r="M713" s="2">
        <f ca="1">IF(ISBLANK(Table1[[#This Row],[Exit]]),DATEDIF(Table1[[#This Row],[Hire]],TODAY( ),"Y"),DATEDIF(Table1[[#This Row],[Hire]],Table1[[#This Row],[Exit]],"Y"))</f>
        <v>1</v>
      </c>
      <c r="N71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14" spans="1:14">
      <c r="A714" t="s">
        <v>1400</v>
      </c>
      <c r="B714" t="s">
        <v>1401</v>
      </c>
      <c r="C714" t="s">
        <v>21</v>
      </c>
      <c r="D714">
        <v>45</v>
      </c>
      <c r="E714" t="s">
        <v>42</v>
      </c>
      <c r="F714" t="s">
        <v>59</v>
      </c>
      <c r="G714" t="s">
        <v>34</v>
      </c>
      <c r="H714" s="1">
        <v>44677</v>
      </c>
      <c r="J714">
        <v>367920</v>
      </c>
      <c r="K714">
        <v>0.1</v>
      </c>
      <c r="L714" t="s">
        <v>24</v>
      </c>
      <c r="M714" s="2">
        <f ca="1">IF(ISBLANK(Table1[[#This Row],[Exit]]),DATEDIF(Table1[[#This Row],[Hire]],TODAY( ),"Y"),DATEDIF(Table1[[#This Row],[Hire]],Table1[[#This Row],[Exit]],"Y"))</f>
        <v>3</v>
      </c>
      <c r="N71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15" spans="1:14">
      <c r="A715" t="s">
        <v>1198</v>
      </c>
      <c r="B715" t="s">
        <v>1402</v>
      </c>
      <c r="C715" t="s">
        <v>21</v>
      </c>
      <c r="D715">
        <v>26</v>
      </c>
      <c r="E715" t="s">
        <v>42</v>
      </c>
      <c r="F715" t="s">
        <v>16</v>
      </c>
      <c r="G715" t="s">
        <v>17</v>
      </c>
      <c r="H715" s="1">
        <v>43889</v>
      </c>
      <c r="I715" s="1">
        <v>44815</v>
      </c>
      <c r="J715">
        <v>295274</v>
      </c>
      <c r="K715">
        <v>0</v>
      </c>
      <c r="L715" t="s">
        <v>18</v>
      </c>
      <c r="M715" s="2">
        <f ca="1">IF(ISBLANK(Table1[[#This Row],[Exit]]),DATEDIF(Table1[[#This Row],[Hire]],TODAY( ),"Y"),DATEDIF(Table1[[#This Row],[Hire]],Table1[[#This Row],[Exit]],"Y"))</f>
        <v>2</v>
      </c>
      <c r="N71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16" spans="1:14">
      <c r="A716" t="s">
        <v>1403</v>
      </c>
      <c r="B716" t="s">
        <v>1404</v>
      </c>
      <c r="C716" t="s">
        <v>41</v>
      </c>
      <c r="D716">
        <v>35</v>
      </c>
      <c r="E716" t="s">
        <v>42</v>
      </c>
      <c r="F716" t="s">
        <v>16</v>
      </c>
      <c r="G716" t="s">
        <v>17</v>
      </c>
      <c r="H716" s="1">
        <v>44116</v>
      </c>
      <c r="J716">
        <v>358972</v>
      </c>
      <c r="K716">
        <v>0</v>
      </c>
      <c r="L716" t="s">
        <v>24</v>
      </c>
      <c r="M716" s="2">
        <f ca="1">IF(ISBLANK(Table1[[#This Row],[Exit]]),DATEDIF(Table1[[#This Row],[Hire]],TODAY( ),"Y"),DATEDIF(Table1[[#This Row],[Hire]],Table1[[#This Row],[Exit]],"Y"))</f>
        <v>4</v>
      </c>
      <c r="N71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717" spans="1:14">
      <c r="A717" t="s">
        <v>1405</v>
      </c>
      <c r="B717" t="s">
        <v>1406</v>
      </c>
      <c r="C717" t="s">
        <v>14</v>
      </c>
      <c r="D717">
        <v>51</v>
      </c>
      <c r="E717" t="s">
        <v>52</v>
      </c>
      <c r="F717" t="s">
        <v>16</v>
      </c>
      <c r="G717" t="s">
        <v>23</v>
      </c>
      <c r="H717" s="1">
        <v>44588</v>
      </c>
      <c r="J717">
        <v>310294</v>
      </c>
      <c r="K717">
        <v>0</v>
      </c>
      <c r="L717" t="s">
        <v>24</v>
      </c>
      <c r="M717" s="2">
        <f ca="1">IF(ISBLANK(Table1[[#This Row],[Exit]]),DATEDIF(Table1[[#This Row],[Hire]],TODAY( ),"Y"),DATEDIF(Table1[[#This Row],[Hire]],Table1[[#This Row],[Exit]],"Y"))</f>
        <v>3</v>
      </c>
      <c r="N71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18" spans="1:14">
      <c r="A718" t="s">
        <v>1407</v>
      </c>
      <c r="B718" t="s">
        <v>1408</v>
      </c>
      <c r="C718" t="s">
        <v>41</v>
      </c>
      <c r="D718">
        <v>35</v>
      </c>
      <c r="E718" t="s">
        <v>42</v>
      </c>
      <c r="F718" t="s">
        <v>28</v>
      </c>
      <c r="G718" t="s">
        <v>17</v>
      </c>
      <c r="H718" s="1">
        <v>45337</v>
      </c>
      <c r="J718">
        <v>375480</v>
      </c>
      <c r="K718">
        <v>0</v>
      </c>
      <c r="L718" t="s">
        <v>24</v>
      </c>
      <c r="M718" s="2">
        <f ca="1">IF(ISBLANK(Table1[[#This Row],[Exit]]),DATEDIF(Table1[[#This Row],[Hire]],TODAY( ),"Y"),DATEDIF(Table1[[#This Row],[Hire]],Table1[[#This Row],[Exit]],"Y"))</f>
        <v>1</v>
      </c>
      <c r="N71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719" spans="1:14">
      <c r="A719" t="s">
        <v>1409</v>
      </c>
      <c r="B719" t="s">
        <v>1410</v>
      </c>
      <c r="C719" t="s">
        <v>14</v>
      </c>
      <c r="D719">
        <v>51</v>
      </c>
      <c r="E719" t="s">
        <v>58</v>
      </c>
      <c r="F719" t="s">
        <v>16</v>
      </c>
      <c r="G719" t="s">
        <v>23</v>
      </c>
      <c r="H719" s="1">
        <v>45332</v>
      </c>
      <c r="J719">
        <v>253972</v>
      </c>
      <c r="K719">
        <v>0</v>
      </c>
      <c r="L719" t="s">
        <v>24</v>
      </c>
      <c r="M719" s="2">
        <f ca="1">IF(ISBLANK(Table1[[#This Row],[Exit]]),DATEDIF(Table1[[#This Row],[Hire]],TODAY( ),"Y"),DATEDIF(Table1[[#This Row],[Hire]],Table1[[#This Row],[Exit]],"Y"))</f>
        <v>1</v>
      </c>
      <c r="N71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20" spans="1:14">
      <c r="A720" t="s">
        <v>1411</v>
      </c>
      <c r="B720" t="s">
        <v>1412</v>
      </c>
      <c r="C720" t="s">
        <v>21</v>
      </c>
      <c r="D720">
        <v>51</v>
      </c>
      <c r="E720" t="s">
        <v>52</v>
      </c>
      <c r="F720" t="s">
        <v>28</v>
      </c>
      <c r="G720" t="s">
        <v>34</v>
      </c>
      <c r="H720" s="1">
        <v>44183</v>
      </c>
      <c r="J720">
        <v>265870</v>
      </c>
      <c r="K720">
        <v>0</v>
      </c>
      <c r="L720" t="s">
        <v>24</v>
      </c>
      <c r="M720" s="2">
        <f ca="1">IF(ISBLANK(Table1[[#This Row],[Exit]]),DATEDIF(Table1[[#This Row],[Hire]],TODAY( ),"Y"),DATEDIF(Table1[[#This Row],[Hire]],Table1[[#This Row],[Exit]],"Y"))</f>
        <v>4</v>
      </c>
      <c r="N72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21" spans="1:14">
      <c r="A721" t="s">
        <v>1413</v>
      </c>
      <c r="B721" t="s">
        <v>1414</v>
      </c>
      <c r="C721" t="s">
        <v>21</v>
      </c>
      <c r="D721">
        <v>51</v>
      </c>
      <c r="E721" t="s">
        <v>52</v>
      </c>
      <c r="F721" t="s">
        <v>16</v>
      </c>
      <c r="G721" t="s">
        <v>23</v>
      </c>
      <c r="H721" s="1">
        <v>43837</v>
      </c>
      <c r="J721">
        <v>154396</v>
      </c>
      <c r="K721">
        <v>0</v>
      </c>
      <c r="L721" t="s">
        <v>24</v>
      </c>
      <c r="M721" s="2">
        <f ca="1">IF(ISBLANK(Table1[[#This Row],[Exit]]),DATEDIF(Table1[[#This Row],[Hire]],TODAY( ),"Y"),DATEDIF(Table1[[#This Row],[Hire]],Table1[[#This Row],[Exit]],"Y"))</f>
        <v>5</v>
      </c>
      <c r="N72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22" spans="1:14">
      <c r="A722" t="s">
        <v>1415</v>
      </c>
      <c r="B722" t="s">
        <v>1416</v>
      </c>
      <c r="C722" t="s">
        <v>21</v>
      </c>
      <c r="D722">
        <v>51</v>
      </c>
      <c r="E722" t="s">
        <v>66</v>
      </c>
      <c r="F722" t="s">
        <v>16</v>
      </c>
      <c r="G722" t="s">
        <v>34</v>
      </c>
      <c r="H722" s="1">
        <v>45206</v>
      </c>
      <c r="J722">
        <v>413290</v>
      </c>
      <c r="K722">
        <v>0</v>
      </c>
      <c r="L722" t="s">
        <v>24</v>
      </c>
      <c r="M722" s="2">
        <f ca="1">IF(ISBLANK(Table1[[#This Row],[Exit]]),DATEDIF(Table1[[#This Row],[Hire]],TODAY( ),"Y"),DATEDIF(Table1[[#This Row],[Hire]],Table1[[#This Row],[Exit]],"Y"))</f>
        <v>1</v>
      </c>
      <c r="N72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23" spans="1:14">
      <c r="A723" t="s">
        <v>1417</v>
      </c>
      <c r="B723" t="s">
        <v>1418</v>
      </c>
      <c r="C723" t="s">
        <v>21</v>
      </c>
      <c r="D723">
        <v>36</v>
      </c>
      <c r="E723" t="s">
        <v>58</v>
      </c>
      <c r="F723" t="s">
        <v>43</v>
      </c>
      <c r="G723" t="s">
        <v>34</v>
      </c>
      <c r="H723" s="1">
        <v>44487</v>
      </c>
      <c r="J723">
        <v>375420</v>
      </c>
      <c r="K723">
        <v>0</v>
      </c>
      <c r="L723" t="s">
        <v>24</v>
      </c>
      <c r="M723" s="2">
        <f ca="1">IF(ISBLANK(Table1[[#This Row],[Exit]]),DATEDIF(Table1[[#This Row],[Hire]],TODAY( ),"Y"),DATEDIF(Table1[[#This Row],[Hire]],Table1[[#This Row],[Exit]],"Y"))</f>
        <v>3</v>
      </c>
      <c r="N72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24" spans="1:14">
      <c r="A724" t="s">
        <v>1419</v>
      </c>
      <c r="B724" t="s">
        <v>1420</v>
      </c>
      <c r="C724" t="s">
        <v>21</v>
      </c>
      <c r="D724">
        <v>45</v>
      </c>
      <c r="E724" t="s">
        <v>66</v>
      </c>
      <c r="F724" t="s">
        <v>46</v>
      </c>
      <c r="G724" t="s">
        <v>23</v>
      </c>
      <c r="H724" s="1">
        <v>44791</v>
      </c>
      <c r="J724">
        <v>286739</v>
      </c>
      <c r="K724">
        <v>0</v>
      </c>
      <c r="L724" t="s">
        <v>24</v>
      </c>
      <c r="M724" s="2">
        <f ca="1">IF(ISBLANK(Table1[[#This Row],[Exit]]),DATEDIF(Table1[[#This Row],[Hire]],TODAY( ),"Y"),DATEDIF(Table1[[#This Row],[Hire]],Table1[[#This Row],[Exit]],"Y"))</f>
        <v>2</v>
      </c>
      <c r="N72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25" spans="1:14">
      <c r="A725" t="s">
        <v>1421</v>
      </c>
      <c r="B725" t="s">
        <v>1422</v>
      </c>
      <c r="C725" t="s">
        <v>21</v>
      </c>
      <c r="D725">
        <v>37</v>
      </c>
      <c r="E725" t="s">
        <v>66</v>
      </c>
      <c r="F725" t="s">
        <v>49</v>
      </c>
      <c r="G725" t="s">
        <v>17</v>
      </c>
      <c r="H725" s="1">
        <v>45440</v>
      </c>
      <c r="J725">
        <v>295374</v>
      </c>
      <c r="K725">
        <v>0</v>
      </c>
      <c r="L725" t="s">
        <v>24</v>
      </c>
      <c r="M725" s="2">
        <f ca="1">IF(ISBLANK(Table1[[#This Row],[Exit]]),DATEDIF(Table1[[#This Row],[Hire]],TODAY( ),"Y"),DATEDIF(Table1[[#This Row],[Hire]],Table1[[#This Row],[Exit]],"Y"))</f>
        <v>1</v>
      </c>
      <c r="N72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26" spans="1:14">
      <c r="A726" t="s">
        <v>1423</v>
      </c>
      <c r="B726" t="s">
        <v>1424</v>
      </c>
      <c r="C726" t="s">
        <v>14</v>
      </c>
      <c r="D726">
        <v>38</v>
      </c>
      <c r="E726" t="s">
        <v>58</v>
      </c>
      <c r="F726" t="s">
        <v>16</v>
      </c>
      <c r="G726" t="s">
        <v>53</v>
      </c>
      <c r="H726" s="1">
        <v>44811</v>
      </c>
      <c r="J726">
        <v>312874</v>
      </c>
      <c r="K726">
        <v>0</v>
      </c>
      <c r="L726" t="s">
        <v>24</v>
      </c>
      <c r="M726" s="2">
        <f ca="1">IF(ISBLANK(Table1[[#This Row],[Exit]]),DATEDIF(Table1[[#This Row],[Hire]],TODAY( ),"Y"),DATEDIF(Table1[[#This Row],[Hire]],Table1[[#This Row],[Exit]],"Y"))</f>
        <v>2</v>
      </c>
      <c r="N72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27" spans="1:14">
      <c r="A727" t="s">
        <v>1425</v>
      </c>
      <c r="B727" t="s">
        <v>1426</v>
      </c>
      <c r="C727" t="s">
        <v>41</v>
      </c>
      <c r="D727">
        <v>45</v>
      </c>
      <c r="E727" t="s">
        <v>15</v>
      </c>
      <c r="F727" t="s">
        <v>46</v>
      </c>
      <c r="G727" t="s">
        <v>53</v>
      </c>
      <c r="H727" s="1">
        <v>45294</v>
      </c>
      <c r="J727">
        <v>350974</v>
      </c>
      <c r="K727">
        <v>0</v>
      </c>
      <c r="L727" t="s">
        <v>24</v>
      </c>
      <c r="M727" s="2">
        <f ca="1">IF(ISBLANK(Table1[[#This Row],[Exit]]),DATEDIF(Table1[[#This Row],[Hire]],TODAY( ),"Y"),DATEDIF(Table1[[#This Row],[Hire]],Table1[[#This Row],[Exit]],"Y"))</f>
        <v>1</v>
      </c>
      <c r="N72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28" spans="1:14">
      <c r="A728" t="s">
        <v>1427</v>
      </c>
      <c r="B728" t="s">
        <v>1428</v>
      </c>
      <c r="C728" t="s">
        <v>14</v>
      </c>
      <c r="D728">
        <v>51</v>
      </c>
      <c r="E728" t="s">
        <v>22</v>
      </c>
      <c r="F728" t="s">
        <v>59</v>
      </c>
      <c r="G728" t="s">
        <v>34</v>
      </c>
      <c r="H728" s="1">
        <v>45074</v>
      </c>
      <c r="I728" s="1">
        <v>45337</v>
      </c>
      <c r="J728">
        <v>278964</v>
      </c>
      <c r="K728">
        <v>0.06</v>
      </c>
      <c r="L728" t="s">
        <v>18</v>
      </c>
      <c r="M728" s="2">
        <f ca="1">IF(ISBLANK(Table1[[#This Row],[Exit]]),DATEDIF(Table1[[#This Row],[Hire]],TODAY( ),"Y"),DATEDIF(Table1[[#This Row],[Hire]],Table1[[#This Row],[Exit]],"Y"))</f>
        <v>0</v>
      </c>
      <c r="N72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29" spans="1:14">
      <c r="A729" t="s">
        <v>1429</v>
      </c>
      <c r="B729" t="s">
        <v>1430</v>
      </c>
      <c r="C729" t="s">
        <v>21</v>
      </c>
      <c r="D729">
        <v>56</v>
      </c>
      <c r="E729" t="s">
        <v>81</v>
      </c>
      <c r="F729" t="s">
        <v>16</v>
      </c>
      <c r="G729" t="s">
        <v>23</v>
      </c>
      <c r="H729" s="1">
        <v>45245</v>
      </c>
      <c r="I729" s="1">
        <v>45294</v>
      </c>
      <c r="J729">
        <v>543290</v>
      </c>
      <c r="K729">
        <v>0.05</v>
      </c>
      <c r="L729" t="s">
        <v>18</v>
      </c>
      <c r="M729" s="2">
        <f ca="1">IF(ISBLANK(Table1[[#This Row],[Exit]]),DATEDIF(Table1[[#This Row],[Hire]],TODAY( ),"Y"),DATEDIF(Table1[[#This Row],[Hire]],Table1[[#This Row],[Exit]],"Y"))</f>
        <v>0</v>
      </c>
      <c r="N72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30" spans="1:14">
      <c r="A730" t="s">
        <v>1431</v>
      </c>
      <c r="B730" t="s">
        <v>1432</v>
      </c>
      <c r="C730" t="s">
        <v>41</v>
      </c>
      <c r="D730">
        <v>53</v>
      </c>
      <c r="E730" t="s">
        <v>52</v>
      </c>
      <c r="F730" t="s">
        <v>16</v>
      </c>
      <c r="G730" t="s">
        <v>34</v>
      </c>
      <c r="H730" s="1">
        <v>43851</v>
      </c>
      <c r="I730" s="1">
        <v>45206</v>
      </c>
      <c r="J730">
        <v>415290</v>
      </c>
      <c r="K730">
        <v>0</v>
      </c>
      <c r="L730" t="s">
        <v>18</v>
      </c>
      <c r="M730" s="2">
        <f ca="1">IF(ISBLANK(Table1[[#This Row],[Exit]]),DATEDIF(Table1[[#This Row],[Hire]],TODAY( ),"Y"),DATEDIF(Table1[[#This Row],[Hire]],Table1[[#This Row],[Exit]],"Y"))</f>
        <v>3</v>
      </c>
      <c r="N73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31" spans="1:14">
      <c r="A731" t="s">
        <v>1433</v>
      </c>
      <c r="B731" t="s">
        <v>1434</v>
      </c>
      <c r="C731" t="s">
        <v>14</v>
      </c>
      <c r="D731">
        <v>47</v>
      </c>
      <c r="E731" t="s">
        <v>66</v>
      </c>
      <c r="F731" t="s">
        <v>16</v>
      </c>
      <c r="G731" t="s">
        <v>17</v>
      </c>
      <c r="H731" s="1">
        <v>45206</v>
      </c>
      <c r="J731">
        <v>271890</v>
      </c>
      <c r="K731">
        <v>0.13</v>
      </c>
      <c r="L731" t="s">
        <v>24</v>
      </c>
      <c r="M731" s="2">
        <f ca="1">IF(ISBLANK(Table1[[#This Row],[Exit]]),DATEDIF(Table1[[#This Row],[Hire]],TODAY( ),"Y"),DATEDIF(Table1[[#This Row],[Hire]],Table1[[#This Row],[Exit]],"Y"))</f>
        <v>1</v>
      </c>
      <c r="N73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32" spans="1:14">
      <c r="A732" t="s">
        <v>1435</v>
      </c>
      <c r="B732" t="s">
        <v>1436</v>
      </c>
      <c r="C732" t="s">
        <v>21</v>
      </c>
      <c r="D732">
        <v>36</v>
      </c>
      <c r="E732" t="s">
        <v>31</v>
      </c>
      <c r="F732" t="s">
        <v>59</v>
      </c>
      <c r="G732" t="s">
        <v>23</v>
      </c>
      <c r="H732" s="1">
        <v>45401</v>
      </c>
      <c r="J732">
        <v>429871</v>
      </c>
      <c r="K732">
        <v>0.2</v>
      </c>
      <c r="L732" t="s">
        <v>24</v>
      </c>
      <c r="M732" s="2">
        <f ca="1">IF(ISBLANK(Table1[[#This Row],[Exit]]),DATEDIF(Table1[[#This Row],[Hire]],TODAY( ),"Y"),DATEDIF(Table1[[#This Row],[Hire]],Table1[[#This Row],[Exit]],"Y"))</f>
        <v>1</v>
      </c>
      <c r="N73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33" spans="1:14">
      <c r="A733" t="s">
        <v>1437</v>
      </c>
      <c r="B733" t="s">
        <v>1438</v>
      </c>
      <c r="C733" t="s">
        <v>21</v>
      </c>
      <c r="D733">
        <v>41</v>
      </c>
      <c r="E733" t="s">
        <v>81</v>
      </c>
      <c r="F733" t="s">
        <v>16</v>
      </c>
      <c r="G733" t="s">
        <v>34</v>
      </c>
      <c r="H733" s="1">
        <v>44083</v>
      </c>
      <c r="J733">
        <v>354782</v>
      </c>
      <c r="K733">
        <v>0</v>
      </c>
      <c r="L733" t="s">
        <v>24</v>
      </c>
      <c r="M733" s="2">
        <f ca="1">IF(ISBLANK(Table1[[#This Row],[Exit]]),DATEDIF(Table1[[#This Row],[Hire]],TODAY( ),"Y"),DATEDIF(Table1[[#This Row],[Hire]],Table1[[#This Row],[Exit]],"Y"))</f>
        <v>4</v>
      </c>
      <c r="N73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34" spans="1:14">
      <c r="A734" t="s">
        <v>169</v>
      </c>
      <c r="B734" t="s">
        <v>1439</v>
      </c>
      <c r="C734" t="s">
        <v>21</v>
      </c>
      <c r="D734">
        <v>46</v>
      </c>
      <c r="E734" t="s">
        <v>92</v>
      </c>
      <c r="F734" t="s">
        <v>16</v>
      </c>
      <c r="G734" t="s">
        <v>53</v>
      </c>
      <c r="H734" s="1">
        <v>45233</v>
      </c>
      <c r="J734">
        <v>415972</v>
      </c>
      <c r="K734">
        <v>0</v>
      </c>
      <c r="L734" t="s">
        <v>24</v>
      </c>
      <c r="M734" s="2">
        <f ca="1">IF(ISBLANK(Table1[[#This Row],[Exit]]),DATEDIF(Table1[[#This Row],[Hire]],TODAY( ),"Y"),DATEDIF(Table1[[#This Row],[Hire]],Table1[[#This Row],[Exit]],"Y"))</f>
        <v>1</v>
      </c>
      <c r="N73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35" spans="1:14">
      <c r="A735" t="s">
        <v>1440</v>
      </c>
      <c r="B735" t="s">
        <v>1441</v>
      </c>
      <c r="C735" t="s">
        <v>21</v>
      </c>
      <c r="D735">
        <v>46</v>
      </c>
      <c r="E735" t="s">
        <v>81</v>
      </c>
      <c r="F735" t="s">
        <v>59</v>
      </c>
      <c r="G735" t="s">
        <v>53</v>
      </c>
      <c r="H735" s="1">
        <v>45412</v>
      </c>
      <c r="J735">
        <v>251472</v>
      </c>
      <c r="K735">
        <v>0</v>
      </c>
      <c r="L735" t="s">
        <v>24</v>
      </c>
      <c r="M735" s="2">
        <f ca="1">IF(ISBLANK(Table1[[#This Row],[Exit]]),DATEDIF(Table1[[#This Row],[Hire]],TODAY( ),"Y"),DATEDIF(Table1[[#This Row],[Hire]],Table1[[#This Row],[Exit]],"Y"))</f>
        <v>1</v>
      </c>
      <c r="N73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36" spans="1:14">
      <c r="A736" t="s">
        <v>1442</v>
      </c>
      <c r="B736" t="s">
        <v>1443</v>
      </c>
      <c r="C736" t="s">
        <v>14</v>
      </c>
      <c r="D736">
        <v>38</v>
      </c>
      <c r="E736" t="s">
        <v>22</v>
      </c>
      <c r="F736" t="s">
        <v>16</v>
      </c>
      <c r="G736" t="s">
        <v>53</v>
      </c>
      <c r="H736" s="1">
        <v>43887</v>
      </c>
      <c r="J736">
        <v>358974</v>
      </c>
      <c r="K736">
        <v>0</v>
      </c>
      <c r="L736" t="s">
        <v>18</v>
      </c>
      <c r="M736" s="2">
        <f ca="1">IF(ISBLANK(Table1[[#This Row],[Exit]]),DATEDIF(Table1[[#This Row],[Hire]],TODAY( ),"Y"),DATEDIF(Table1[[#This Row],[Hire]],Table1[[#This Row],[Exit]],"Y"))</f>
        <v>5</v>
      </c>
      <c r="N73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37" spans="1:14">
      <c r="A737" t="s">
        <v>1444</v>
      </c>
      <c r="B737" t="s">
        <v>1445</v>
      </c>
      <c r="C737" t="s">
        <v>21</v>
      </c>
      <c r="D737">
        <v>46</v>
      </c>
      <c r="E737" t="s">
        <v>92</v>
      </c>
      <c r="F737" t="s">
        <v>16</v>
      </c>
      <c r="G737" t="s">
        <v>53</v>
      </c>
      <c r="H737" s="1">
        <v>44815</v>
      </c>
      <c r="I737" s="1">
        <v>45074</v>
      </c>
      <c r="J737">
        <v>154928</v>
      </c>
      <c r="K737">
        <v>0.09</v>
      </c>
      <c r="L737" t="s">
        <v>24</v>
      </c>
      <c r="M737" s="2">
        <f ca="1">IF(ISBLANK(Table1[[#This Row],[Exit]]),DATEDIF(Table1[[#This Row],[Hire]],TODAY( ),"Y"),DATEDIF(Table1[[#This Row],[Hire]],Table1[[#This Row],[Exit]],"Y"))</f>
        <v>0</v>
      </c>
      <c r="N73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38" spans="1:14">
      <c r="A738" t="s">
        <v>1446</v>
      </c>
      <c r="B738" t="s">
        <v>1447</v>
      </c>
      <c r="C738" t="s">
        <v>14</v>
      </c>
      <c r="D738">
        <v>39</v>
      </c>
      <c r="E738" t="s">
        <v>31</v>
      </c>
      <c r="F738" t="s">
        <v>43</v>
      </c>
      <c r="G738" t="s">
        <v>53</v>
      </c>
      <c r="H738" s="1">
        <v>45064</v>
      </c>
      <c r="I738" s="1">
        <v>45401</v>
      </c>
      <c r="J738">
        <v>162493</v>
      </c>
      <c r="K738">
        <v>0</v>
      </c>
      <c r="L738" t="s">
        <v>18</v>
      </c>
      <c r="M738" s="2">
        <f ca="1">IF(ISBLANK(Table1[[#This Row],[Exit]]),DATEDIF(Table1[[#This Row],[Hire]],TODAY( ),"Y"),DATEDIF(Table1[[#This Row],[Hire]],Table1[[#This Row],[Exit]],"Y"))</f>
        <v>0</v>
      </c>
      <c r="N73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39" spans="1:14">
      <c r="A739" t="s">
        <v>1448</v>
      </c>
      <c r="B739" t="s">
        <v>1449</v>
      </c>
      <c r="C739" t="s">
        <v>14</v>
      </c>
      <c r="D739">
        <v>31</v>
      </c>
      <c r="E739" t="s">
        <v>15</v>
      </c>
      <c r="F739" t="s">
        <v>16</v>
      </c>
      <c r="G739" t="s">
        <v>17</v>
      </c>
      <c r="H739" s="1">
        <v>44509</v>
      </c>
      <c r="J739">
        <v>364972</v>
      </c>
      <c r="K739">
        <v>0.15</v>
      </c>
      <c r="L739" t="s">
        <v>24</v>
      </c>
      <c r="M739" s="2">
        <f ca="1">IF(ISBLANK(Table1[[#This Row],[Exit]]),DATEDIF(Table1[[#This Row],[Hire]],TODAY( ),"Y"),DATEDIF(Table1[[#This Row],[Hire]],Table1[[#This Row],[Exit]],"Y"))</f>
        <v>3</v>
      </c>
      <c r="N73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740" spans="1:14">
      <c r="A740" t="s">
        <v>1450</v>
      </c>
      <c r="B740" t="s">
        <v>1451</v>
      </c>
      <c r="C740" t="s">
        <v>14</v>
      </c>
      <c r="D740">
        <v>45</v>
      </c>
      <c r="E740" t="s">
        <v>22</v>
      </c>
      <c r="F740" t="s">
        <v>16</v>
      </c>
      <c r="G740" t="s">
        <v>23</v>
      </c>
      <c r="H740" s="1">
        <v>43963</v>
      </c>
      <c r="J740">
        <v>154873</v>
      </c>
      <c r="K740">
        <v>0</v>
      </c>
      <c r="L740" t="s">
        <v>24</v>
      </c>
      <c r="M740" s="2">
        <f ca="1">IF(ISBLANK(Table1[[#This Row],[Exit]]),DATEDIF(Table1[[#This Row],[Hire]],TODAY( ),"Y"),DATEDIF(Table1[[#This Row],[Hire]],Table1[[#This Row],[Exit]],"Y"))</f>
        <v>5</v>
      </c>
      <c r="N74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41" spans="1:14">
      <c r="A741" t="s">
        <v>1452</v>
      </c>
      <c r="B741" t="s">
        <v>1453</v>
      </c>
      <c r="C741" t="s">
        <v>355</v>
      </c>
      <c r="D741">
        <v>50</v>
      </c>
      <c r="E741" t="s">
        <v>27</v>
      </c>
      <c r="F741" t="s">
        <v>16</v>
      </c>
      <c r="G741" t="s">
        <v>53</v>
      </c>
      <c r="H741" s="1">
        <v>44815</v>
      </c>
      <c r="J741">
        <v>347920</v>
      </c>
      <c r="K741">
        <v>0.26</v>
      </c>
      <c r="L741" t="s">
        <v>24</v>
      </c>
      <c r="M741" s="2">
        <f ca="1">IF(ISBLANK(Table1[[#This Row],[Exit]]),DATEDIF(Table1[[#This Row],[Hire]],TODAY( ),"Y"),DATEDIF(Table1[[#This Row],[Hire]],Table1[[#This Row],[Exit]],"Y"))</f>
        <v>2</v>
      </c>
      <c r="N74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42" spans="1:14">
      <c r="A742" t="s">
        <v>1454</v>
      </c>
      <c r="B742" t="s">
        <v>1455</v>
      </c>
      <c r="C742" t="s">
        <v>14</v>
      </c>
      <c r="D742">
        <v>36</v>
      </c>
      <c r="E742" t="s">
        <v>31</v>
      </c>
      <c r="F742" t="s">
        <v>49</v>
      </c>
      <c r="G742" t="s">
        <v>34</v>
      </c>
      <c r="H742" s="1">
        <v>44857</v>
      </c>
      <c r="I742" s="1">
        <v>45412</v>
      </c>
      <c r="J742">
        <v>371928</v>
      </c>
      <c r="K742">
        <v>0</v>
      </c>
      <c r="L742" t="s">
        <v>18</v>
      </c>
      <c r="M742" s="2">
        <f ca="1">IF(ISBLANK(Table1[[#This Row],[Exit]]),DATEDIF(Table1[[#This Row],[Hire]],TODAY( ),"Y"),DATEDIF(Table1[[#This Row],[Hire]],Table1[[#This Row],[Exit]],"Y"))</f>
        <v>1</v>
      </c>
      <c r="N74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43" spans="1:14">
      <c r="A743" t="s">
        <v>1456</v>
      </c>
      <c r="B743" t="s">
        <v>1457</v>
      </c>
      <c r="C743" t="s">
        <v>21</v>
      </c>
      <c r="D743">
        <v>45</v>
      </c>
      <c r="E743" t="s">
        <v>27</v>
      </c>
      <c r="F743" t="s">
        <v>59</v>
      </c>
      <c r="G743" t="s">
        <v>53</v>
      </c>
      <c r="H743" s="1">
        <v>45527</v>
      </c>
      <c r="J743">
        <v>283794</v>
      </c>
      <c r="K743">
        <v>0.12</v>
      </c>
      <c r="L743" t="s">
        <v>24</v>
      </c>
      <c r="M743" s="2">
        <f ca="1">IF(ISBLANK(Table1[[#This Row],[Exit]]),DATEDIF(Table1[[#This Row],[Hire]],TODAY( ),"Y"),DATEDIF(Table1[[#This Row],[Hire]],Table1[[#This Row],[Exit]],"Y"))</f>
        <v>0</v>
      </c>
      <c r="N74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44" spans="1:14">
      <c r="A744" t="s">
        <v>1458</v>
      </c>
      <c r="B744" t="s">
        <v>1459</v>
      </c>
      <c r="C744" t="s">
        <v>14</v>
      </c>
      <c r="D744">
        <v>29</v>
      </c>
      <c r="E744" t="s">
        <v>15</v>
      </c>
      <c r="F744" t="s">
        <v>46</v>
      </c>
      <c r="G744" t="s">
        <v>23</v>
      </c>
      <c r="H744" s="1">
        <v>45237</v>
      </c>
      <c r="I744" s="1">
        <v>45430</v>
      </c>
      <c r="J744">
        <v>254983</v>
      </c>
      <c r="K744">
        <v>0</v>
      </c>
      <c r="L744" t="s">
        <v>18</v>
      </c>
      <c r="M744" s="2">
        <f ca="1">IF(ISBLANK(Table1[[#This Row],[Exit]]),DATEDIF(Table1[[#This Row],[Hire]],TODAY( ),"Y"),DATEDIF(Table1[[#This Row],[Hire]],Table1[[#This Row],[Exit]],"Y"))</f>
        <v>0</v>
      </c>
      <c r="N74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45" spans="1:14">
      <c r="A745" t="s">
        <v>1460</v>
      </c>
      <c r="B745" t="s">
        <v>1461</v>
      </c>
      <c r="C745" t="s">
        <v>21</v>
      </c>
      <c r="D745">
        <v>46</v>
      </c>
      <c r="E745" t="s">
        <v>15</v>
      </c>
      <c r="F745" t="s">
        <v>16</v>
      </c>
      <c r="G745" t="s">
        <v>34</v>
      </c>
      <c r="H745" s="1">
        <v>45206</v>
      </c>
      <c r="J745">
        <v>145972</v>
      </c>
      <c r="K745">
        <v>0</v>
      </c>
      <c r="L745" t="s">
        <v>24</v>
      </c>
      <c r="M745" s="2">
        <f ca="1">IF(ISBLANK(Table1[[#This Row],[Exit]]),DATEDIF(Table1[[#This Row],[Hire]],TODAY( ),"Y"),DATEDIF(Table1[[#This Row],[Hire]],Table1[[#This Row],[Exit]],"Y"))</f>
        <v>1</v>
      </c>
      <c r="N74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46" spans="1:14">
      <c r="A746" t="s">
        <v>1462</v>
      </c>
      <c r="B746" t="s">
        <v>1463</v>
      </c>
      <c r="C746" t="s">
        <v>14</v>
      </c>
      <c r="D746">
        <v>47</v>
      </c>
      <c r="E746" t="s">
        <v>42</v>
      </c>
      <c r="F746" t="s">
        <v>59</v>
      </c>
      <c r="G746" t="s">
        <v>34</v>
      </c>
      <c r="H746" s="1">
        <v>44677</v>
      </c>
      <c r="J746">
        <v>306491</v>
      </c>
      <c r="K746">
        <v>0</v>
      </c>
      <c r="L746" t="s">
        <v>24</v>
      </c>
      <c r="M746" s="2">
        <f ca="1">IF(ISBLANK(Table1[[#This Row],[Exit]]),DATEDIF(Table1[[#This Row],[Hire]],TODAY( ),"Y"),DATEDIF(Table1[[#This Row],[Hire]],Table1[[#This Row],[Exit]],"Y"))</f>
        <v>3</v>
      </c>
      <c r="N74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47" spans="1:14">
      <c r="A747" t="s">
        <v>1464</v>
      </c>
      <c r="B747" t="s">
        <v>1465</v>
      </c>
      <c r="C747" t="s">
        <v>21</v>
      </c>
      <c r="D747">
        <v>38</v>
      </c>
      <c r="E747" t="s">
        <v>42</v>
      </c>
      <c r="F747" t="s">
        <v>16</v>
      </c>
      <c r="G747" t="s">
        <v>17</v>
      </c>
      <c r="H747" s="1">
        <v>43889</v>
      </c>
      <c r="I747" s="1">
        <v>44815</v>
      </c>
      <c r="J747">
        <v>290478</v>
      </c>
      <c r="K747">
        <v>0.08</v>
      </c>
      <c r="L747" t="s">
        <v>18</v>
      </c>
      <c r="M747" s="2">
        <f ca="1">IF(ISBLANK(Table1[[#This Row],[Exit]]),DATEDIF(Table1[[#This Row],[Hire]],TODAY( ),"Y"),DATEDIF(Table1[[#This Row],[Hire]],Table1[[#This Row],[Exit]],"Y"))</f>
        <v>2</v>
      </c>
      <c r="N74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48" spans="1:14">
      <c r="A748" t="s">
        <v>1466</v>
      </c>
      <c r="B748" t="s">
        <v>1467</v>
      </c>
      <c r="C748" t="s">
        <v>21</v>
      </c>
      <c r="D748">
        <v>40</v>
      </c>
      <c r="E748" t="s">
        <v>42</v>
      </c>
      <c r="F748" t="s">
        <v>16</v>
      </c>
      <c r="G748" t="s">
        <v>17</v>
      </c>
      <c r="H748" s="1">
        <v>44116</v>
      </c>
      <c r="I748" s="1">
        <v>45206</v>
      </c>
      <c r="J748">
        <v>374820</v>
      </c>
      <c r="K748">
        <v>0</v>
      </c>
      <c r="L748" t="s">
        <v>18</v>
      </c>
      <c r="M748" s="2">
        <f ca="1">IF(ISBLANK(Table1[[#This Row],[Exit]]),DATEDIF(Table1[[#This Row],[Hire]],TODAY( ),"Y"),DATEDIF(Table1[[#This Row],[Hire]],Table1[[#This Row],[Exit]],"Y"))</f>
        <v>2</v>
      </c>
      <c r="N74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49" spans="1:14">
      <c r="A749" t="s">
        <v>1468</v>
      </c>
      <c r="B749" t="s">
        <v>1469</v>
      </c>
      <c r="C749" t="s">
        <v>41</v>
      </c>
      <c r="D749">
        <v>46</v>
      </c>
      <c r="E749" t="s">
        <v>52</v>
      </c>
      <c r="F749" t="s">
        <v>16</v>
      </c>
      <c r="G749" t="s">
        <v>23</v>
      </c>
      <c r="H749" s="1">
        <v>44588</v>
      </c>
      <c r="J749">
        <v>367394</v>
      </c>
      <c r="K749">
        <v>7.0000000000000007E-2</v>
      </c>
      <c r="L749" t="s">
        <v>24</v>
      </c>
      <c r="M749" s="2">
        <f ca="1">IF(ISBLANK(Table1[[#This Row],[Exit]]),DATEDIF(Table1[[#This Row],[Hire]],TODAY( ),"Y"),DATEDIF(Table1[[#This Row],[Hire]],Table1[[#This Row],[Exit]],"Y"))</f>
        <v>3</v>
      </c>
      <c r="N74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50" spans="1:14">
      <c r="A750" t="s">
        <v>1470</v>
      </c>
      <c r="B750" t="s">
        <v>1471</v>
      </c>
      <c r="C750" t="s">
        <v>14</v>
      </c>
      <c r="D750">
        <v>26</v>
      </c>
      <c r="E750" t="s">
        <v>42</v>
      </c>
      <c r="F750" t="s">
        <v>28</v>
      </c>
      <c r="G750" t="s">
        <v>17</v>
      </c>
      <c r="H750" s="1">
        <v>43876</v>
      </c>
      <c r="I750" s="1">
        <v>45440</v>
      </c>
      <c r="J750">
        <v>416273</v>
      </c>
      <c r="K750">
        <v>7.0000000000000007E-2</v>
      </c>
      <c r="L750" t="s">
        <v>18</v>
      </c>
      <c r="M750" s="2">
        <f ca="1">IF(ISBLANK(Table1[[#This Row],[Exit]]),DATEDIF(Table1[[#This Row],[Hire]],TODAY( ),"Y"),DATEDIF(Table1[[#This Row],[Hire]],Table1[[#This Row],[Exit]],"Y"))</f>
        <v>4</v>
      </c>
      <c r="N75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51" spans="1:14">
      <c r="A751" t="s">
        <v>1472</v>
      </c>
      <c r="B751" t="s">
        <v>1473</v>
      </c>
      <c r="C751" t="s">
        <v>41</v>
      </c>
      <c r="D751">
        <v>35</v>
      </c>
      <c r="E751" t="s">
        <v>58</v>
      </c>
      <c r="F751" t="s">
        <v>16</v>
      </c>
      <c r="G751" t="s">
        <v>23</v>
      </c>
      <c r="H751" s="1">
        <v>45332</v>
      </c>
      <c r="J751">
        <v>320879</v>
      </c>
      <c r="K751">
        <v>0</v>
      </c>
      <c r="L751" t="s">
        <v>24</v>
      </c>
      <c r="M751" s="2">
        <f ca="1">IF(ISBLANK(Table1[[#This Row],[Exit]]),DATEDIF(Table1[[#This Row],[Hire]],TODAY( ),"Y"),DATEDIF(Table1[[#This Row],[Hire]],Table1[[#This Row],[Exit]],"Y"))</f>
        <v>1</v>
      </c>
      <c r="N75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752" spans="1:14">
      <c r="A752" t="s">
        <v>867</v>
      </c>
      <c r="B752" t="s">
        <v>1474</v>
      </c>
      <c r="C752" t="s">
        <v>14</v>
      </c>
      <c r="D752">
        <v>51</v>
      </c>
      <c r="E752" t="s">
        <v>52</v>
      </c>
      <c r="F752" t="s">
        <v>28</v>
      </c>
      <c r="G752" t="s">
        <v>34</v>
      </c>
      <c r="H752" s="1">
        <v>44183</v>
      </c>
      <c r="J752">
        <v>290376</v>
      </c>
      <c r="K752">
        <v>0.12</v>
      </c>
      <c r="L752" t="s">
        <v>24</v>
      </c>
      <c r="M752" s="2">
        <f ca="1">IF(ISBLANK(Table1[[#This Row],[Exit]]),DATEDIF(Table1[[#This Row],[Hire]],TODAY( ),"Y"),DATEDIF(Table1[[#This Row],[Hire]],Table1[[#This Row],[Exit]],"Y"))</f>
        <v>4</v>
      </c>
      <c r="N75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53" spans="1:14">
      <c r="A753" t="s">
        <v>1475</v>
      </c>
      <c r="B753" t="s">
        <v>1476</v>
      </c>
      <c r="C753" t="s">
        <v>21</v>
      </c>
      <c r="D753">
        <v>35</v>
      </c>
      <c r="E753" t="s">
        <v>52</v>
      </c>
      <c r="F753" t="s">
        <v>16</v>
      </c>
      <c r="G753" t="s">
        <v>23</v>
      </c>
      <c r="H753" s="1">
        <v>43837</v>
      </c>
      <c r="J753">
        <v>416920</v>
      </c>
      <c r="K753">
        <v>0</v>
      </c>
      <c r="L753" t="s">
        <v>24</v>
      </c>
      <c r="M753" s="2">
        <f ca="1">IF(ISBLANK(Table1[[#This Row],[Exit]]),DATEDIF(Table1[[#This Row],[Hire]],TODAY( ),"Y"),DATEDIF(Table1[[#This Row],[Hire]],Table1[[#This Row],[Exit]],"Y"))</f>
        <v>5</v>
      </c>
      <c r="N75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754" spans="1:14">
      <c r="A754" t="s">
        <v>1069</v>
      </c>
      <c r="B754" t="s">
        <v>1477</v>
      </c>
      <c r="C754" t="s">
        <v>21</v>
      </c>
      <c r="D754">
        <v>46</v>
      </c>
      <c r="E754" t="s">
        <v>66</v>
      </c>
      <c r="F754" t="s">
        <v>16</v>
      </c>
      <c r="G754" t="s">
        <v>34</v>
      </c>
      <c r="H754" s="1">
        <v>45206</v>
      </c>
      <c r="J754">
        <v>527380</v>
      </c>
      <c r="K754">
        <v>0.26</v>
      </c>
      <c r="L754" t="s">
        <v>24</v>
      </c>
      <c r="M754" s="2">
        <f ca="1">IF(ISBLANK(Table1[[#This Row],[Exit]]),DATEDIF(Table1[[#This Row],[Hire]],TODAY( ),"Y"),DATEDIF(Table1[[#This Row],[Hire]],Table1[[#This Row],[Exit]],"Y"))</f>
        <v>1</v>
      </c>
      <c r="N75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55" spans="1:14">
      <c r="A755" t="s">
        <v>1280</v>
      </c>
      <c r="B755" t="s">
        <v>1478</v>
      </c>
      <c r="C755" t="s">
        <v>21</v>
      </c>
      <c r="D755">
        <v>46</v>
      </c>
      <c r="E755" t="s">
        <v>58</v>
      </c>
      <c r="F755" t="s">
        <v>43</v>
      </c>
      <c r="G755" t="s">
        <v>34</v>
      </c>
      <c r="H755" s="1">
        <v>44487</v>
      </c>
      <c r="J755">
        <v>154927</v>
      </c>
      <c r="K755">
        <v>0.13</v>
      </c>
      <c r="L755" t="s">
        <v>24</v>
      </c>
      <c r="M755" s="2">
        <f ca="1">IF(ISBLANK(Table1[[#This Row],[Exit]]),DATEDIF(Table1[[#This Row],[Hire]],TODAY( ),"Y"),DATEDIF(Table1[[#This Row],[Hire]],Table1[[#This Row],[Exit]],"Y"))</f>
        <v>3</v>
      </c>
      <c r="N75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56" spans="1:14">
      <c r="A756" t="s">
        <v>1479</v>
      </c>
      <c r="B756" t="s">
        <v>1480</v>
      </c>
      <c r="C756" t="s">
        <v>21</v>
      </c>
      <c r="D756">
        <v>27</v>
      </c>
      <c r="E756" t="s">
        <v>66</v>
      </c>
      <c r="F756" t="s">
        <v>46</v>
      </c>
      <c r="G756" t="s">
        <v>23</v>
      </c>
      <c r="H756" s="1">
        <v>44791</v>
      </c>
      <c r="I756" s="1">
        <v>45337</v>
      </c>
      <c r="J756">
        <v>263479</v>
      </c>
      <c r="K756">
        <v>0</v>
      </c>
      <c r="L756" t="s">
        <v>18</v>
      </c>
      <c r="M756" s="2">
        <f ca="1">IF(ISBLANK(Table1[[#This Row],[Exit]]),DATEDIF(Table1[[#This Row],[Hire]],TODAY( ),"Y"),DATEDIF(Table1[[#This Row],[Hire]],Table1[[#This Row],[Exit]],"Y"))</f>
        <v>1</v>
      </c>
      <c r="N75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57" spans="1:14">
      <c r="A757" t="s">
        <v>1481</v>
      </c>
      <c r="B757" t="s">
        <v>1482</v>
      </c>
      <c r="C757" t="s">
        <v>21</v>
      </c>
      <c r="D757">
        <v>30</v>
      </c>
      <c r="E757" t="s">
        <v>66</v>
      </c>
      <c r="F757" t="s">
        <v>49</v>
      </c>
      <c r="G757" t="s">
        <v>17</v>
      </c>
      <c r="H757" s="1">
        <v>43979</v>
      </c>
      <c r="I757" s="1">
        <v>45294</v>
      </c>
      <c r="J757">
        <v>278394</v>
      </c>
      <c r="K757">
        <v>0</v>
      </c>
      <c r="L757" t="s">
        <v>18</v>
      </c>
      <c r="M757" s="2">
        <f ca="1">IF(ISBLANK(Table1[[#This Row],[Exit]]),DATEDIF(Table1[[#This Row],[Hire]],TODAY( ),"Y"),DATEDIF(Table1[[#This Row],[Hire]],Table1[[#This Row],[Exit]],"Y"))</f>
        <v>3</v>
      </c>
      <c r="N75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58" spans="1:14">
      <c r="A758" t="s">
        <v>1033</v>
      </c>
      <c r="B758" t="s">
        <v>1483</v>
      </c>
      <c r="C758" t="s">
        <v>21</v>
      </c>
      <c r="D758">
        <v>36</v>
      </c>
      <c r="E758" t="s">
        <v>58</v>
      </c>
      <c r="F758" t="s">
        <v>16</v>
      </c>
      <c r="G758" t="s">
        <v>53</v>
      </c>
      <c r="H758" s="1">
        <v>44811</v>
      </c>
      <c r="I758" s="1">
        <v>45206</v>
      </c>
      <c r="J758">
        <v>253478</v>
      </c>
      <c r="K758">
        <v>0.08</v>
      </c>
      <c r="L758" t="s">
        <v>18</v>
      </c>
      <c r="M758" s="2">
        <f ca="1">IF(ISBLANK(Table1[[#This Row],[Exit]]),DATEDIF(Table1[[#This Row],[Hire]],TODAY( ),"Y"),DATEDIF(Table1[[#This Row],[Hire]],Table1[[#This Row],[Exit]],"Y"))</f>
        <v>1</v>
      </c>
      <c r="N75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59" spans="1:14">
      <c r="A759" t="s">
        <v>1484</v>
      </c>
      <c r="B759" t="s">
        <v>1485</v>
      </c>
      <c r="C759" t="s">
        <v>14</v>
      </c>
      <c r="D759">
        <v>45</v>
      </c>
      <c r="E759" t="s">
        <v>15</v>
      </c>
      <c r="F759" t="s">
        <v>46</v>
      </c>
      <c r="G759" t="s">
        <v>53</v>
      </c>
      <c r="H759" s="1">
        <v>44564</v>
      </c>
      <c r="I759" s="1">
        <v>45074</v>
      </c>
      <c r="J759">
        <v>254970</v>
      </c>
      <c r="K759">
        <v>0</v>
      </c>
      <c r="L759" t="s">
        <v>18</v>
      </c>
      <c r="M759" s="2">
        <f ca="1">IF(ISBLANK(Table1[[#This Row],[Exit]]),DATEDIF(Table1[[#This Row],[Hire]],TODAY( ),"Y"),DATEDIF(Table1[[#This Row],[Hire]],Table1[[#This Row],[Exit]],"Y"))</f>
        <v>1</v>
      </c>
      <c r="N75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60" spans="1:14">
      <c r="A760" t="s">
        <v>1486</v>
      </c>
      <c r="B760" t="s">
        <v>1487</v>
      </c>
      <c r="C760" t="s">
        <v>41</v>
      </c>
      <c r="D760">
        <v>37</v>
      </c>
      <c r="E760" t="s">
        <v>22</v>
      </c>
      <c r="F760" t="s">
        <v>59</v>
      </c>
      <c r="G760" t="s">
        <v>34</v>
      </c>
      <c r="H760" s="1">
        <v>45074</v>
      </c>
      <c r="I760" s="1">
        <v>45401</v>
      </c>
      <c r="J760">
        <v>348920</v>
      </c>
      <c r="K760">
        <v>0.1</v>
      </c>
      <c r="L760" t="s">
        <v>18</v>
      </c>
      <c r="M760" s="2">
        <f ca="1">IF(ISBLANK(Table1[[#This Row],[Exit]]),DATEDIF(Table1[[#This Row],[Hire]],TODAY( ),"Y"),DATEDIF(Table1[[#This Row],[Hire]],Table1[[#This Row],[Exit]],"Y"))</f>
        <v>0</v>
      </c>
      <c r="N76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61" spans="1:14">
      <c r="A761" t="s">
        <v>95</v>
      </c>
      <c r="B761" t="s">
        <v>1488</v>
      </c>
      <c r="C761" t="s">
        <v>14</v>
      </c>
      <c r="D761">
        <v>51</v>
      </c>
      <c r="E761" t="s">
        <v>81</v>
      </c>
      <c r="F761" t="s">
        <v>16</v>
      </c>
      <c r="G761" t="s">
        <v>23</v>
      </c>
      <c r="H761" s="1">
        <v>45245</v>
      </c>
      <c r="I761" s="1">
        <v>45412</v>
      </c>
      <c r="J761">
        <v>290379</v>
      </c>
      <c r="K761">
        <v>0</v>
      </c>
      <c r="L761" t="s">
        <v>18</v>
      </c>
      <c r="M761" s="2">
        <f ca="1">IF(ISBLANK(Table1[[#This Row],[Exit]]),DATEDIF(Table1[[#This Row],[Hire]],TODAY( ),"Y"),DATEDIF(Table1[[#This Row],[Hire]],Table1[[#This Row],[Exit]],"Y"))</f>
        <v>0</v>
      </c>
      <c r="N76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62" spans="1:14">
      <c r="A762" t="s">
        <v>1489</v>
      </c>
      <c r="B762" t="s">
        <v>1490</v>
      </c>
      <c r="C762" t="s">
        <v>21</v>
      </c>
      <c r="D762">
        <v>56</v>
      </c>
      <c r="E762" t="s">
        <v>52</v>
      </c>
      <c r="F762" t="s">
        <v>16</v>
      </c>
      <c r="G762" t="s">
        <v>34</v>
      </c>
      <c r="H762" s="1">
        <v>43851</v>
      </c>
      <c r="I762" s="1">
        <v>45430</v>
      </c>
      <c r="J762">
        <v>315490</v>
      </c>
      <c r="K762">
        <v>0</v>
      </c>
      <c r="L762" t="s">
        <v>18</v>
      </c>
      <c r="M762" s="2">
        <f ca="1">IF(ISBLANK(Table1[[#This Row],[Exit]]),DATEDIF(Table1[[#This Row],[Hire]],TODAY( ),"Y"),DATEDIF(Table1[[#This Row],[Hire]],Table1[[#This Row],[Exit]],"Y"))</f>
        <v>4</v>
      </c>
      <c r="N76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63" spans="1:14">
      <c r="A763" t="s">
        <v>1491</v>
      </c>
      <c r="B763" t="s">
        <v>1492</v>
      </c>
      <c r="C763" t="s">
        <v>41</v>
      </c>
      <c r="D763">
        <v>53</v>
      </c>
      <c r="E763" t="s">
        <v>66</v>
      </c>
      <c r="F763" t="s">
        <v>16</v>
      </c>
      <c r="G763" t="s">
        <v>17</v>
      </c>
      <c r="H763" s="1">
        <v>44476</v>
      </c>
      <c r="I763" s="1">
        <v>44815</v>
      </c>
      <c r="J763">
        <v>172398</v>
      </c>
      <c r="K763">
        <v>0</v>
      </c>
      <c r="L763" t="s">
        <v>18</v>
      </c>
      <c r="M763" s="2">
        <f ca="1">IF(ISBLANK(Table1[[#This Row],[Exit]]),DATEDIF(Table1[[#This Row],[Hire]],TODAY( ),"Y"),DATEDIF(Table1[[#This Row],[Hire]],Table1[[#This Row],[Exit]],"Y"))</f>
        <v>0</v>
      </c>
      <c r="N76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51-60</v>
      </c>
    </row>
    <row r="764" spans="1:14">
      <c r="A764" t="s">
        <v>97</v>
      </c>
      <c r="B764" t="s">
        <v>1493</v>
      </c>
      <c r="C764" t="s">
        <v>14</v>
      </c>
      <c r="D764">
        <v>47</v>
      </c>
      <c r="E764" t="s">
        <v>31</v>
      </c>
      <c r="F764" t="s">
        <v>59</v>
      </c>
      <c r="G764" t="s">
        <v>23</v>
      </c>
      <c r="H764" s="1">
        <v>43940</v>
      </c>
      <c r="I764" s="1">
        <v>45206</v>
      </c>
      <c r="J764">
        <v>310274</v>
      </c>
      <c r="K764">
        <v>0</v>
      </c>
      <c r="L764" t="s">
        <v>18</v>
      </c>
      <c r="M764" s="2">
        <f ca="1">IF(ISBLANK(Table1[[#This Row],[Exit]]),DATEDIF(Table1[[#This Row],[Hire]],TODAY( ),"Y"),DATEDIF(Table1[[#This Row],[Hire]],Table1[[#This Row],[Exit]],"Y"))</f>
        <v>3</v>
      </c>
      <c r="N76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65" spans="1:14">
      <c r="A765" t="s">
        <v>1494</v>
      </c>
      <c r="B765" t="s">
        <v>1495</v>
      </c>
      <c r="C765" t="s">
        <v>21</v>
      </c>
      <c r="D765">
        <v>36</v>
      </c>
      <c r="E765" t="s">
        <v>81</v>
      </c>
      <c r="F765" t="s">
        <v>16</v>
      </c>
      <c r="G765" t="s">
        <v>34</v>
      </c>
      <c r="H765" s="1">
        <v>44083</v>
      </c>
      <c r="I765" s="1">
        <v>45440</v>
      </c>
      <c r="J765">
        <v>371486</v>
      </c>
      <c r="K765">
        <v>0</v>
      </c>
      <c r="L765" t="s">
        <v>18</v>
      </c>
      <c r="M765" s="2">
        <f ca="1">IF(ISBLANK(Table1[[#This Row],[Exit]]),DATEDIF(Table1[[#This Row],[Hire]],TODAY( ),"Y"),DATEDIF(Table1[[#This Row],[Hire]],Table1[[#This Row],[Exit]],"Y"))</f>
        <v>3</v>
      </c>
      <c r="N76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66" spans="1:14">
      <c r="A766" t="s">
        <v>1496</v>
      </c>
      <c r="B766" t="s">
        <v>1497</v>
      </c>
      <c r="C766" t="s">
        <v>21</v>
      </c>
      <c r="D766">
        <v>46</v>
      </c>
      <c r="E766" t="s">
        <v>92</v>
      </c>
      <c r="F766" t="s">
        <v>16</v>
      </c>
      <c r="G766" t="s">
        <v>53</v>
      </c>
      <c r="H766" s="1">
        <v>45233</v>
      </c>
      <c r="J766">
        <v>164920</v>
      </c>
      <c r="K766">
        <v>0</v>
      </c>
      <c r="L766" t="s">
        <v>24</v>
      </c>
      <c r="M766" s="2">
        <f ca="1">IF(ISBLANK(Table1[[#This Row],[Exit]]),DATEDIF(Table1[[#This Row],[Hire]],TODAY( ),"Y"),DATEDIF(Table1[[#This Row],[Hire]],Table1[[#This Row],[Exit]],"Y"))</f>
        <v>1</v>
      </c>
      <c r="N76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67" spans="1:14">
      <c r="A767" t="s">
        <v>1498</v>
      </c>
      <c r="B767" t="s">
        <v>1499</v>
      </c>
      <c r="C767" t="s">
        <v>21</v>
      </c>
      <c r="D767">
        <v>46</v>
      </c>
      <c r="E767" t="s">
        <v>81</v>
      </c>
      <c r="F767" t="s">
        <v>59</v>
      </c>
      <c r="G767" t="s">
        <v>53</v>
      </c>
      <c r="H767" s="1">
        <v>45412</v>
      </c>
      <c r="J767">
        <v>274893</v>
      </c>
      <c r="K767">
        <v>0</v>
      </c>
      <c r="L767" t="s">
        <v>24</v>
      </c>
      <c r="M767" s="2">
        <f ca="1">IF(ISBLANK(Table1[[#This Row],[Exit]]),DATEDIF(Table1[[#This Row],[Hire]],TODAY( ),"Y"),DATEDIF(Table1[[#This Row],[Hire]],Table1[[#This Row],[Exit]],"Y"))</f>
        <v>1</v>
      </c>
      <c r="N76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68" spans="1:14">
      <c r="A768" t="s">
        <v>1500</v>
      </c>
      <c r="B768" t="s">
        <v>1501</v>
      </c>
      <c r="C768" t="s">
        <v>21</v>
      </c>
      <c r="D768">
        <v>46</v>
      </c>
      <c r="E768" t="s">
        <v>22</v>
      </c>
      <c r="F768" t="s">
        <v>16</v>
      </c>
      <c r="G768" t="s">
        <v>53</v>
      </c>
      <c r="H768" s="1">
        <v>43887</v>
      </c>
      <c r="J768">
        <v>293476</v>
      </c>
      <c r="K768">
        <v>0</v>
      </c>
      <c r="L768" t="s">
        <v>24</v>
      </c>
      <c r="M768" s="2">
        <f ca="1">IF(ISBLANK(Table1[[#This Row],[Exit]]),DATEDIF(Table1[[#This Row],[Hire]],TODAY( ),"Y"),DATEDIF(Table1[[#This Row],[Hire]],Table1[[#This Row],[Exit]],"Y"))</f>
        <v>5</v>
      </c>
      <c r="N76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69" spans="1:14">
      <c r="A769" t="s">
        <v>1502</v>
      </c>
      <c r="B769" t="s">
        <v>1503</v>
      </c>
      <c r="C769" t="s">
        <v>14</v>
      </c>
      <c r="D769">
        <v>38</v>
      </c>
      <c r="E769" t="s">
        <v>92</v>
      </c>
      <c r="F769" t="s">
        <v>16</v>
      </c>
      <c r="G769" t="s">
        <v>53</v>
      </c>
      <c r="H769" s="1">
        <v>44815</v>
      </c>
      <c r="J769">
        <v>315278</v>
      </c>
      <c r="K769">
        <v>0</v>
      </c>
      <c r="L769" t="s">
        <v>24</v>
      </c>
      <c r="M769" s="2">
        <f ca="1">IF(ISBLANK(Table1[[#This Row],[Exit]]),DATEDIF(Table1[[#This Row],[Hire]],TODAY( ),"Y"),DATEDIF(Table1[[#This Row],[Hire]],Table1[[#This Row],[Exit]],"Y"))</f>
        <v>2</v>
      </c>
      <c r="N76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70" spans="1:14">
      <c r="A770" t="s">
        <v>1504</v>
      </c>
      <c r="B770" t="s">
        <v>1505</v>
      </c>
      <c r="C770" t="s">
        <v>21</v>
      </c>
      <c r="D770">
        <v>46</v>
      </c>
      <c r="E770" t="s">
        <v>31</v>
      </c>
      <c r="F770" t="s">
        <v>43</v>
      </c>
      <c r="G770" t="s">
        <v>53</v>
      </c>
      <c r="H770" s="1">
        <v>45430</v>
      </c>
      <c r="J770">
        <v>241879</v>
      </c>
      <c r="K770">
        <v>0</v>
      </c>
      <c r="L770" t="s">
        <v>24</v>
      </c>
      <c r="M770" s="2">
        <f ca="1">IF(ISBLANK(Table1[[#This Row],[Exit]]),DATEDIF(Table1[[#This Row],[Hire]],TODAY( ),"Y"),DATEDIF(Table1[[#This Row],[Hire]],Table1[[#This Row],[Exit]],"Y"))</f>
        <v>1</v>
      </c>
      <c r="N77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71" spans="1:14">
      <c r="A771" t="s">
        <v>1506</v>
      </c>
      <c r="B771" t="s">
        <v>1507</v>
      </c>
      <c r="C771" t="s">
        <v>14</v>
      </c>
      <c r="D771">
        <v>39</v>
      </c>
      <c r="E771" t="s">
        <v>15</v>
      </c>
      <c r="F771" t="s">
        <v>16</v>
      </c>
      <c r="G771" t="s">
        <v>17</v>
      </c>
      <c r="H771" s="1">
        <v>44509</v>
      </c>
      <c r="J771">
        <v>153928</v>
      </c>
      <c r="K771">
        <v>0</v>
      </c>
      <c r="L771" t="s">
        <v>24</v>
      </c>
      <c r="M771" s="2">
        <f ca="1">IF(ISBLANK(Table1[[#This Row],[Exit]]),DATEDIF(Table1[[#This Row],[Hire]],TODAY( ),"Y"),DATEDIF(Table1[[#This Row],[Hire]],Table1[[#This Row],[Exit]],"Y"))</f>
        <v>3</v>
      </c>
      <c r="N77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72" spans="1:14">
      <c r="A772" t="s">
        <v>709</v>
      </c>
      <c r="B772" t="s">
        <v>1508</v>
      </c>
      <c r="C772" t="s">
        <v>14</v>
      </c>
      <c r="D772">
        <v>31</v>
      </c>
      <c r="E772" t="s">
        <v>22</v>
      </c>
      <c r="F772" t="s">
        <v>16</v>
      </c>
      <c r="G772" t="s">
        <v>23</v>
      </c>
      <c r="H772" s="1">
        <v>43963</v>
      </c>
      <c r="J772">
        <v>520294</v>
      </c>
      <c r="K772">
        <v>0</v>
      </c>
      <c r="L772" t="s">
        <v>24</v>
      </c>
      <c r="M772" s="2">
        <f ca="1">IF(ISBLANK(Table1[[#This Row],[Exit]]),DATEDIF(Table1[[#This Row],[Hire]],TODAY( ),"Y"),DATEDIF(Table1[[#This Row],[Hire]],Table1[[#This Row],[Exit]],"Y"))</f>
        <v>5</v>
      </c>
      <c r="N77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773" spans="1:14">
      <c r="A773" t="s">
        <v>1509</v>
      </c>
      <c r="B773" t="s">
        <v>1510</v>
      </c>
      <c r="C773" t="s">
        <v>14</v>
      </c>
      <c r="D773">
        <v>45</v>
      </c>
      <c r="E773" t="s">
        <v>27</v>
      </c>
      <c r="F773" t="s">
        <v>16</v>
      </c>
      <c r="G773" t="s">
        <v>53</v>
      </c>
      <c r="H773" s="1">
        <v>44815</v>
      </c>
      <c r="J773">
        <v>146279</v>
      </c>
      <c r="K773">
        <v>0</v>
      </c>
      <c r="L773" t="s">
        <v>24</v>
      </c>
      <c r="M773" s="2">
        <f ca="1">IF(ISBLANK(Table1[[#This Row],[Exit]]),DATEDIF(Table1[[#This Row],[Hire]],TODAY( ),"Y"),DATEDIF(Table1[[#This Row],[Hire]],Table1[[#This Row],[Exit]],"Y"))</f>
        <v>2</v>
      </c>
      <c r="N77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74" spans="1:14">
      <c r="A774" t="s">
        <v>1357</v>
      </c>
      <c r="B774" t="s">
        <v>1511</v>
      </c>
      <c r="C774" t="s">
        <v>14</v>
      </c>
      <c r="D774">
        <v>50</v>
      </c>
      <c r="E774" t="s">
        <v>31</v>
      </c>
      <c r="F774" t="s">
        <v>49</v>
      </c>
      <c r="G774" t="s">
        <v>34</v>
      </c>
      <c r="H774" s="1">
        <v>44857</v>
      </c>
      <c r="J774">
        <v>357490</v>
      </c>
      <c r="K774">
        <v>0.06</v>
      </c>
      <c r="L774" t="s">
        <v>24</v>
      </c>
      <c r="M774" s="2">
        <f ca="1">IF(ISBLANK(Table1[[#This Row],[Exit]]),DATEDIF(Table1[[#This Row],[Hire]],TODAY( ),"Y"),DATEDIF(Table1[[#This Row],[Hire]],Table1[[#This Row],[Exit]],"Y"))</f>
        <v>2</v>
      </c>
      <c r="N77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75" spans="1:14">
      <c r="A775" t="s">
        <v>1512</v>
      </c>
      <c r="B775" t="s">
        <v>1513</v>
      </c>
      <c r="C775" t="s">
        <v>21</v>
      </c>
      <c r="D775">
        <v>36</v>
      </c>
      <c r="E775" t="s">
        <v>27</v>
      </c>
      <c r="F775" t="s">
        <v>59</v>
      </c>
      <c r="G775" t="s">
        <v>53</v>
      </c>
      <c r="H775" s="1">
        <v>45527</v>
      </c>
      <c r="J775">
        <v>350927</v>
      </c>
      <c r="K775">
        <v>0.05</v>
      </c>
      <c r="L775" t="s">
        <v>24</v>
      </c>
      <c r="M775" s="2">
        <f ca="1">IF(ISBLANK(Table1[[#This Row],[Exit]]),DATEDIF(Table1[[#This Row],[Hire]],TODAY( ),"Y"),DATEDIF(Table1[[#This Row],[Hire]],Table1[[#This Row],[Exit]],"Y"))</f>
        <v>0</v>
      </c>
      <c r="N77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76" spans="1:14">
      <c r="A776" t="s">
        <v>1514</v>
      </c>
      <c r="B776" t="s">
        <v>1515</v>
      </c>
      <c r="C776" t="s">
        <v>14</v>
      </c>
      <c r="D776">
        <v>45</v>
      </c>
      <c r="E776" t="s">
        <v>15</v>
      </c>
      <c r="F776" t="s">
        <v>46</v>
      </c>
      <c r="G776" t="s">
        <v>23</v>
      </c>
      <c r="H776" s="1">
        <v>45237</v>
      </c>
      <c r="J776">
        <v>216478</v>
      </c>
      <c r="K776">
        <v>0</v>
      </c>
      <c r="L776" t="s">
        <v>24</v>
      </c>
      <c r="M776" s="2">
        <f ca="1">IF(ISBLANK(Table1[[#This Row],[Exit]]),DATEDIF(Table1[[#This Row],[Hire]],TODAY( ),"Y"),DATEDIF(Table1[[#This Row],[Hire]],Table1[[#This Row],[Exit]],"Y"))</f>
        <v>1</v>
      </c>
      <c r="N77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77" spans="1:14">
      <c r="A777" t="s">
        <v>1516</v>
      </c>
      <c r="B777" t="s">
        <v>1517</v>
      </c>
      <c r="C777" t="s">
        <v>21</v>
      </c>
      <c r="D777">
        <v>46</v>
      </c>
      <c r="E777" t="s">
        <v>15</v>
      </c>
      <c r="F777" t="s">
        <v>16</v>
      </c>
      <c r="G777" t="s">
        <v>34</v>
      </c>
      <c r="H777" s="1">
        <v>45206</v>
      </c>
      <c r="J777">
        <v>354979</v>
      </c>
      <c r="K777">
        <v>0.13</v>
      </c>
      <c r="L777" t="s">
        <v>24</v>
      </c>
      <c r="M777" s="2">
        <f ca="1">IF(ISBLANK(Table1[[#This Row],[Exit]]),DATEDIF(Table1[[#This Row],[Hire]],TODAY( ),"Y"),DATEDIF(Table1[[#This Row],[Hire]],Table1[[#This Row],[Exit]],"Y"))</f>
        <v>1</v>
      </c>
      <c r="N77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78" spans="1:14">
      <c r="A778" t="s">
        <v>1518</v>
      </c>
      <c r="B778" t="s">
        <v>1519</v>
      </c>
      <c r="C778" t="s">
        <v>14</v>
      </c>
      <c r="D778">
        <v>41</v>
      </c>
      <c r="E778" t="s">
        <v>42</v>
      </c>
      <c r="F778" t="s">
        <v>59</v>
      </c>
      <c r="G778" t="s">
        <v>34</v>
      </c>
      <c r="H778" s="1">
        <v>44677</v>
      </c>
      <c r="I778" s="1">
        <v>45440</v>
      </c>
      <c r="J778">
        <v>372960</v>
      </c>
      <c r="K778">
        <v>0.2</v>
      </c>
      <c r="L778" t="s">
        <v>18</v>
      </c>
      <c r="M778" s="2">
        <f ca="1">IF(ISBLANK(Table1[[#This Row],[Exit]]),DATEDIF(Table1[[#This Row],[Hire]],TODAY( ),"Y"),DATEDIF(Table1[[#This Row],[Hire]],Table1[[#This Row],[Exit]],"Y"))</f>
        <v>2</v>
      </c>
      <c r="N77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79" spans="1:14">
      <c r="A779" t="s">
        <v>1520</v>
      </c>
      <c r="B779" t="s">
        <v>1521</v>
      </c>
      <c r="C779" t="s">
        <v>21</v>
      </c>
      <c r="D779">
        <v>47</v>
      </c>
      <c r="E779" t="s">
        <v>42</v>
      </c>
      <c r="F779" t="s">
        <v>16</v>
      </c>
      <c r="G779" t="s">
        <v>17</v>
      </c>
      <c r="H779" s="1">
        <v>43889</v>
      </c>
      <c r="I779" s="1">
        <v>45206</v>
      </c>
      <c r="J779">
        <v>315479</v>
      </c>
      <c r="K779">
        <v>0</v>
      </c>
      <c r="L779" t="s">
        <v>18</v>
      </c>
      <c r="M779" s="2">
        <f ca="1">IF(ISBLANK(Table1[[#This Row],[Exit]]),DATEDIF(Table1[[#This Row],[Hire]],TODAY( ),"Y"),DATEDIF(Table1[[#This Row],[Hire]],Table1[[#This Row],[Exit]],"Y"))</f>
        <v>3</v>
      </c>
      <c r="N77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80" spans="1:14">
      <c r="A780" t="s">
        <v>1522</v>
      </c>
      <c r="B780" t="s">
        <v>1523</v>
      </c>
      <c r="C780" t="s">
        <v>21</v>
      </c>
      <c r="D780">
        <v>38</v>
      </c>
      <c r="E780" t="s">
        <v>42</v>
      </c>
      <c r="F780" t="s">
        <v>16</v>
      </c>
      <c r="G780" t="s">
        <v>17</v>
      </c>
      <c r="H780" s="1">
        <v>44116</v>
      </c>
      <c r="J780">
        <v>284769</v>
      </c>
      <c r="K780">
        <v>0</v>
      </c>
      <c r="L780" t="s">
        <v>24</v>
      </c>
      <c r="M780" s="2">
        <f ca="1">IF(ISBLANK(Table1[[#This Row],[Exit]]),DATEDIF(Table1[[#This Row],[Hire]],TODAY( ),"Y"),DATEDIF(Table1[[#This Row],[Hire]],Table1[[#This Row],[Exit]],"Y"))</f>
        <v>4</v>
      </c>
      <c r="N78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81" spans="1:14">
      <c r="A781" t="s">
        <v>121</v>
      </c>
      <c r="B781" t="s">
        <v>1524</v>
      </c>
      <c r="C781" t="s">
        <v>41</v>
      </c>
      <c r="D781">
        <v>40</v>
      </c>
      <c r="E781" t="s">
        <v>52</v>
      </c>
      <c r="F781" t="s">
        <v>16</v>
      </c>
      <c r="G781" t="s">
        <v>23</v>
      </c>
      <c r="H781" s="1">
        <v>44588</v>
      </c>
      <c r="J781">
        <v>467829</v>
      </c>
      <c r="K781">
        <v>0</v>
      </c>
      <c r="L781" t="s">
        <v>24</v>
      </c>
      <c r="M781" s="2">
        <f ca="1">IF(ISBLANK(Table1[[#This Row],[Exit]]),DATEDIF(Table1[[#This Row],[Hire]],TODAY( ),"Y"),DATEDIF(Table1[[#This Row],[Hire]],Table1[[#This Row],[Exit]],"Y"))</f>
        <v>3</v>
      </c>
      <c r="N78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82" spans="1:14">
      <c r="A782" t="s">
        <v>99</v>
      </c>
      <c r="B782" t="s">
        <v>1525</v>
      </c>
      <c r="C782" t="s">
        <v>14</v>
      </c>
      <c r="D782">
        <v>45</v>
      </c>
      <c r="E782" t="s">
        <v>42</v>
      </c>
      <c r="F782" t="s">
        <v>28</v>
      </c>
      <c r="G782" t="s">
        <v>17</v>
      </c>
      <c r="H782" s="1">
        <v>45337</v>
      </c>
      <c r="J782">
        <v>325780</v>
      </c>
      <c r="K782">
        <v>0</v>
      </c>
      <c r="L782" t="s">
        <v>24</v>
      </c>
      <c r="M782" s="2">
        <f ca="1">IF(ISBLANK(Table1[[#This Row],[Exit]]),DATEDIF(Table1[[#This Row],[Hire]],TODAY( ),"Y"),DATEDIF(Table1[[#This Row],[Hire]],Table1[[#This Row],[Exit]],"Y"))</f>
        <v>1</v>
      </c>
      <c r="N78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41-45</v>
      </c>
    </row>
    <row r="783" spans="1:14">
      <c r="A783" t="s">
        <v>1526</v>
      </c>
      <c r="B783" t="s">
        <v>1527</v>
      </c>
      <c r="C783" t="s">
        <v>41</v>
      </c>
      <c r="D783">
        <v>26</v>
      </c>
      <c r="E783" t="s">
        <v>58</v>
      </c>
      <c r="F783" t="s">
        <v>16</v>
      </c>
      <c r="G783" t="s">
        <v>23</v>
      </c>
      <c r="H783" s="1">
        <v>44602</v>
      </c>
      <c r="I783" s="1">
        <v>45440</v>
      </c>
      <c r="J783">
        <v>203948</v>
      </c>
      <c r="K783">
        <v>0.09</v>
      </c>
      <c r="L783" t="s">
        <v>18</v>
      </c>
      <c r="M783" s="2">
        <f ca="1">IF(ISBLANK(Table1[[#This Row],[Exit]]),DATEDIF(Table1[[#This Row],[Hire]],TODAY( ),"Y"),DATEDIF(Table1[[#This Row],[Hire]],Table1[[#This Row],[Exit]],"Y"))</f>
        <v>2</v>
      </c>
      <c r="N78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26-30</v>
      </c>
    </row>
    <row r="784" spans="1:14">
      <c r="A784" t="s">
        <v>1528</v>
      </c>
      <c r="B784" t="s">
        <v>1529</v>
      </c>
      <c r="C784" t="s">
        <v>14</v>
      </c>
      <c r="D784">
        <v>35</v>
      </c>
      <c r="E784" t="s">
        <v>52</v>
      </c>
      <c r="F784" t="s">
        <v>28</v>
      </c>
      <c r="G784" t="s">
        <v>34</v>
      </c>
      <c r="H784" s="1">
        <v>44183</v>
      </c>
      <c r="J784">
        <v>275394</v>
      </c>
      <c r="K784">
        <v>0</v>
      </c>
      <c r="L784" t="s">
        <v>24</v>
      </c>
      <c r="M784" s="2">
        <f ca="1">IF(ISBLANK(Table1[[#This Row],[Exit]]),DATEDIF(Table1[[#This Row],[Hire]],TODAY( ),"Y"),DATEDIF(Table1[[#This Row],[Hire]],Table1[[#This Row],[Exit]],"Y"))</f>
        <v>4</v>
      </c>
      <c r="N784"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785" spans="1:14">
      <c r="A785" t="s">
        <v>1530</v>
      </c>
      <c r="B785" t="s">
        <v>1531</v>
      </c>
      <c r="C785" t="s">
        <v>21</v>
      </c>
      <c r="D785">
        <v>46</v>
      </c>
      <c r="E785" t="s">
        <v>52</v>
      </c>
      <c r="F785" t="s">
        <v>16</v>
      </c>
      <c r="G785" t="s">
        <v>23</v>
      </c>
      <c r="H785" s="1">
        <v>43837</v>
      </c>
      <c r="J785">
        <v>241896</v>
      </c>
      <c r="K785">
        <v>0.15</v>
      </c>
      <c r="L785" t="s">
        <v>24</v>
      </c>
      <c r="M785" s="2">
        <f ca="1">IF(ISBLANK(Table1[[#This Row],[Exit]]),DATEDIF(Table1[[#This Row],[Hire]],TODAY( ),"Y"),DATEDIF(Table1[[#This Row],[Hire]],Table1[[#This Row],[Exit]],"Y"))</f>
        <v>5</v>
      </c>
      <c r="N785"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86" spans="1:14">
      <c r="A786" t="s">
        <v>1532</v>
      </c>
      <c r="B786" t="s">
        <v>1533</v>
      </c>
      <c r="C786" t="s">
        <v>21</v>
      </c>
      <c r="D786">
        <v>35</v>
      </c>
      <c r="E786" t="s">
        <v>66</v>
      </c>
      <c r="F786" t="s">
        <v>16</v>
      </c>
      <c r="G786" t="s">
        <v>34</v>
      </c>
      <c r="H786" s="1">
        <v>45206</v>
      </c>
      <c r="J786">
        <v>314920</v>
      </c>
      <c r="K786">
        <v>0</v>
      </c>
      <c r="L786" t="s">
        <v>24</v>
      </c>
      <c r="M786" s="2">
        <f ca="1">IF(ISBLANK(Table1[[#This Row],[Exit]]),DATEDIF(Table1[[#This Row],[Hire]],TODAY( ),"Y"),DATEDIF(Table1[[#This Row],[Hire]],Table1[[#This Row],[Exit]],"Y"))</f>
        <v>1</v>
      </c>
      <c r="N786"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31-35</v>
      </c>
    </row>
    <row r="787" spans="1:14">
      <c r="A787" t="s">
        <v>848</v>
      </c>
      <c r="B787" t="s">
        <v>1534</v>
      </c>
      <c r="C787" t="s">
        <v>21</v>
      </c>
      <c r="D787">
        <v>46</v>
      </c>
      <c r="E787" t="s">
        <v>58</v>
      </c>
      <c r="F787" t="s">
        <v>43</v>
      </c>
      <c r="G787" t="s">
        <v>34</v>
      </c>
      <c r="H787" s="1">
        <v>44487</v>
      </c>
      <c r="J787">
        <v>245973</v>
      </c>
      <c r="K787">
        <v>0.26</v>
      </c>
      <c r="L787" t="s">
        <v>24</v>
      </c>
      <c r="M787" s="2">
        <f ca="1">IF(ISBLANK(Table1[[#This Row],[Exit]]),DATEDIF(Table1[[#This Row],[Hire]],TODAY( ),"Y"),DATEDIF(Table1[[#This Row],[Hire]],Table1[[#This Row],[Exit]],"Y"))</f>
        <v>3</v>
      </c>
      <c r="N787"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88" spans="1:14">
      <c r="A788" t="s">
        <v>1535</v>
      </c>
      <c r="B788" t="s">
        <v>1536</v>
      </c>
      <c r="C788" t="s">
        <v>21</v>
      </c>
      <c r="D788">
        <v>46</v>
      </c>
      <c r="E788" t="s">
        <v>66</v>
      </c>
      <c r="F788" t="s">
        <v>46</v>
      </c>
      <c r="G788" t="s">
        <v>23</v>
      </c>
      <c r="H788" s="1">
        <v>44791</v>
      </c>
      <c r="J788">
        <v>186470</v>
      </c>
      <c r="K788">
        <v>0</v>
      </c>
      <c r="L788" t="s">
        <v>24</v>
      </c>
      <c r="M788" s="2">
        <f ca="1">IF(ISBLANK(Table1[[#This Row],[Exit]]),DATEDIF(Table1[[#This Row],[Hire]],TODAY( ),"Y"),DATEDIF(Table1[[#This Row],[Hire]],Table1[[#This Row],[Exit]],"Y"))</f>
        <v>2</v>
      </c>
      <c r="N788"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89" spans="1:14">
      <c r="A789" t="s">
        <v>1537</v>
      </c>
      <c r="B789" t="s">
        <v>1538</v>
      </c>
      <c r="C789" t="s">
        <v>21</v>
      </c>
      <c r="D789">
        <v>46</v>
      </c>
      <c r="E789" t="s">
        <v>66</v>
      </c>
      <c r="F789" t="s">
        <v>49</v>
      </c>
      <c r="G789" t="s">
        <v>17</v>
      </c>
      <c r="H789" s="1">
        <v>45440</v>
      </c>
      <c r="J789">
        <v>162398</v>
      </c>
      <c r="K789">
        <v>0.12</v>
      </c>
      <c r="L789" t="s">
        <v>24</v>
      </c>
      <c r="M789" s="2">
        <f ca="1">IF(ISBLANK(Table1[[#This Row],[Exit]]),DATEDIF(Table1[[#This Row],[Hire]],TODAY( ),"Y"),DATEDIF(Table1[[#This Row],[Hire]],Table1[[#This Row],[Exit]],"Y"))</f>
        <v>1</v>
      </c>
      <c r="N789"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90" spans="1:14">
      <c r="A790" t="s">
        <v>1539</v>
      </c>
      <c r="B790" t="s">
        <v>1540</v>
      </c>
      <c r="C790" t="s">
        <v>21</v>
      </c>
      <c r="D790">
        <v>46</v>
      </c>
      <c r="E790" t="s">
        <v>58</v>
      </c>
      <c r="F790" t="s">
        <v>16</v>
      </c>
      <c r="G790" t="s">
        <v>53</v>
      </c>
      <c r="H790" s="1">
        <v>44811</v>
      </c>
      <c r="J790">
        <v>371972</v>
      </c>
      <c r="K790">
        <v>0</v>
      </c>
      <c r="L790" t="s">
        <v>24</v>
      </c>
      <c r="M790" s="2">
        <f ca="1">IF(ISBLANK(Table1[[#This Row],[Exit]]),DATEDIF(Table1[[#This Row],[Hire]],TODAY( ),"Y"),DATEDIF(Table1[[#This Row],[Hire]],Table1[[#This Row],[Exit]],"Y"))</f>
        <v>2</v>
      </c>
      <c r="N790"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91" spans="1:14">
      <c r="A791" t="s">
        <v>1541</v>
      </c>
      <c r="B791" t="s">
        <v>1542</v>
      </c>
      <c r="C791" t="s">
        <v>14</v>
      </c>
      <c r="D791">
        <v>36</v>
      </c>
      <c r="E791" t="s">
        <v>15</v>
      </c>
      <c r="F791" t="s">
        <v>46</v>
      </c>
      <c r="G791" t="s">
        <v>53</v>
      </c>
      <c r="H791" s="1">
        <v>45294</v>
      </c>
      <c r="J791">
        <v>270384</v>
      </c>
      <c r="K791">
        <v>0</v>
      </c>
      <c r="L791" t="s">
        <v>24</v>
      </c>
      <c r="M791" s="2">
        <f ca="1">IF(ISBLANK(Table1[[#This Row],[Exit]]),DATEDIF(Table1[[#This Row],[Hire]],TODAY( ),"Y"),DATEDIF(Table1[[#This Row],[Hire]],Table1[[#This Row],[Exit]],"Y"))</f>
        <v>1</v>
      </c>
      <c r="N791"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row r="792" spans="1:14">
      <c r="A792" t="s">
        <v>1543</v>
      </c>
      <c r="B792" t="s">
        <v>1544</v>
      </c>
      <c r="C792" t="s">
        <v>41</v>
      </c>
      <c r="D792">
        <v>46</v>
      </c>
      <c r="E792" t="s">
        <v>22</v>
      </c>
      <c r="F792" t="s">
        <v>59</v>
      </c>
      <c r="G792" t="s">
        <v>34</v>
      </c>
      <c r="H792" s="1">
        <v>45074</v>
      </c>
      <c r="J792">
        <v>174290</v>
      </c>
      <c r="K792">
        <v>0</v>
      </c>
      <c r="L792" t="s">
        <v>24</v>
      </c>
      <c r="M792" s="2">
        <f ca="1">IF(ISBLANK(Table1[[#This Row],[Exit]]),DATEDIF(Table1[[#This Row],[Hire]],TODAY( ),"Y"),DATEDIF(Table1[[#This Row],[Hire]],Table1[[#This Row],[Exit]],"Y"))</f>
        <v>2</v>
      </c>
      <c r="N792"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46-50</v>
      </c>
    </row>
    <row r="793" spans="1:14">
      <c r="A793" t="s">
        <v>1545</v>
      </c>
      <c r="B793" t="s">
        <v>1546</v>
      </c>
      <c r="C793" t="s">
        <v>14</v>
      </c>
      <c r="D793">
        <v>37</v>
      </c>
      <c r="E793" t="s">
        <v>81</v>
      </c>
      <c r="F793" t="s">
        <v>16</v>
      </c>
      <c r="G793" t="s">
        <v>23</v>
      </c>
      <c r="H793" s="1">
        <v>45245</v>
      </c>
      <c r="J793">
        <v>126492</v>
      </c>
      <c r="K793">
        <v>0.08</v>
      </c>
      <c r="L793" t="s">
        <v>24</v>
      </c>
      <c r="M793" s="2">
        <f ca="1">IF(ISBLANK(Table1[[#This Row],[Exit]]),DATEDIF(Table1[[#This Row],[Hire]],TODAY( ),"Y"),DATEDIF(Table1[[#This Row],[Hire]],Table1[[#This Row],[Exit]],"Y"))</f>
        <v>1</v>
      </c>
      <c r="N793" t="str">
        <f>IF(AND(Table1[[#This Row],[Age]]&gt;=26,Table1[[#This Row],[Age]]&lt;=30),"26-30",IF(AND(Table1[[#This Row],[Age]]&gt;=31,Table1[[#This Row],[Age]]&lt;=35),"31-35",IF(AND(Table1[[#This Row],[Age]]&gt;=36,Table1[[#This Row],[Age]]&lt;=40),"36-40",IF(AND(Table1[[#This Row],[Age]]&gt;=41,Table1[[#This Row],[Age]]&lt;=45),"41-45",IF(AND(Table1[[#This Row],[Age]]&gt;=46,Table1[[#This Row],[Age]]&lt;=50),"46-50",IF(AND(Table1[[#This Row],[Age]]&gt;=51,Table1[[#This Row],[Age]]&lt;=60),"51-60",""))))))</f>
        <v>36-40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Eyram</cp:lastModifiedBy>
  <dcterms:created xsi:type="dcterms:W3CDTF">2025-02-04T14:57:50Z</dcterms:created>
  <dcterms:modified xsi:type="dcterms:W3CDTF">2025-07-15T16:06:15Z</dcterms:modified>
</cp:coreProperties>
</file>