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lly\Documents\MHC\Reports\Fiscal Year Reports\FY18\"/>
    </mc:Choice>
  </mc:AlternateContent>
  <bookViews>
    <workbookView xWindow="0" yWindow="0" windowWidth="9690" windowHeight="2940" tabRatio="993"/>
  </bookViews>
  <sheets>
    <sheet name="Charts" sheetId="12" r:id="rId1"/>
    <sheet name="FY18 Full Year" sheetId="1" r:id="rId2"/>
    <sheet name="FY18 Just NE" sheetId="9" r:id="rId3"/>
    <sheet name="FY18 Just MA" sheetId="10" r:id="rId4"/>
    <sheet name="Sysco Non-Local Organic" sheetId="3" r:id="rId5"/>
    <sheet name="Student Garden" sheetId="11" r:id="rId6"/>
    <sheet name="Dole and Bailey" sheetId="6" r:id="rId7"/>
    <sheet name="UNFI Organic" sheetId="4" r:id="rId8"/>
    <sheet name="All Star Dairy" sheetId="5" r:id="rId9"/>
    <sheet name="Total F&amp;B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0" l="1"/>
  <c r="G19" i="10"/>
  <c r="G26" i="10"/>
  <c r="G32" i="10"/>
  <c r="G36" i="10"/>
  <c r="G43" i="10"/>
  <c r="G55" i="9"/>
  <c r="G20" i="9"/>
  <c r="G31" i="9"/>
  <c r="G39" i="9"/>
  <c r="G44" i="9"/>
  <c r="G52" i="9"/>
  <c r="G48" i="10" l="1"/>
  <c r="G57" i="9" l="1"/>
  <c r="D16" i="6"/>
  <c r="D15" i="6"/>
  <c r="D14" i="6"/>
  <c r="D10" i="6"/>
  <c r="D7" i="6"/>
  <c r="B8" i="2" l="1"/>
  <c r="B5" i="2"/>
  <c r="C24" i="4" l="1"/>
  <c r="D13" i="5"/>
  <c r="D31" i="5"/>
  <c r="D30" i="5"/>
  <c r="D17" i="5"/>
  <c r="D20" i="5"/>
  <c r="D23" i="5"/>
  <c r="D29" i="5"/>
  <c r="I68" i="1" l="1"/>
  <c r="I53" i="1"/>
  <c r="I47" i="1"/>
  <c r="I38" i="1"/>
  <c r="I21" i="1"/>
  <c r="I58" i="1"/>
  <c r="I71" i="1" l="1"/>
  <c r="D13" i="6" l="1"/>
  <c r="D7" i="3" l="1"/>
  <c r="I73" i="1" l="1"/>
</calcChain>
</file>

<file path=xl/comments1.xml><?xml version="1.0" encoding="utf-8"?>
<comments xmlns="http://schemas.openxmlformats.org/spreadsheetml/2006/main">
  <authors>
    <author>Lilly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Lilly:</t>
        </r>
        <r>
          <rPr>
            <sz val="9"/>
            <color indexed="81"/>
            <rFont val="Tahoma"/>
            <family val="2"/>
          </rPr>
          <t xml:space="preserve">
Location of Individual Farm/Business ; if the Vendor covers various farms/biz - indicate so in this column 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Lilly:</t>
        </r>
        <r>
          <rPr>
            <sz val="9"/>
            <color indexed="81"/>
            <rFont val="Tahoma"/>
            <family val="2"/>
          </rPr>
          <t xml:space="preserve">
or 500 for meat</t>
        </r>
      </text>
    </comment>
  </commentList>
</comments>
</file>

<file path=xl/comments2.xml><?xml version="1.0" encoding="utf-8"?>
<comments xmlns="http://schemas.openxmlformats.org/spreadsheetml/2006/main">
  <authors>
    <author>Lilly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Lilly:</t>
        </r>
        <r>
          <rPr>
            <sz val="9"/>
            <color indexed="81"/>
            <rFont val="Tahoma"/>
            <family val="2"/>
          </rPr>
          <t xml:space="preserve">
Location of Individual Farm/Business ; if the Vendor covers various farms/biz - indicate so in this column </t>
        </r>
      </text>
    </comment>
  </commentList>
</comments>
</file>

<file path=xl/comments3.xml><?xml version="1.0" encoding="utf-8"?>
<comments xmlns="http://schemas.openxmlformats.org/spreadsheetml/2006/main">
  <authors>
    <author>Lilly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Lilly:</t>
        </r>
        <r>
          <rPr>
            <sz val="9"/>
            <color indexed="81"/>
            <rFont val="Tahoma"/>
            <family val="2"/>
          </rPr>
          <t xml:space="preserve">
Location of Individual Farm/Business ; if the Vendor covers various farms/biz - indicate so in this column </t>
        </r>
      </text>
    </comment>
  </commentList>
</comments>
</file>

<file path=xl/sharedStrings.xml><?xml version="1.0" encoding="utf-8"?>
<sst xmlns="http://schemas.openxmlformats.org/spreadsheetml/2006/main" count="1093" uniqueCount="360">
  <si>
    <t>Location</t>
  </si>
  <si>
    <t>State</t>
  </si>
  <si>
    <t>New England?</t>
  </si>
  <si>
    <t>250 Miles?</t>
  </si>
  <si>
    <t>Date</t>
  </si>
  <si>
    <t>Item</t>
  </si>
  <si>
    <t>TOTAL LOCAL/SUSTAINABLE PRODUCE</t>
  </si>
  <si>
    <t>TOTAL LOCAL/SUSTAINABLE DAIRY</t>
  </si>
  <si>
    <t>TOTAL LOCAL/SUSTAINABLE GRAINS</t>
  </si>
  <si>
    <t>TOTAL LOCAL/SUSTAINABLE PROTEINS</t>
  </si>
  <si>
    <t>TOTAL LOCAL/SUSTAINABLE VALUE ADDED</t>
  </si>
  <si>
    <t>Distributor</t>
  </si>
  <si>
    <t>Vendor / Farm</t>
  </si>
  <si>
    <t>FreshPoint</t>
  </si>
  <si>
    <t>Yes</t>
  </si>
  <si>
    <t>Produce</t>
  </si>
  <si>
    <t>N/A</t>
  </si>
  <si>
    <t>Apex Orchards</t>
  </si>
  <si>
    <t>Direct</t>
  </si>
  <si>
    <t>Shelburne, MA</t>
  </si>
  <si>
    <t>MA</t>
  </si>
  <si>
    <t>Fruit (Apples)</t>
  </si>
  <si>
    <t>Australis Aquaculture</t>
  </si>
  <si>
    <t>Turner's Falls, MA</t>
  </si>
  <si>
    <t>Breezy Acres</t>
  </si>
  <si>
    <t>Granby, MA</t>
  </si>
  <si>
    <t>Produce &amp; Flowers</t>
  </si>
  <si>
    <t>Equal Exchange</t>
  </si>
  <si>
    <t>W. Bridgewater, MA</t>
  </si>
  <si>
    <t>Fair Trade &amp; Organic Tea</t>
  </si>
  <si>
    <t>Four Star Farms</t>
  </si>
  <si>
    <t>Northfield, MA</t>
  </si>
  <si>
    <t>GrandyOats</t>
  </si>
  <si>
    <t>ME</t>
  </si>
  <si>
    <t>Whole Grains &amp; Flours</t>
  </si>
  <si>
    <t>Maple Valley Creamery</t>
  </si>
  <si>
    <t>Hadley, MA</t>
  </si>
  <si>
    <t>Ice Cream</t>
  </si>
  <si>
    <t>Pierce Brothers Coffee Roasters</t>
  </si>
  <si>
    <t>Greenfield, MA</t>
  </si>
  <si>
    <t>Fair Trade &amp; Organic Coffee</t>
  </si>
  <si>
    <t>Schermerhorn's Seafood</t>
  </si>
  <si>
    <t>Holyoke, MA</t>
  </si>
  <si>
    <t>Seafood from Maine</t>
  </si>
  <si>
    <t>Shattuck Sugarhouse</t>
  </si>
  <si>
    <t>Belchertown, MA</t>
  </si>
  <si>
    <t>Maple Syrup, Maple Products</t>
  </si>
  <si>
    <t>Shelburne Honey Company</t>
  </si>
  <si>
    <t>Honey</t>
  </si>
  <si>
    <t>Slow Tractor Farm</t>
  </si>
  <si>
    <t>Warm Colors Apiary</t>
  </si>
  <si>
    <t>South Deerfield, MA</t>
  </si>
  <si>
    <t>Winter Moon Roots</t>
  </si>
  <si>
    <t>Black Beans</t>
  </si>
  <si>
    <t>Bouchard Family Farms</t>
  </si>
  <si>
    <t>Fort Kent, ME</t>
  </si>
  <si>
    <t>Buckwheat</t>
  </si>
  <si>
    <t>Amount</t>
  </si>
  <si>
    <t>Global</t>
  </si>
  <si>
    <t>all vendors, all items, all locations; by cost category (just F&amp;B, no NF)</t>
  </si>
  <si>
    <t>Warehouse -     TOTAL:</t>
  </si>
  <si>
    <t>Total F&amp;B $</t>
  </si>
  <si>
    <t>001-009</t>
  </si>
  <si>
    <t>010-013</t>
  </si>
  <si>
    <t>Cost Categories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</si>
  <si>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</si>
  <si>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</si>
  <si>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</si>
  <si>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</si>
  <si>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</si>
  <si>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</si>
  <si>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</si>
  <si>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</si>
  <si>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</si>
  <si>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</si>
  <si>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</si>
  <si>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</si>
  <si>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</si>
  <si>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Fish</t>
  </si>
  <si>
    <t>Beverages</t>
  </si>
  <si>
    <t>Groceries</t>
  </si>
  <si>
    <t>Dairy</t>
  </si>
  <si>
    <t>Frozen</t>
  </si>
  <si>
    <t>Outside Bakery</t>
  </si>
  <si>
    <t>Alcoholic Beverages</t>
  </si>
  <si>
    <t>Vegetarian Products</t>
  </si>
  <si>
    <t>Retail Items</t>
  </si>
  <si>
    <t>MHC Bakery</t>
  </si>
  <si>
    <t>Meat</t>
  </si>
  <si>
    <t>Poultry</t>
  </si>
  <si>
    <t>Sysco</t>
  </si>
  <si>
    <t>No</t>
  </si>
  <si>
    <t>To-Jo Mushrooms, Inc.</t>
  </si>
  <si>
    <t>Avondale, PA</t>
  </si>
  <si>
    <t>PA</t>
  </si>
  <si>
    <t>Marinated Mushrooms</t>
  </si>
  <si>
    <t>Shediac Lobster Shop</t>
  </si>
  <si>
    <t>Canada</t>
  </si>
  <si>
    <t>Lobster Meat (MSC Certified)</t>
  </si>
  <si>
    <t>Belfast, ME</t>
  </si>
  <si>
    <t>Potato Skins (From Maine Grown Potatoes)</t>
  </si>
  <si>
    <t>Cabot Creamery</t>
  </si>
  <si>
    <t>McCray's Farm</t>
  </si>
  <si>
    <t>Stonyfield Farms, Inc.</t>
  </si>
  <si>
    <t xml:space="preserve">Rolling Hills </t>
  </si>
  <si>
    <t>All Star Dairy</t>
  </si>
  <si>
    <t>?</t>
  </si>
  <si>
    <t>Organic Soy Milk</t>
  </si>
  <si>
    <t>Waitsfield, VT</t>
  </si>
  <si>
    <t>VT</t>
  </si>
  <si>
    <t>South Hadley, MA</t>
  </si>
  <si>
    <t>Londonderry, NH</t>
  </si>
  <si>
    <t>NH</t>
  </si>
  <si>
    <t>Misc. Dairy (Cheese, Yogurt, Etc.)</t>
  </si>
  <si>
    <t>Milk</t>
  </si>
  <si>
    <t>Highliner Seafoods</t>
  </si>
  <si>
    <t>MSC-Certified Pollock</t>
  </si>
  <si>
    <t>Red's Best</t>
  </si>
  <si>
    <t>Boston, MA</t>
  </si>
  <si>
    <t>Local &amp; Sustainable Seafood</t>
  </si>
  <si>
    <t>NorthCoast Local</t>
  </si>
  <si>
    <t>NorthCoast Non-Local Sustainable</t>
  </si>
  <si>
    <t xml:space="preserve">Direct </t>
  </si>
  <si>
    <t>MSC-Certified Non-Local Seafood</t>
  </si>
  <si>
    <t>Fiscal Year Summary Report - Mount Holyoke College Local &amp; Sustainable Purchases</t>
  </si>
  <si>
    <t>Penobscot McCrum</t>
  </si>
  <si>
    <t>FreshPoint Regional</t>
  </si>
  <si>
    <t>Shelburne Falls, MA</t>
  </si>
  <si>
    <t>Vendor Name</t>
  </si>
  <si>
    <t>Vendor Location</t>
  </si>
  <si>
    <t>Total Sysco Organic</t>
  </si>
  <si>
    <t>Misc. Organic Items Through Sysco</t>
  </si>
  <si>
    <t>Various Locations</t>
  </si>
  <si>
    <t>Some</t>
  </si>
  <si>
    <t>Item(s)</t>
  </si>
  <si>
    <t>Book &amp; Plow Farm</t>
  </si>
  <si>
    <t>Amherst, MA</t>
  </si>
  <si>
    <t>Diemand Farm</t>
  </si>
  <si>
    <t>Wendell, MA</t>
  </si>
  <si>
    <t>Fatboy Foods</t>
  </si>
  <si>
    <t>Medford, MA</t>
  </si>
  <si>
    <t>Organic Granola (Some Locally Sourced Ingredients)</t>
  </si>
  <si>
    <t>Prepared Foods (i.e. Applesauce) Utilizing Local Ingredients</t>
  </si>
  <si>
    <t>Hosta Hill</t>
  </si>
  <si>
    <t>Housatonic, MA</t>
  </si>
  <si>
    <t>Lacto-Fermented Vegetables</t>
  </si>
  <si>
    <t>Mapleline</t>
  </si>
  <si>
    <t>Sysco Non-Local Organic</t>
  </si>
  <si>
    <t>Hartford, CT</t>
  </si>
  <si>
    <t>CT</t>
  </si>
  <si>
    <t>Organic Yogurt (Dairy Sourced from All Over)</t>
  </si>
  <si>
    <t>New England Seafood, some MSC-Certified</t>
  </si>
  <si>
    <t>Hiram, ME</t>
  </si>
  <si>
    <t>Asparagus</t>
  </si>
  <si>
    <t>Poultry &amp; Eggs</t>
  </si>
  <si>
    <t xml:space="preserve">Wild Planet Foods </t>
  </si>
  <si>
    <t>McKinleyville, CA</t>
  </si>
  <si>
    <t>CA</t>
  </si>
  <si>
    <t>Sustainable Tuna (Seafood Watch "Best Choice")</t>
  </si>
  <si>
    <t>Brand</t>
  </si>
  <si>
    <t>UNFI Organic Products</t>
  </si>
  <si>
    <t>Bionaturae</t>
  </si>
  <si>
    <t>Envirokids</t>
  </si>
  <si>
    <t>Mary's Gone Crackers</t>
  </si>
  <si>
    <t>Nasoya</t>
  </si>
  <si>
    <t>Nature's Path</t>
  </si>
  <si>
    <t>Once Again</t>
  </si>
  <si>
    <t>Ricedream</t>
  </si>
  <si>
    <t>Beans</t>
  </si>
  <si>
    <t>Panda Puffs Cereal</t>
  </si>
  <si>
    <t>Gorilla Munch Cereal</t>
  </si>
  <si>
    <t>Koala Crisp Cereal</t>
  </si>
  <si>
    <t>Total UNFI Organic</t>
  </si>
  <si>
    <t>Crackers</t>
  </si>
  <si>
    <t>Tofu</t>
  </si>
  <si>
    <t>Heritage Flakes Cereal</t>
  </si>
  <si>
    <t>Mesa Sunrise Cereal</t>
  </si>
  <si>
    <t>Sunflower Butter</t>
  </si>
  <si>
    <t>Original Rice Milk</t>
  </si>
  <si>
    <t>Vanilla Rice Milk</t>
  </si>
  <si>
    <t>Pasta Penne</t>
  </si>
  <si>
    <t>UNFI Misc. Organic Products</t>
  </si>
  <si>
    <t>UNFI</t>
  </si>
  <si>
    <t>BRAND NAME</t>
  </si>
  <si>
    <t>DESCRIPTION</t>
  </si>
  <si>
    <t>GROSS SALES</t>
  </si>
  <si>
    <t>MANUFACTURE LOCATION</t>
  </si>
  <si>
    <t>CABOT CREAMERY</t>
  </si>
  <si>
    <t>HORSERADISH CHEDDAR</t>
  </si>
  <si>
    <t>MILD WHITE CHEDDAR KOSHER</t>
  </si>
  <si>
    <t>PEPPER JACK CHEESE</t>
  </si>
  <si>
    <t>MONTERAY JACK CHEESE</t>
  </si>
  <si>
    <t>BUTTER SOLIDS</t>
  </si>
  <si>
    <t>SOUR CREAM</t>
  </si>
  <si>
    <t>WHIP CREAM</t>
  </si>
  <si>
    <t>local</t>
  </si>
  <si>
    <t>McCRAY'S FARM</t>
  </si>
  <si>
    <t>HOMO MILK</t>
  </si>
  <si>
    <t>SKIM MILK</t>
  </si>
  <si>
    <t>ROLLING HILLS</t>
  </si>
  <si>
    <t>SOY ORG. MILK PLAIN</t>
  </si>
  <si>
    <t>SOY MILK VANILLA</t>
  </si>
  <si>
    <t>organic</t>
  </si>
  <si>
    <t>STONYFIELD FARMS, INC</t>
  </si>
  <si>
    <t>PLAIN ORGANIC N.F. YOGURT</t>
  </si>
  <si>
    <t>LF ORG. FR. VANILLA YOG.</t>
  </si>
  <si>
    <t>ASST STONY FF YOGURT</t>
  </si>
  <si>
    <t>ORG. VARIETY YOGURT</t>
  </si>
  <si>
    <t>LONDONDERRY, N.H.</t>
  </si>
  <si>
    <t>L/S?</t>
  </si>
  <si>
    <t>Total Cabot Creamery</t>
  </si>
  <si>
    <t>Total McCray's Farm</t>
  </si>
  <si>
    <t>Total Stonyfield</t>
  </si>
  <si>
    <t>Total Local</t>
  </si>
  <si>
    <t>Total Organic</t>
  </si>
  <si>
    <t>Honest Tea</t>
  </si>
  <si>
    <t>Maryland</t>
  </si>
  <si>
    <t>organic &amp; fair trade</t>
  </si>
  <si>
    <t xml:space="preserve">Kashi </t>
  </si>
  <si>
    <t>Solana Beach, CA</t>
  </si>
  <si>
    <t>Organic Indigo Morning Cereal</t>
  </si>
  <si>
    <t>Iced Green Dragon Tea</t>
  </si>
  <si>
    <t>Oregon Chai</t>
  </si>
  <si>
    <t>Portland, OR</t>
  </si>
  <si>
    <t>Organic Chai Tea</t>
  </si>
  <si>
    <t>Local/Sust?</t>
  </si>
  <si>
    <t>Northeast Family Farms</t>
  </si>
  <si>
    <t>New England &amp; New York (within 250 miles)</t>
  </si>
  <si>
    <t>Local Ground Beef</t>
  </si>
  <si>
    <t>Local</t>
  </si>
  <si>
    <t>Local Beef Stew Cubes</t>
  </si>
  <si>
    <t>Total NEFF Local Meat</t>
  </si>
  <si>
    <t>Hakubaku</t>
  </si>
  <si>
    <t>Organic Soba Pasta Noodle</t>
  </si>
  <si>
    <t>Sust (Organic)</t>
  </si>
  <si>
    <t>Organic Udon Pasta Noodle</t>
  </si>
  <si>
    <t>Total HB Organic Noodles</t>
  </si>
  <si>
    <t>Rick pulled this data from Fpro Warehouse on 7/3/18, printed and saved in binder</t>
  </si>
  <si>
    <t>Misty Knoll Farm</t>
  </si>
  <si>
    <t>Local Chicken Legs</t>
  </si>
  <si>
    <t>Total MK Chicken</t>
  </si>
  <si>
    <t>New Haven, VT</t>
  </si>
  <si>
    <t>Local Chicken Breast</t>
  </si>
  <si>
    <t>Dole &amp; Bailey</t>
  </si>
  <si>
    <t xml:space="preserve">New England &amp; NY </t>
  </si>
  <si>
    <t xml:space="preserve">cannot count in NE &amp; MA reports because cannot identify specific location </t>
  </si>
  <si>
    <t>Organic Soba and Udon Noodles</t>
  </si>
  <si>
    <t xml:space="preserve">cannot count in MA report because cannot identify specific location </t>
  </si>
  <si>
    <t>CAN include in NE report, but cannot count in MA report because product comes from ME</t>
  </si>
  <si>
    <t>cannot count in NE &amp; MA reports because ingredients come from all over</t>
  </si>
  <si>
    <t>cannot count in NE report because not all ingredients from ME</t>
  </si>
  <si>
    <t>cannot count in NE and MA reports because ingredients are not local, biz is</t>
  </si>
  <si>
    <t>include in NE &amp; MA reports - local ingredients are from MA (at least mostly??)</t>
  </si>
  <si>
    <t>cannot count in NE and MA reports because ingredients come from NY as well</t>
  </si>
  <si>
    <t>note: contains a small amount from Stonyfield, did not separate out and add to the Dairy section</t>
  </si>
  <si>
    <t>Misc. Organic Items Through UNFI</t>
  </si>
  <si>
    <t>FY18 (July 1, 2017 - June 30, 2018)</t>
  </si>
  <si>
    <t>FY18 (7/1/17 - 6/30/18)</t>
  </si>
  <si>
    <t>Dole &amp; Bailey FY18</t>
  </si>
  <si>
    <t>7/1/17 - 6/30/18</t>
  </si>
  <si>
    <t>All Star Dairy FY18 (7/1/17 - 6/30/18)</t>
  </si>
  <si>
    <t>FY18 Total Food &amp; Beverage Purchasing</t>
  </si>
  <si>
    <t>FY18 Local &amp; Sustainable Purchasing</t>
  </si>
  <si>
    <t xml:space="preserve">FY18 Total Food and Beverages Budget </t>
  </si>
  <si>
    <t>FY18 Percentage Local and Sustainable</t>
  </si>
  <si>
    <t>July 1, 2017 - June 30, 2018</t>
  </si>
  <si>
    <t>Local Ground Pork</t>
  </si>
  <si>
    <t>Total Dole &amp; Bailey L&amp;S</t>
  </si>
  <si>
    <t>Total Dole &amp; Bailey Local</t>
  </si>
  <si>
    <t>Total Dole &amp; Bailey Sustainable</t>
  </si>
  <si>
    <t>Mount Holyoke Student Garden</t>
  </si>
  <si>
    <t xml:space="preserve">Produce </t>
  </si>
  <si>
    <t>we have not actually paid for this product yet, will be making a donation later on. Can update reports with that donation amount once it is made</t>
  </si>
  <si>
    <t>DATE</t>
  </si>
  <si>
    <t>ITEM</t>
  </si>
  <si>
    <t>QUANTITY</t>
  </si>
  <si>
    <t>6.30.2018</t>
  </si>
  <si>
    <t>Arugala</t>
  </si>
  <si>
    <t>6 pounds 32 oz</t>
  </si>
  <si>
    <t>Kale</t>
  </si>
  <si>
    <t>3 pounds 44 oz</t>
  </si>
  <si>
    <t xml:space="preserve">FY18 Student Garden </t>
  </si>
  <si>
    <t>128oz</t>
  </si>
  <si>
    <t>92oz</t>
  </si>
  <si>
    <t>220oz</t>
  </si>
  <si>
    <t>13.75lb</t>
  </si>
  <si>
    <t>13.75 POUNDS</t>
  </si>
  <si>
    <t>Ocean Approved</t>
  </si>
  <si>
    <t>Saco, ME</t>
  </si>
  <si>
    <t>Kelp Slaw (farmed along the ME coast)</t>
  </si>
  <si>
    <t>Maplebrook Farm</t>
  </si>
  <si>
    <t>Paul W. Marks Co.</t>
  </si>
  <si>
    <t>Bennington, VT</t>
  </si>
  <si>
    <t>Feta Cheese</t>
  </si>
  <si>
    <t>Austin Brothers Valley Farm</t>
  </si>
  <si>
    <t>Dole &amp; Bailey + direct from Amazon</t>
  </si>
  <si>
    <t>Fungi Ally</t>
  </si>
  <si>
    <t>Mushrooms</t>
  </si>
  <si>
    <t>Old Friends Farm</t>
  </si>
  <si>
    <t>Queen's Greens</t>
  </si>
  <si>
    <t>Organic Produce</t>
  </si>
  <si>
    <t>Red Fire Farm</t>
  </si>
  <si>
    <t>Reed Farm</t>
  </si>
  <si>
    <t>n/a</t>
  </si>
  <si>
    <t>Chicken</t>
  </si>
  <si>
    <t>New England Beef &amp; Pork</t>
  </si>
  <si>
    <t>Beef &amp; Pork</t>
  </si>
  <si>
    <t>Sapowsky Farms</t>
  </si>
  <si>
    <t>Teddy C Smiarowski Farm</t>
  </si>
  <si>
    <t>Hatfield, MA</t>
  </si>
  <si>
    <t>Walden Local Meat Co.</t>
  </si>
  <si>
    <t>North Billerica, MA</t>
  </si>
  <si>
    <t>500 Miles?</t>
  </si>
  <si>
    <t>New England Meat</t>
  </si>
  <si>
    <t>cannot count in NE &amp; MA reports because meat also comes from NY, no way to determine amount just from NE</t>
  </si>
  <si>
    <t>this number is higher than FY16 BUT keep in mind that I had UNFI data for FY17 &amp; FY18 but not FY16</t>
  </si>
  <si>
    <t>SHP SL. CHEDDAR</t>
  </si>
  <si>
    <t>NF PLAIN YOGURT</t>
  </si>
  <si>
    <t>GREEK PLAIN YOGURT</t>
  </si>
  <si>
    <t>2% MILK</t>
  </si>
  <si>
    <t>HAWLEY, MA</t>
  </si>
  <si>
    <t>WINCHESTER, VA</t>
  </si>
  <si>
    <t>SOUTH HADLEY, MA</t>
  </si>
  <si>
    <t>CABOT, VT</t>
  </si>
  <si>
    <t>ASSORTED YOGURT</t>
  </si>
  <si>
    <t>SIDEHILL FARM</t>
  </si>
  <si>
    <t>Total Sidehill Farm</t>
  </si>
  <si>
    <t>Sidehill Farm</t>
  </si>
  <si>
    <t>Hawley, MA</t>
  </si>
  <si>
    <t>Yogurt</t>
  </si>
  <si>
    <t>Bob's Red Mill</t>
  </si>
  <si>
    <t>Flaxseed Meal</t>
  </si>
  <si>
    <t>N/A ("Bulk C")</t>
  </si>
  <si>
    <t>Dark Chocolate Chips</t>
  </si>
  <si>
    <t>N/A ("Bulk H")</t>
  </si>
  <si>
    <t>Manitoba</t>
  </si>
  <si>
    <t>Hemp Hearts</t>
  </si>
  <si>
    <t>Nancy's</t>
  </si>
  <si>
    <t>Cultured Soy (Yogurt)</t>
  </si>
  <si>
    <t>Navitas Organics</t>
  </si>
  <si>
    <t>Matcha Powder</t>
  </si>
  <si>
    <t>Nutiva</t>
  </si>
  <si>
    <t>Coconut Oil</t>
  </si>
  <si>
    <t>Orgain</t>
  </si>
  <si>
    <t>Nutritional Shake</t>
  </si>
  <si>
    <t>Svelte</t>
  </si>
  <si>
    <t>Protein Shake</t>
  </si>
  <si>
    <t>Fiscal Year Summary Report - Mount Holyoke College - New England Purchases</t>
  </si>
  <si>
    <t>FY18 New England Purchasing</t>
  </si>
  <si>
    <t>New England Produce</t>
  </si>
  <si>
    <t>Fiscal Year Summary Report - Mount Holyoke College - Massachusetts Purchases</t>
  </si>
  <si>
    <t>Massachusetts Produce</t>
  </si>
  <si>
    <t>FY18 Massachusetts Purchasing</t>
  </si>
  <si>
    <t>FY18 Percentage from Massachusetts</t>
  </si>
  <si>
    <t>FY18 Percentage from New England</t>
  </si>
  <si>
    <t>FY18 Amount $</t>
  </si>
  <si>
    <t>Breakdown by Category</t>
  </si>
  <si>
    <t>Proteins</t>
  </si>
  <si>
    <t xml:space="preserve">Grains </t>
  </si>
  <si>
    <t>Misc./Value-Added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</si>
</sst>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6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6F6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1" fillId="2" borderId="1" xfId="0" applyFont="1" applyFill="1" applyBorder="1"/>
    <xf numFmtId="16" fontId="1" fillId="2" borderId="1" xfId="0" applyNumberFormat="1" applyFont="1" applyFill="1" applyBorder="1"/>
    <xf numFmtId="164" fontId="1" fillId="2" borderId="1" xfId="0" applyNumberFormat="1" applyFont="1" applyFill="1" applyBorder="1"/>
    <xf numFmtId="164" fontId="5" fillId="2" borderId="1" xfId="0" applyNumberFormat="1" applyFont="1" applyFill="1" applyBorder="1"/>
    <xf numFmtId="164" fontId="6" fillId="2" borderId="1" xfId="0" applyNumberFormat="1" applyFont="1" applyFill="1" applyBorder="1"/>
    <xf numFmtId="16" fontId="5" fillId="3" borderId="2" xfId="0" applyNumberFormat="1" applyFont="1" applyFill="1" applyBorder="1"/>
    <xf numFmtId="16" fontId="5" fillId="3" borderId="0" xfId="0" applyNumberFormat="1" applyFont="1" applyFill="1" applyBorder="1"/>
    <xf numFmtId="0" fontId="1" fillId="4" borderId="1" xfId="0" applyFont="1" applyFill="1" applyBorder="1"/>
    <xf numFmtId="16" fontId="1" fillId="4" borderId="1" xfId="0" applyNumberFormat="1" applyFont="1" applyFill="1" applyBorder="1"/>
    <xf numFmtId="164" fontId="1" fillId="4" borderId="1" xfId="0" applyNumberFormat="1" applyFont="1" applyFill="1" applyBorder="1"/>
    <xf numFmtId="16" fontId="1" fillId="4" borderId="3" xfId="0" applyNumberFormat="1" applyFont="1" applyFill="1" applyBorder="1"/>
    <xf numFmtId="16" fontId="5" fillId="4" borderId="1" xfId="0" applyNumberFormat="1" applyFont="1" applyFill="1" applyBorder="1"/>
    <xf numFmtId="164" fontId="6" fillId="4" borderId="1" xfId="0" applyNumberFormat="1" applyFont="1" applyFill="1" applyBorder="1"/>
    <xf numFmtId="16" fontId="5" fillId="3" borderId="4" xfId="0" applyNumberFormat="1" applyFont="1" applyFill="1" applyBorder="1"/>
    <xf numFmtId="0" fontId="1" fillId="5" borderId="1" xfId="0" applyFont="1" applyFill="1" applyBorder="1"/>
    <xf numFmtId="0" fontId="1" fillId="5" borderId="5" xfId="0" applyFont="1" applyFill="1" applyBorder="1"/>
    <xf numFmtId="16" fontId="1" fillId="5" borderId="1" xfId="0" applyNumberFormat="1" applyFont="1" applyFill="1" applyBorder="1"/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16" fontId="1" fillId="5" borderId="3" xfId="0" applyNumberFormat="1" applyFont="1" applyFill="1" applyBorder="1"/>
    <xf numFmtId="16" fontId="5" fillId="5" borderId="1" xfId="0" applyNumberFormat="1" applyFont="1" applyFill="1" applyBorder="1"/>
    <xf numFmtId="164" fontId="6" fillId="5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5" fillId="6" borderId="1" xfId="0" applyFont="1" applyFill="1" applyBorder="1"/>
    <xf numFmtId="164" fontId="6" fillId="6" borderId="1" xfId="0" applyNumberFormat="1" applyFont="1" applyFill="1" applyBorder="1"/>
    <xf numFmtId="0" fontId="1" fillId="7" borderId="1" xfId="0" applyFont="1" applyFill="1" applyBorder="1"/>
    <xf numFmtId="0" fontId="1" fillId="7" borderId="5" xfId="0" applyFont="1" applyFill="1" applyBorder="1"/>
    <xf numFmtId="16" fontId="1" fillId="7" borderId="1" xfId="0" applyNumberFormat="1" applyFont="1" applyFill="1" applyBorder="1"/>
    <xf numFmtId="164" fontId="1" fillId="7" borderId="1" xfId="0" applyNumberFormat="1" applyFont="1" applyFill="1" applyBorder="1"/>
    <xf numFmtId="16" fontId="1" fillId="7" borderId="3" xfId="0" applyNumberFormat="1" applyFont="1" applyFill="1" applyBorder="1"/>
    <xf numFmtId="0" fontId="4" fillId="7" borderId="1" xfId="0" applyFont="1" applyFill="1" applyBorder="1"/>
    <xf numFmtId="16" fontId="5" fillId="7" borderId="1" xfId="0" applyNumberFormat="1" applyFont="1" applyFill="1" applyBorder="1"/>
    <xf numFmtId="164" fontId="6" fillId="7" borderId="1" xfId="0" applyNumberFormat="1" applyFont="1" applyFill="1" applyBorder="1"/>
    <xf numFmtId="0" fontId="0" fillId="0" borderId="0" xfId="0" applyFont="1"/>
    <xf numFmtId="0" fontId="0" fillId="0" borderId="0" xfId="0" applyFont="1" applyAlignment="1"/>
    <xf numFmtId="0" fontId="7" fillId="8" borderId="0" xfId="0" applyFont="1" applyFill="1" applyBorder="1" applyAlignment="1">
      <alignment horizontal="left"/>
    </xf>
    <xf numFmtId="164" fontId="7" fillId="8" borderId="6" xfId="0" applyNumberFormat="1" applyFont="1" applyFill="1" applyBorder="1"/>
    <xf numFmtId="0" fontId="7" fillId="0" borderId="0" xfId="0" applyFont="1" applyAlignment="1">
      <alignment horizontal="left"/>
    </xf>
    <xf numFmtId="164" fontId="0" fillId="0" borderId="7" xfId="0" applyNumberFormat="1" applyFont="1" applyBorder="1"/>
    <xf numFmtId="10" fontId="7" fillId="0" borderId="8" xfId="0" applyNumberFormat="1" applyFont="1" applyBorder="1"/>
    <xf numFmtId="0" fontId="5" fillId="0" borderId="0" xfId="0" applyFont="1" applyAlignment="1">
      <alignment horizontal="center"/>
    </xf>
    <xf numFmtId="15" fontId="1" fillId="7" borderId="1" xfId="0" applyNumberFormat="1" applyFont="1" applyFill="1" applyBorder="1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49" fontId="0" fillId="0" borderId="9" xfId="0" applyNumberFormat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center"/>
    </xf>
    <xf numFmtId="49" fontId="0" fillId="0" borderId="0" xfId="0" applyNumberFormat="1"/>
    <xf numFmtId="8" fontId="0" fillId="9" borderId="11" xfId="0" applyNumberFormat="1" applyFill="1" applyBorder="1"/>
    <xf numFmtId="0" fontId="9" fillId="9" borderId="1" xfId="0" applyFont="1" applyFill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8" fontId="9" fillId="6" borderId="11" xfId="0" applyNumberFormat="1" applyFont="1" applyFill="1" applyBorder="1" applyAlignment="1">
      <alignment vertical="center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7" fontId="0" fillId="0" borderId="1" xfId="1" applyNumberFormat="1" applyFont="1" applyBorder="1" applyAlignment="1">
      <alignment horizontal="center" vertical="center"/>
    </xf>
    <xf numFmtId="7" fontId="9" fillId="10" borderId="1" xfId="0" applyNumberFormat="1" applyFont="1" applyFill="1" applyBorder="1" applyAlignment="1">
      <alignment vertical="center"/>
    </xf>
    <xf numFmtId="7" fontId="15" fillId="6" borderId="1" xfId="0" applyNumberFormat="1" applyFont="1" applyFill="1" applyBorder="1" applyAlignment="1">
      <alignment vertical="center"/>
    </xf>
    <xf numFmtId="49" fontId="0" fillId="0" borderId="13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6" fillId="0" borderId="0" xfId="0" applyFont="1" applyAlignment="1"/>
    <xf numFmtId="49" fontId="0" fillId="0" borderId="1" xfId="0" applyNumberFormat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8" fontId="15" fillId="11" borderId="11" xfId="0" applyNumberFormat="1" applyFont="1" applyFill="1" applyBorder="1" applyAlignment="1">
      <alignment vertical="center"/>
    </xf>
    <xf numFmtId="8" fontId="9" fillId="11" borderId="11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49" fontId="0" fillId="0" borderId="5" xfId="0" applyNumberFormat="1" applyBorder="1" applyAlignment="1">
      <alignment horizontal="left" vertical="center"/>
    </xf>
    <xf numFmtId="0" fontId="17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9" xfId="0" applyFont="1" applyFill="1" applyBorder="1" applyAlignment="1">
      <alignment wrapText="1"/>
    </xf>
    <xf numFmtId="0" fontId="0" fillId="11" borderId="0" xfId="0" applyFill="1"/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Border="1"/>
    <xf numFmtId="49" fontId="0" fillId="0" borderId="11" xfId="0" applyNumberFormat="1" applyBorder="1" applyAlignment="1">
      <alignment vertic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1" fillId="3" borderId="1" xfId="0" applyNumberFormat="1" applyFont="1" applyFill="1" applyBorder="1"/>
    <xf numFmtId="16" fontId="1" fillId="3" borderId="1" xfId="0" applyNumberFormat="1" applyFont="1" applyFill="1" applyBorder="1"/>
    <xf numFmtId="0" fontId="1" fillId="3" borderId="1" xfId="0" applyFont="1" applyFill="1" applyBorder="1"/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6" borderId="3" xfId="0" applyFont="1" applyFill="1" applyBorder="1" applyAlignment="1">
      <alignment horizontal="right" vertical="center"/>
    </xf>
    <xf numFmtId="0" fontId="9" fillId="6" borderId="12" xfId="0" applyFont="1" applyFill="1" applyBorder="1" applyAlignment="1">
      <alignment horizontal="right" vertical="center"/>
    </xf>
    <xf numFmtId="0" fontId="9" fillId="6" borderId="5" xfId="0" applyFont="1" applyFill="1" applyBorder="1" applyAlignment="1">
      <alignment horizontal="right" vertical="center"/>
    </xf>
    <xf numFmtId="0" fontId="0" fillId="0" borderId="18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9" fillId="10" borderId="3" xfId="0" applyNumberFormat="1" applyFont="1" applyFill="1" applyBorder="1" applyAlignment="1">
      <alignment horizontal="right" vertical="center"/>
    </xf>
    <xf numFmtId="49" fontId="9" fillId="10" borderId="12" xfId="0" applyNumberFormat="1" applyFont="1" applyFill="1" applyBorder="1" applyAlignment="1">
      <alignment horizontal="right" vertical="center"/>
    </xf>
    <xf numFmtId="49" fontId="9" fillId="10" borderId="5" xfId="0" applyNumberFormat="1" applyFont="1" applyFill="1" applyBorder="1" applyAlignment="1">
      <alignment horizontal="right" vertic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right" vertical="center"/>
    </xf>
    <xf numFmtId="0" fontId="15" fillId="11" borderId="12" xfId="0" applyFont="1" applyFill="1" applyBorder="1" applyAlignment="1">
      <alignment horizontal="right" vertical="center"/>
    </xf>
    <xf numFmtId="0" fontId="15" fillId="11" borderId="5" xfId="0" applyFont="1" applyFill="1" applyBorder="1" applyAlignment="1">
      <alignment horizontal="right" vertical="center"/>
    </xf>
    <xf numFmtId="0" fontId="9" fillId="11" borderId="3" xfId="0" applyFont="1" applyFill="1" applyBorder="1" applyAlignment="1">
      <alignment horizontal="right" vertical="center"/>
    </xf>
    <xf numFmtId="0" fontId="9" fillId="11" borderId="12" xfId="0" applyFont="1" applyFill="1" applyBorder="1" applyAlignment="1">
      <alignment horizontal="right" vertical="center"/>
    </xf>
    <xf numFmtId="0" fontId="9" fillId="11" borderId="5" xfId="0" applyFont="1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49" fontId="0" fillId="0" borderId="9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10" borderId="3" xfId="0" applyFont="1" applyFill="1" applyBorder="1" applyAlignment="1">
      <alignment horizontal="right" vertical="center"/>
    </xf>
    <xf numFmtId="0" fontId="9" fillId="10" borderId="12" xfId="0" applyFont="1" applyFill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5" fillId="6" borderId="3" xfId="0" applyFont="1" applyFill="1" applyBorder="1" applyAlignment="1">
      <alignment horizontal="right" vertical="center"/>
    </xf>
    <xf numFmtId="0" fontId="15" fillId="6" borderId="12" xfId="0" applyFont="1" applyFill="1" applyBorder="1" applyAlignment="1">
      <alignment horizontal="right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FY18 Local &amp; Sustainable Purchases - By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rgbClr val="00B0F0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rgbClr val="7030A0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rgbClr val="FFFF00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Charts!$A$2:$A$6</c:f>
              <c:strCache>
                <c:ptCount val="5"/>
                <c:pt idx="0">
                  <c:v>Produce</c:v>
                </c:pt>
                <c:pt idx="1">
                  <c:v>Proteins</c:v>
                </c:pt>
                <c:pt idx="2">
                  <c:v>Dairy</c:v>
                </c:pt>
                <c:pt idx="3">
                  <c:v>Grains </c:v>
                </c:pt>
                <c:pt idx="4">
                  <c:v>Misc./Value-Added</c:v>
                </c:pt>
              </c:strCache>
            </c:strRef>
          </c:cat>
          <c:val>
            <c:numRef>
              <c:f>Charts!$B$2:$B$6</c:f>
              <c:numCache>
                <c:formatCode>"$"#,##0.00</c:formatCode>
                <c:ptCount val="5"/>
                <c:pt idx="0">
                  <c:v>93907.840000000011</c:v>
                </c:pt>
                <c:pt idx="1">
                  <c:v>119679.46999999999</c:v>
                </c:pt>
                <c:pt idx="2">
                  <c:v>82315.650000000009</c:v>
                </c:pt>
                <c:pt idx="3">
                  <c:v>9216.2199999999993</c:v>
                </c:pt>
                <c:pt idx="4">
                  <c:v>81360.310000000012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80962</xdr:rowOff>
    </xdr:from>
    <xdr:to>
      <xdr:col>14</xdr:col>
      <xdr:colOff>571500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M12" sqref="M12"/>
    </sheetView>
  </sheetViews>
  <sheetFormatPr defaultRowHeight="15" x14ac:dyDescent="0.25"/>
  <cols>
    <col min="1" max="1" width="18.42578125" style="1" bestFit="1" customWidth="1"/>
    <col min="2" max="2" width="11.140625" style="1" bestFit="1" customWidth="1"/>
    <col min="3" max="16384" width="9.140625" style="1"/>
  </cols>
  <sheetData>
    <row r="1" spans="1:2" x14ac:dyDescent="0.25">
      <c r="A1" s="101" t="s">
        <v>356</v>
      </c>
      <c r="B1" s="101"/>
    </row>
    <row r="2" spans="1:2" x14ac:dyDescent="0.25">
      <c r="A2" s="98" t="s">
        <v>15</v>
      </c>
      <c r="B2" s="98">
        <v>93907.840000000011</v>
      </c>
    </row>
    <row r="3" spans="1:2" x14ac:dyDescent="0.25">
      <c r="A3" s="99" t="s">
        <v>357</v>
      </c>
      <c r="B3" s="98">
        <v>119679.46999999999</v>
      </c>
    </row>
    <row r="4" spans="1:2" x14ac:dyDescent="0.25">
      <c r="A4" s="99" t="s">
        <v>81</v>
      </c>
      <c r="B4" s="98">
        <v>82315.650000000009</v>
      </c>
    </row>
    <row r="5" spans="1:2" x14ac:dyDescent="0.25">
      <c r="A5" s="100" t="s">
        <v>358</v>
      </c>
      <c r="B5" s="98">
        <v>9216.2199999999993</v>
      </c>
    </row>
    <row r="6" spans="1:2" x14ac:dyDescent="0.25">
      <c r="A6" s="99" t="s">
        <v>359</v>
      </c>
      <c r="B6" s="98">
        <v>81360.310000000012</v>
      </c>
    </row>
    <row r="7" spans="1:2" x14ac:dyDescent="0.25">
      <c r="A7" s="44"/>
      <c r="B7"/>
    </row>
    <row r="8" spans="1:2" x14ac:dyDescent="0.25">
      <c r="B8"/>
    </row>
    <row r="9" spans="1:2" x14ac:dyDescent="0.25">
      <c r="B9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8"/>
  <sheetViews>
    <sheetView workbookViewId="0">
      <selection activeCell="B9" sqref="B9"/>
    </sheetView>
  </sheetViews>
  <sheetFormatPr defaultRowHeight="15" x14ac:dyDescent="0.25"/>
  <cols>
    <col min="1" max="1" width="20.140625" bestFit="1" customWidth="1"/>
    <col min="2" max="2" width="25.140625" customWidth="1"/>
    <col min="4" max="4" width="19" bestFit="1" customWidth="1"/>
    <col min="5" max="5" width="25.140625" bestFit="1" customWidth="1"/>
  </cols>
  <sheetData>
    <row r="1" spans="1:5" x14ac:dyDescent="0.25">
      <c r="A1" s="104" t="s">
        <v>261</v>
      </c>
      <c r="B1" s="104"/>
    </row>
    <row r="2" spans="1:5" x14ac:dyDescent="0.25">
      <c r="A2" s="104" t="s">
        <v>259</v>
      </c>
      <c r="B2" s="104"/>
    </row>
    <row r="3" spans="1:5" x14ac:dyDescent="0.25">
      <c r="A3" s="49" t="s">
        <v>0</v>
      </c>
      <c r="B3" s="49" t="s">
        <v>57</v>
      </c>
    </row>
    <row r="4" spans="1:5" x14ac:dyDescent="0.25">
      <c r="A4" s="50" t="s">
        <v>58</v>
      </c>
      <c r="B4" s="51">
        <v>913747.56</v>
      </c>
      <c r="C4" s="52" t="s">
        <v>59</v>
      </c>
    </row>
    <row r="5" spans="1:5" ht="15" customHeight="1" x14ac:dyDescent="0.25">
      <c r="A5" s="53" t="s">
        <v>60</v>
      </c>
      <c r="B5" s="54">
        <f>SUM(B6:B7)</f>
        <v>1964457.15</v>
      </c>
      <c r="C5" s="141" t="s">
        <v>59</v>
      </c>
      <c r="D5" s="142"/>
      <c r="E5" s="142"/>
    </row>
    <row r="6" spans="1:5" x14ac:dyDescent="0.25">
      <c r="A6" s="55" t="s">
        <v>62</v>
      </c>
      <c r="B6" s="56">
        <v>1890073.23</v>
      </c>
      <c r="C6" s="141"/>
      <c r="D6" s="142"/>
      <c r="E6" s="142"/>
    </row>
    <row r="7" spans="1:5" x14ac:dyDescent="0.25">
      <c r="A7" s="55" t="s">
        <v>63</v>
      </c>
      <c r="B7" s="56">
        <v>74383.92</v>
      </c>
      <c r="C7" s="141"/>
      <c r="D7" s="142"/>
      <c r="E7" s="142"/>
    </row>
    <row r="8" spans="1:5" x14ac:dyDescent="0.25">
      <c r="A8" s="59" t="s">
        <v>61</v>
      </c>
      <c r="B8" s="58">
        <f>SUM(B5,B4)</f>
        <v>2878204.71</v>
      </c>
    </row>
    <row r="10" spans="1:5" x14ac:dyDescent="0.25">
      <c r="C10" s="143" t="s">
        <v>64</v>
      </c>
      <c r="D10" s="143"/>
    </row>
    <row r="11" spans="1:5" x14ac:dyDescent="0.25">
      <c r="C11" s="60" t="s">
        <v>65</v>
      </c>
      <c r="D11" s="61" t="s">
        <v>88</v>
      </c>
    </row>
    <row r="12" spans="1:5" x14ac:dyDescent="0.25">
      <c r="C12" s="60" t="s">
        <v>66</v>
      </c>
      <c r="D12" s="61" t="s">
        <v>89</v>
      </c>
    </row>
    <row r="13" spans="1:5" x14ac:dyDescent="0.25">
      <c r="C13" s="60" t="s">
        <v>67</v>
      </c>
      <c r="D13" s="61" t="s">
        <v>78</v>
      </c>
    </row>
    <row r="14" spans="1:5" x14ac:dyDescent="0.25">
      <c r="C14" s="60" t="s">
        <v>68</v>
      </c>
      <c r="D14" s="61" t="s">
        <v>79</v>
      </c>
    </row>
    <row r="15" spans="1:5" x14ac:dyDescent="0.25">
      <c r="C15" s="60" t="s">
        <v>69</v>
      </c>
      <c r="D15" s="61" t="s">
        <v>80</v>
      </c>
    </row>
    <row r="16" spans="1:5" x14ac:dyDescent="0.25">
      <c r="C16" s="60" t="s">
        <v>70</v>
      </c>
      <c r="D16" s="61" t="s">
        <v>81</v>
      </c>
    </row>
    <row r="17" spans="1:4" x14ac:dyDescent="0.25">
      <c r="C17" s="60" t="s">
        <v>71</v>
      </c>
      <c r="D17" s="61" t="s">
        <v>15</v>
      </c>
    </row>
    <row r="18" spans="1:4" x14ac:dyDescent="0.25">
      <c r="C18" s="60" t="s">
        <v>72</v>
      </c>
      <c r="D18" s="61" t="s">
        <v>82</v>
      </c>
    </row>
    <row r="19" spans="1:4" x14ac:dyDescent="0.25">
      <c r="C19" s="60" t="s">
        <v>73</v>
      </c>
      <c r="D19" s="61" t="s">
        <v>83</v>
      </c>
    </row>
    <row r="20" spans="1:4" x14ac:dyDescent="0.25">
      <c r="C20" s="60" t="s">
        <v>74</v>
      </c>
      <c r="D20" s="61" t="s">
        <v>84</v>
      </c>
    </row>
    <row r="21" spans="1:4" x14ac:dyDescent="0.25">
      <c r="C21" s="60" t="s">
        <v>75</v>
      </c>
      <c r="D21" s="61" t="s">
        <v>85</v>
      </c>
    </row>
    <row r="22" spans="1:4" x14ac:dyDescent="0.25">
      <c r="C22" s="60" t="s">
        <v>76</v>
      </c>
      <c r="D22" s="61" t="s">
        <v>86</v>
      </c>
    </row>
    <row r="23" spans="1:4" x14ac:dyDescent="0.25">
      <c r="C23" s="60" t="s">
        <v>77</v>
      </c>
      <c r="D23" s="61" t="s">
        <v>87</v>
      </c>
    </row>
    <row r="26" spans="1:4" x14ac:dyDescent="0.25">
      <c r="A26" s="57"/>
    </row>
    <row r="27" spans="1:4" x14ac:dyDescent="0.25">
      <c r="A27" s="57"/>
    </row>
    <row r="28" spans="1:4" x14ac:dyDescent="0.25">
      <c r="A28" s="57"/>
    </row>
    <row r="29" spans="1:4" x14ac:dyDescent="0.25">
      <c r="A29" s="57"/>
    </row>
    <row r="30" spans="1:4" x14ac:dyDescent="0.25">
      <c r="A30" s="57"/>
    </row>
    <row r="31" spans="1:4" x14ac:dyDescent="0.25">
      <c r="A31" s="57"/>
    </row>
    <row r="32" spans="1:4" x14ac:dyDescent="0.25">
      <c r="A32" s="57"/>
    </row>
    <row r="33" spans="1:1" x14ac:dyDescent="0.25">
      <c r="A33" s="57"/>
    </row>
    <row r="34" spans="1:1" x14ac:dyDescent="0.25">
      <c r="A34" s="57"/>
    </row>
    <row r="35" spans="1:1" x14ac:dyDescent="0.25">
      <c r="A35" s="57"/>
    </row>
    <row r="36" spans="1:1" x14ac:dyDescent="0.25">
      <c r="A36" s="57"/>
    </row>
    <row r="37" spans="1:1" x14ac:dyDescent="0.25">
      <c r="A37" s="57"/>
    </row>
    <row r="38" spans="1:1" x14ac:dyDescent="0.25">
      <c r="A38" s="57"/>
    </row>
    <row r="39" spans="1:1" x14ac:dyDescent="0.25">
      <c r="A39" s="57"/>
    </row>
    <row r="40" spans="1:1" x14ac:dyDescent="0.25">
      <c r="A40" s="57"/>
    </row>
    <row r="41" spans="1:1" x14ac:dyDescent="0.25">
      <c r="A41" s="57"/>
    </row>
    <row r="42" spans="1:1" x14ac:dyDescent="0.25">
      <c r="A42" s="57"/>
    </row>
    <row r="43" spans="1:1" x14ac:dyDescent="0.25">
      <c r="A43" s="57"/>
    </row>
    <row r="44" spans="1:1" x14ac:dyDescent="0.25">
      <c r="A44" s="57"/>
    </row>
    <row r="45" spans="1:1" x14ac:dyDescent="0.25">
      <c r="A45" s="57"/>
    </row>
    <row r="46" spans="1:1" x14ac:dyDescent="0.25">
      <c r="A46" s="57"/>
    </row>
    <row r="47" spans="1:1" x14ac:dyDescent="0.25">
      <c r="A47" s="57"/>
    </row>
    <row r="48" spans="1:1" x14ac:dyDescent="0.25">
      <c r="A48" s="57"/>
    </row>
    <row r="49" spans="1:1" x14ac:dyDescent="0.25">
      <c r="A49" s="57"/>
    </row>
    <row r="50" spans="1:1" x14ac:dyDescent="0.25">
      <c r="A50" s="57"/>
    </row>
    <row r="51" spans="1:1" x14ac:dyDescent="0.25">
      <c r="A51" s="57"/>
    </row>
    <row r="52" spans="1:1" x14ac:dyDescent="0.25">
      <c r="A52" s="57"/>
    </row>
    <row r="53" spans="1:1" x14ac:dyDescent="0.25">
      <c r="A53" s="57"/>
    </row>
    <row r="54" spans="1:1" x14ac:dyDescent="0.25">
      <c r="A54" s="57"/>
    </row>
    <row r="55" spans="1:1" x14ac:dyDescent="0.25">
      <c r="A55" s="57"/>
    </row>
    <row r="56" spans="1:1" x14ac:dyDescent="0.25">
      <c r="A56" s="57"/>
    </row>
    <row r="57" spans="1:1" x14ac:dyDescent="0.25">
      <c r="A57" s="57"/>
    </row>
    <row r="58" spans="1:1" x14ac:dyDescent="0.25">
      <c r="A58" s="57"/>
    </row>
    <row r="59" spans="1:1" x14ac:dyDescent="0.25">
      <c r="A59" s="57"/>
    </row>
    <row r="60" spans="1:1" x14ac:dyDescent="0.25">
      <c r="A60" s="57"/>
    </row>
    <row r="61" spans="1:1" x14ac:dyDescent="0.25">
      <c r="A61" s="57"/>
    </row>
    <row r="62" spans="1:1" x14ac:dyDescent="0.25">
      <c r="A62" s="57"/>
    </row>
    <row r="63" spans="1:1" x14ac:dyDescent="0.25">
      <c r="A63" s="57"/>
    </row>
    <row r="64" spans="1:1" x14ac:dyDescent="0.25">
      <c r="A64" s="57"/>
    </row>
    <row r="65" spans="1:1" x14ac:dyDescent="0.25">
      <c r="A65" s="57"/>
    </row>
    <row r="66" spans="1:1" x14ac:dyDescent="0.25">
      <c r="A66" s="57"/>
    </row>
    <row r="67" spans="1:1" x14ac:dyDescent="0.25">
      <c r="A67" s="57"/>
    </row>
    <row r="68" spans="1:1" x14ac:dyDescent="0.25">
      <c r="A68" s="57"/>
    </row>
    <row r="69" spans="1:1" x14ac:dyDescent="0.25">
      <c r="A69" s="57"/>
    </row>
    <row r="70" spans="1:1" x14ac:dyDescent="0.25">
      <c r="A70" s="57"/>
    </row>
    <row r="71" spans="1:1" x14ac:dyDescent="0.25">
      <c r="A71" s="57"/>
    </row>
    <row r="72" spans="1:1" x14ac:dyDescent="0.25">
      <c r="A72" s="57"/>
    </row>
    <row r="73" spans="1:1" x14ac:dyDescent="0.25">
      <c r="A73" s="57"/>
    </row>
    <row r="74" spans="1:1" x14ac:dyDescent="0.25">
      <c r="A74" s="57"/>
    </row>
    <row r="75" spans="1:1" x14ac:dyDescent="0.25">
      <c r="A75" s="57"/>
    </row>
    <row r="76" spans="1:1" x14ac:dyDescent="0.25">
      <c r="A76" s="57"/>
    </row>
    <row r="77" spans="1:1" x14ac:dyDescent="0.25">
      <c r="A77" s="57"/>
    </row>
    <row r="78" spans="1:1" x14ac:dyDescent="0.25">
      <c r="A78" s="57"/>
    </row>
    <row r="79" spans="1:1" x14ac:dyDescent="0.25">
      <c r="A79" s="57"/>
    </row>
    <row r="80" spans="1:1" x14ac:dyDescent="0.25">
      <c r="A80" s="57"/>
    </row>
    <row r="81" spans="1:1" x14ac:dyDescent="0.25">
      <c r="A81" s="57"/>
    </row>
    <row r="82" spans="1:1" x14ac:dyDescent="0.25">
      <c r="A82" s="57"/>
    </row>
    <row r="83" spans="1:1" x14ac:dyDescent="0.25">
      <c r="A83" s="57"/>
    </row>
    <row r="84" spans="1:1" x14ac:dyDescent="0.25">
      <c r="A84" s="57"/>
    </row>
    <row r="85" spans="1:1" x14ac:dyDescent="0.25">
      <c r="A85" s="57"/>
    </row>
    <row r="86" spans="1:1" x14ac:dyDescent="0.25">
      <c r="A86" s="57"/>
    </row>
    <row r="87" spans="1:1" x14ac:dyDescent="0.25">
      <c r="A87" s="57"/>
    </row>
    <row r="88" spans="1:1" x14ac:dyDescent="0.25">
      <c r="A88" s="57"/>
    </row>
    <row r="89" spans="1:1" x14ac:dyDescent="0.25">
      <c r="A89" s="57"/>
    </row>
    <row r="90" spans="1:1" x14ac:dyDescent="0.25">
      <c r="A90" s="57"/>
    </row>
    <row r="91" spans="1:1" x14ac:dyDescent="0.25">
      <c r="A91" s="57"/>
    </row>
    <row r="92" spans="1:1" x14ac:dyDescent="0.25">
      <c r="A92" s="57"/>
    </row>
    <row r="93" spans="1:1" x14ac:dyDescent="0.25">
      <c r="A93" s="57"/>
    </row>
    <row r="94" spans="1:1" x14ac:dyDescent="0.25">
      <c r="A94" s="57"/>
    </row>
    <row r="95" spans="1:1" x14ac:dyDescent="0.25">
      <c r="A95" s="57"/>
    </row>
    <row r="96" spans="1:1" x14ac:dyDescent="0.25">
      <c r="A96" s="57"/>
    </row>
    <row r="97" spans="1:1" x14ac:dyDescent="0.25">
      <c r="A97" s="57"/>
    </row>
    <row r="98" spans="1:1" x14ac:dyDescent="0.25">
      <c r="A98" s="57"/>
    </row>
    <row r="99" spans="1:1" x14ac:dyDescent="0.25">
      <c r="A99" s="57"/>
    </row>
    <row r="100" spans="1:1" x14ac:dyDescent="0.25">
      <c r="A100" s="57"/>
    </row>
    <row r="101" spans="1:1" x14ac:dyDescent="0.25">
      <c r="A101" s="57"/>
    </row>
    <row r="102" spans="1:1" x14ac:dyDescent="0.25">
      <c r="A102" s="57"/>
    </row>
    <row r="103" spans="1:1" x14ac:dyDescent="0.25">
      <c r="A103" s="57"/>
    </row>
    <row r="104" spans="1:1" x14ac:dyDescent="0.25">
      <c r="A104" s="57"/>
    </row>
    <row r="105" spans="1:1" x14ac:dyDescent="0.25">
      <c r="A105" s="57"/>
    </row>
    <row r="106" spans="1:1" x14ac:dyDescent="0.25">
      <c r="A106" s="57"/>
    </row>
    <row r="107" spans="1:1" x14ac:dyDescent="0.25">
      <c r="A107" s="57"/>
    </row>
    <row r="108" spans="1:1" x14ac:dyDescent="0.25">
      <c r="A108" s="57"/>
    </row>
    <row r="109" spans="1:1" x14ac:dyDescent="0.25">
      <c r="A109" s="57"/>
    </row>
    <row r="110" spans="1:1" x14ac:dyDescent="0.25">
      <c r="A110" s="57"/>
    </row>
    <row r="111" spans="1:1" x14ac:dyDescent="0.25">
      <c r="A111" s="57"/>
    </row>
    <row r="112" spans="1:1" x14ac:dyDescent="0.25">
      <c r="A112" s="57"/>
    </row>
    <row r="113" spans="1:1" x14ac:dyDescent="0.25">
      <c r="A113" s="57"/>
    </row>
    <row r="114" spans="1:1" x14ac:dyDescent="0.25">
      <c r="A114" s="57"/>
    </row>
    <row r="115" spans="1:1" x14ac:dyDescent="0.25">
      <c r="A115" s="57"/>
    </row>
    <row r="116" spans="1:1" x14ac:dyDescent="0.25">
      <c r="A116" s="57"/>
    </row>
    <row r="117" spans="1:1" x14ac:dyDescent="0.25">
      <c r="A117" s="57"/>
    </row>
    <row r="118" spans="1:1" x14ac:dyDescent="0.25">
      <c r="A118" s="57"/>
    </row>
    <row r="119" spans="1:1" x14ac:dyDescent="0.25">
      <c r="A119" s="57"/>
    </row>
    <row r="120" spans="1:1" x14ac:dyDescent="0.25">
      <c r="A120" s="57"/>
    </row>
    <row r="121" spans="1:1" x14ac:dyDescent="0.25">
      <c r="A121" s="57"/>
    </row>
    <row r="122" spans="1:1" x14ac:dyDescent="0.25">
      <c r="A122" s="57"/>
    </row>
    <row r="123" spans="1:1" x14ac:dyDescent="0.25">
      <c r="A123" s="57"/>
    </row>
    <row r="124" spans="1:1" x14ac:dyDescent="0.25">
      <c r="A124" s="57"/>
    </row>
    <row r="125" spans="1:1" x14ac:dyDescent="0.25">
      <c r="A125" s="57"/>
    </row>
    <row r="126" spans="1:1" x14ac:dyDescent="0.25">
      <c r="A126" s="57"/>
    </row>
    <row r="127" spans="1:1" x14ac:dyDescent="0.25">
      <c r="A127" s="57"/>
    </row>
    <row r="128" spans="1:1" x14ac:dyDescent="0.25">
      <c r="A128" s="57"/>
    </row>
    <row r="129" spans="1:1" x14ac:dyDescent="0.25">
      <c r="A129" s="57"/>
    </row>
    <row r="130" spans="1:1" x14ac:dyDescent="0.25">
      <c r="A130" s="57"/>
    </row>
    <row r="131" spans="1:1" x14ac:dyDescent="0.25">
      <c r="A131" s="57"/>
    </row>
    <row r="132" spans="1:1" x14ac:dyDescent="0.25">
      <c r="A132" s="57"/>
    </row>
    <row r="133" spans="1:1" x14ac:dyDescent="0.25">
      <c r="A133" s="57"/>
    </row>
    <row r="134" spans="1:1" x14ac:dyDescent="0.25">
      <c r="A134" s="57"/>
    </row>
    <row r="135" spans="1:1" x14ac:dyDescent="0.25">
      <c r="A135" s="57"/>
    </row>
    <row r="136" spans="1:1" x14ac:dyDescent="0.25">
      <c r="A136" s="57"/>
    </row>
    <row r="137" spans="1:1" x14ac:dyDescent="0.25">
      <c r="A137" s="57"/>
    </row>
    <row r="138" spans="1:1" x14ac:dyDescent="0.25">
      <c r="A138" s="57"/>
    </row>
    <row r="139" spans="1:1" x14ac:dyDescent="0.25">
      <c r="A139" s="57"/>
    </row>
    <row r="140" spans="1:1" x14ac:dyDescent="0.25">
      <c r="A140" s="57"/>
    </row>
    <row r="141" spans="1:1" x14ac:dyDescent="0.25">
      <c r="A141" s="57"/>
    </row>
    <row r="142" spans="1:1" x14ac:dyDescent="0.25">
      <c r="A142" s="57"/>
    </row>
    <row r="143" spans="1:1" x14ac:dyDescent="0.25">
      <c r="A143" s="57"/>
    </row>
    <row r="144" spans="1:1" x14ac:dyDescent="0.25">
      <c r="A144" s="57"/>
    </row>
    <row r="145" spans="1:1" x14ac:dyDescent="0.25">
      <c r="A145" s="57"/>
    </row>
    <row r="146" spans="1:1" x14ac:dyDescent="0.25">
      <c r="A146" s="57"/>
    </row>
    <row r="147" spans="1:1" x14ac:dyDescent="0.25">
      <c r="A147" s="57"/>
    </row>
    <row r="148" spans="1:1" x14ac:dyDescent="0.25">
      <c r="A148" s="57"/>
    </row>
    <row r="149" spans="1:1" x14ac:dyDescent="0.25">
      <c r="A149" s="57"/>
    </row>
    <row r="150" spans="1:1" x14ac:dyDescent="0.25">
      <c r="A150" s="57"/>
    </row>
    <row r="151" spans="1:1" x14ac:dyDescent="0.25">
      <c r="A151" s="57"/>
    </row>
    <row r="152" spans="1:1" x14ac:dyDescent="0.25">
      <c r="A152" s="57"/>
    </row>
    <row r="153" spans="1:1" x14ac:dyDescent="0.25">
      <c r="A153" s="57"/>
    </row>
    <row r="154" spans="1:1" x14ac:dyDescent="0.25">
      <c r="A154" s="57"/>
    </row>
    <row r="155" spans="1:1" x14ac:dyDescent="0.25">
      <c r="A155" s="57"/>
    </row>
    <row r="156" spans="1:1" x14ac:dyDescent="0.25">
      <c r="A156" s="57"/>
    </row>
    <row r="157" spans="1:1" x14ac:dyDescent="0.25">
      <c r="A157" s="57"/>
    </row>
    <row r="158" spans="1:1" x14ac:dyDescent="0.25">
      <c r="A158" s="57"/>
    </row>
    <row r="159" spans="1:1" x14ac:dyDescent="0.25">
      <c r="A159" s="57"/>
    </row>
    <row r="160" spans="1:1" x14ac:dyDescent="0.25">
      <c r="A160" s="57"/>
    </row>
    <row r="161" spans="1:1" x14ac:dyDescent="0.25">
      <c r="A161" s="57"/>
    </row>
    <row r="162" spans="1:1" x14ac:dyDescent="0.25">
      <c r="A162" s="57"/>
    </row>
    <row r="163" spans="1:1" x14ac:dyDescent="0.25">
      <c r="A163" s="57"/>
    </row>
    <row r="164" spans="1:1" x14ac:dyDescent="0.25">
      <c r="A164" s="57"/>
    </row>
    <row r="165" spans="1:1" x14ac:dyDescent="0.25">
      <c r="A165" s="57"/>
    </row>
    <row r="166" spans="1:1" x14ac:dyDescent="0.25">
      <c r="A166" s="57"/>
    </row>
    <row r="167" spans="1:1" x14ac:dyDescent="0.25">
      <c r="A167" s="57"/>
    </row>
    <row r="168" spans="1:1" x14ac:dyDescent="0.25">
      <c r="A168" s="57"/>
    </row>
    <row r="169" spans="1:1" x14ac:dyDescent="0.25">
      <c r="A169" s="57"/>
    </row>
    <row r="170" spans="1:1" x14ac:dyDescent="0.25">
      <c r="A170" s="57"/>
    </row>
    <row r="171" spans="1:1" x14ac:dyDescent="0.25">
      <c r="A171" s="57"/>
    </row>
    <row r="172" spans="1:1" x14ac:dyDescent="0.25">
      <c r="A172" s="57"/>
    </row>
    <row r="173" spans="1:1" x14ac:dyDescent="0.25">
      <c r="A173" s="57"/>
    </row>
    <row r="174" spans="1:1" x14ac:dyDescent="0.25">
      <c r="A174" s="57"/>
    </row>
    <row r="175" spans="1:1" x14ac:dyDescent="0.25">
      <c r="A175" s="57"/>
    </row>
    <row r="176" spans="1:1" x14ac:dyDescent="0.25">
      <c r="A176" s="57"/>
    </row>
    <row r="177" spans="1:1" x14ac:dyDescent="0.25">
      <c r="A177" s="57"/>
    </row>
    <row r="178" spans="1:1" x14ac:dyDescent="0.25">
      <c r="A178" s="57"/>
    </row>
    <row r="179" spans="1:1" x14ac:dyDescent="0.25">
      <c r="A179" s="57"/>
    </row>
    <row r="180" spans="1:1" x14ac:dyDescent="0.25">
      <c r="A180" s="57"/>
    </row>
    <row r="181" spans="1:1" x14ac:dyDescent="0.25">
      <c r="A181" s="57"/>
    </row>
    <row r="182" spans="1:1" x14ac:dyDescent="0.25">
      <c r="A182" s="57"/>
    </row>
    <row r="183" spans="1:1" x14ac:dyDescent="0.25">
      <c r="A183" s="57"/>
    </row>
    <row r="184" spans="1:1" x14ac:dyDescent="0.25">
      <c r="A184" s="57"/>
    </row>
    <row r="185" spans="1:1" x14ac:dyDescent="0.25">
      <c r="A185" s="57"/>
    </row>
    <row r="186" spans="1:1" x14ac:dyDescent="0.25">
      <c r="A186" s="57"/>
    </row>
    <row r="187" spans="1:1" x14ac:dyDescent="0.25">
      <c r="A187" s="57"/>
    </row>
    <row r="188" spans="1:1" x14ac:dyDescent="0.25">
      <c r="A188" s="57"/>
    </row>
    <row r="189" spans="1:1" x14ac:dyDescent="0.25">
      <c r="A189" s="57"/>
    </row>
    <row r="190" spans="1:1" x14ac:dyDescent="0.25">
      <c r="A190" s="57"/>
    </row>
    <row r="191" spans="1:1" x14ac:dyDescent="0.25">
      <c r="A191" s="57"/>
    </row>
    <row r="192" spans="1:1" x14ac:dyDescent="0.25">
      <c r="A192" s="57"/>
    </row>
    <row r="193" spans="1:1" x14ac:dyDescent="0.25">
      <c r="A193" s="57"/>
    </row>
    <row r="194" spans="1:1" x14ac:dyDescent="0.25">
      <c r="A194" s="57"/>
    </row>
    <row r="195" spans="1:1" x14ac:dyDescent="0.25">
      <c r="A195" s="57"/>
    </row>
    <row r="196" spans="1:1" x14ac:dyDescent="0.25">
      <c r="A196" s="57"/>
    </row>
    <row r="197" spans="1:1" x14ac:dyDescent="0.25">
      <c r="A197" s="57"/>
    </row>
    <row r="198" spans="1:1" x14ac:dyDescent="0.25">
      <c r="A198" s="57"/>
    </row>
    <row r="199" spans="1:1" x14ac:dyDescent="0.25">
      <c r="A199" s="57"/>
    </row>
    <row r="200" spans="1:1" x14ac:dyDescent="0.25">
      <c r="A200" s="57"/>
    </row>
    <row r="201" spans="1:1" x14ac:dyDescent="0.25">
      <c r="A201" s="57"/>
    </row>
    <row r="202" spans="1:1" x14ac:dyDescent="0.25">
      <c r="A202" s="57"/>
    </row>
    <row r="203" spans="1:1" x14ac:dyDescent="0.25">
      <c r="A203" s="57"/>
    </row>
    <row r="204" spans="1:1" x14ac:dyDescent="0.25">
      <c r="A204" s="57"/>
    </row>
    <row r="205" spans="1:1" x14ac:dyDescent="0.25">
      <c r="A205" s="57"/>
    </row>
    <row r="206" spans="1:1" x14ac:dyDescent="0.25">
      <c r="A206" s="57"/>
    </row>
    <row r="207" spans="1:1" x14ac:dyDescent="0.25">
      <c r="A207" s="57"/>
    </row>
    <row r="208" spans="1:1" x14ac:dyDescent="0.25">
      <c r="A208" s="57"/>
    </row>
    <row r="209" spans="1:1" x14ac:dyDescent="0.25">
      <c r="A209" s="57"/>
    </row>
    <row r="210" spans="1:1" x14ac:dyDescent="0.25">
      <c r="A210" s="57"/>
    </row>
    <row r="211" spans="1:1" x14ac:dyDescent="0.25">
      <c r="A211" s="57"/>
    </row>
    <row r="212" spans="1:1" x14ac:dyDescent="0.25">
      <c r="A212" s="57"/>
    </row>
    <row r="213" spans="1:1" x14ac:dyDescent="0.25">
      <c r="A213" s="57"/>
    </row>
    <row r="214" spans="1:1" x14ac:dyDescent="0.25">
      <c r="A214" s="57"/>
    </row>
    <row r="215" spans="1:1" x14ac:dyDescent="0.25">
      <c r="A215" s="57"/>
    </row>
    <row r="216" spans="1:1" x14ac:dyDescent="0.25">
      <c r="A216" s="57"/>
    </row>
    <row r="217" spans="1:1" x14ac:dyDescent="0.25">
      <c r="A217" s="57"/>
    </row>
    <row r="218" spans="1:1" x14ac:dyDescent="0.25">
      <c r="A218" s="57"/>
    </row>
    <row r="219" spans="1:1" x14ac:dyDescent="0.25">
      <c r="A219" s="57"/>
    </row>
    <row r="220" spans="1:1" x14ac:dyDescent="0.25">
      <c r="A220" s="57"/>
    </row>
    <row r="221" spans="1:1" x14ac:dyDescent="0.25">
      <c r="A221" s="57"/>
    </row>
    <row r="222" spans="1:1" x14ac:dyDescent="0.25">
      <c r="A222" s="57"/>
    </row>
    <row r="223" spans="1:1" x14ac:dyDescent="0.25">
      <c r="A223" s="57"/>
    </row>
    <row r="224" spans="1:1" x14ac:dyDescent="0.25">
      <c r="A224" s="57"/>
    </row>
    <row r="225" spans="1:1" x14ac:dyDescent="0.25">
      <c r="A225" s="57"/>
    </row>
    <row r="226" spans="1:1" x14ac:dyDescent="0.25">
      <c r="A226" s="57"/>
    </row>
    <row r="227" spans="1:1" x14ac:dyDescent="0.25">
      <c r="A227" s="57"/>
    </row>
    <row r="228" spans="1:1" x14ac:dyDescent="0.25">
      <c r="A228" s="57"/>
    </row>
  </sheetData>
  <mergeCells count="4">
    <mergeCell ref="A1:B1"/>
    <mergeCell ref="A2:B2"/>
    <mergeCell ref="C5:E7"/>
    <mergeCell ref="C10:D10"/>
  </mergeCells>
  <pageMargins left="0.7" right="0.7" top="0.75" bottom="0.75" header="0.3" footer="0.3"/>
  <ignoredErrors>
    <ignoredError sqref="C11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zoomScale="80" zoomScaleNormal="80" workbookViewId="0">
      <pane xSplit="1" ySplit="3" topLeftCell="I4" activePane="bottomRight" state="frozen"/>
      <selection pane="topRight" activeCell="B1" sqref="B1"/>
      <selection pane="bottomLeft" activeCell="A6" sqref="A6"/>
      <selection pane="bottomRight" sqref="A1:XFD1048576"/>
    </sheetView>
  </sheetViews>
  <sheetFormatPr defaultRowHeight="15" x14ac:dyDescent="0.25"/>
  <cols>
    <col min="1" max="1" width="33.85546875" style="1" bestFit="1" customWidth="1"/>
    <col min="2" max="2" width="18.7109375" style="1" bestFit="1" customWidth="1"/>
    <col min="3" max="3" width="39.28515625" style="1" bestFit="1" customWidth="1"/>
    <col min="4" max="4" width="8.85546875" style="1" bestFit="1" customWidth="1"/>
    <col min="5" max="5" width="17.85546875" style="1" customWidth="1"/>
    <col min="6" max="6" width="13.85546875" style="1" customWidth="1"/>
    <col min="7" max="7" width="36.28515625" style="2" customWidth="1"/>
    <col min="8" max="8" width="58.7109375" style="1" bestFit="1" customWidth="1"/>
    <col min="9" max="9" width="19.7109375" style="1" customWidth="1"/>
    <col min="10" max="16384" width="9.140625" style="1"/>
  </cols>
  <sheetData>
    <row r="1" spans="1:10" ht="28.9" customHeight="1" x14ac:dyDescent="0.25">
      <c r="A1" s="102" t="s">
        <v>124</v>
      </c>
      <c r="B1" s="102"/>
      <c r="C1" s="102"/>
      <c r="D1" s="102"/>
      <c r="E1" s="102"/>
      <c r="F1" s="102"/>
      <c r="G1" s="102"/>
      <c r="H1" s="102"/>
    </row>
    <row r="2" spans="1:10" ht="21" customHeight="1" x14ac:dyDescent="0.35">
      <c r="A2" s="103" t="s">
        <v>256</v>
      </c>
      <c r="B2" s="103"/>
      <c r="C2" s="103"/>
      <c r="D2" s="103"/>
      <c r="E2" s="103"/>
      <c r="F2" s="103"/>
      <c r="G2" s="103"/>
      <c r="H2" s="103"/>
    </row>
    <row r="3" spans="1:10" x14ac:dyDescent="0.25">
      <c r="A3" s="3" t="s">
        <v>12</v>
      </c>
      <c r="B3" s="3" t="s">
        <v>11</v>
      </c>
      <c r="C3" s="3" t="s">
        <v>0</v>
      </c>
      <c r="D3" s="4" t="s">
        <v>1</v>
      </c>
      <c r="E3" s="3" t="s">
        <v>2</v>
      </c>
      <c r="F3" s="3" t="s">
        <v>3</v>
      </c>
      <c r="G3" s="3" t="s">
        <v>4</v>
      </c>
      <c r="H3" s="3" t="s">
        <v>134</v>
      </c>
      <c r="I3" s="3" t="s">
        <v>355</v>
      </c>
    </row>
    <row r="4" spans="1:10" x14ac:dyDescent="0.25">
      <c r="A4" s="5" t="s">
        <v>17</v>
      </c>
      <c r="B4" s="5" t="s">
        <v>18</v>
      </c>
      <c r="C4" s="5" t="s">
        <v>127</v>
      </c>
      <c r="D4" s="5" t="s">
        <v>20</v>
      </c>
      <c r="E4" s="5" t="s">
        <v>14</v>
      </c>
      <c r="F4" s="5" t="s">
        <v>14</v>
      </c>
      <c r="G4" s="5" t="s">
        <v>265</v>
      </c>
      <c r="H4" s="6" t="s">
        <v>21</v>
      </c>
      <c r="I4" s="7">
        <v>22657.940000000002</v>
      </c>
    </row>
    <row r="5" spans="1:10" x14ac:dyDescent="0.25">
      <c r="A5" s="5" t="s">
        <v>135</v>
      </c>
      <c r="B5" s="5" t="s">
        <v>18</v>
      </c>
      <c r="C5" s="5" t="s">
        <v>136</v>
      </c>
      <c r="D5" s="5" t="s">
        <v>20</v>
      </c>
      <c r="E5" s="5" t="s">
        <v>14</v>
      </c>
      <c r="F5" s="5" t="s">
        <v>14</v>
      </c>
      <c r="G5" s="5" t="s">
        <v>265</v>
      </c>
      <c r="H5" s="6" t="s">
        <v>15</v>
      </c>
      <c r="I5" s="7">
        <v>0</v>
      </c>
    </row>
    <row r="6" spans="1:10" x14ac:dyDescent="0.25">
      <c r="A6" s="5" t="s">
        <v>24</v>
      </c>
      <c r="B6" s="5" t="s">
        <v>18</v>
      </c>
      <c r="C6" s="5" t="s">
        <v>25</v>
      </c>
      <c r="D6" s="5" t="s">
        <v>20</v>
      </c>
      <c r="E6" s="5" t="s">
        <v>14</v>
      </c>
      <c r="F6" s="5" t="s">
        <v>14</v>
      </c>
      <c r="G6" s="5" t="s">
        <v>265</v>
      </c>
      <c r="H6" s="6" t="s">
        <v>26</v>
      </c>
      <c r="I6" s="7">
        <v>0</v>
      </c>
    </row>
    <row r="7" spans="1:10" ht="15" customHeight="1" x14ac:dyDescent="0.25">
      <c r="A7" s="5" t="s">
        <v>126</v>
      </c>
      <c r="B7" s="5" t="s">
        <v>13</v>
      </c>
      <c r="C7" s="5" t="s">
        <v>148</v>
      </c>
      <c r="D7" s="5" t="s">
        <v>149</v>
      </c>
      <c r="E7" s="5" t="s">
        <v>133</v>
      </c>
      <c r="F7" s="5" t="s">
        <v>133</v>
      </c>
      <c r="G7" s="5" t="s">
        <v>265</v>
      </c>
      <c r="H7" s="6" t="s">
        <v>15</v>
      </c>
      <c r="I7" s="7">
        <v>58003.420000000006</v>
      </c>
    </row>
    <row r="8" spans="1:10" ht="15" customHeight="1" x14ac:dyDescent="0.25">
      <c r="A8" s="5" t="s">
        <v>296</v>
      </c>
      <c r="B8" s="5" t="s">
        <v>18</v>
      </c>
      <c r="C8" s="5" t="s">
        <v>36</v>
      </c>
      <c r="D8" s="5" t="s">
        <v>20</v>
      </c>
      <c r="E8" s="5" t="s">
        <v>14</v>
      </c>
      <c r="F8" s="5" t="s">
        <v>14</v>
      </c>
      <c r="G8" s="5" t="s">
        <v>265</v>
      </c>
      <c r="H8" s="6" t="s">
        <v>297</v>
      </c>
      <c r="I8" s="7">
        <v>1260.5</v>
      </c>
    </row>
    <row r="9" spans="1:10" ht="15" customHeight="1" x14ac:dyDescent="0.25">
      <c r="A9" s="5" t="s">
        <v>146</v>
      </c>
      <c r="B9" s="5" t="s">
        <v>18</v>
      </c>
      <c r="C9" s="5" t="s">
        <v>36</v>
      </c>
      <c r="D9" s="5" t="s">
        <v>20</v>
      </c>
      <c r="E9" s="5" t="s">
        <v>14</v>
      </c>
      <c r="F9" s="5" t="s">
        <v>14</v>
      </c>
      <c r="G9" s="5" t="s">
        <v>265</v>
      </c>
      <c r="H9" s="6" t="s">
        <v>153</v>
      </c>
      <c r="I9" s="7">
        <v>0</v>
      </c>
    </row>
    <row r="10" spans="1:10" ht="15" customHeight="1" x14ac:dyDescent="0.25">
      <c r="A10" s="5" t="s">
        <v>35</v>
      </c>
      <c r="B10" s="5" t="s">
        <v>18</v>
      </c>
      <c r="C10" s="5" t="s">
        <v>36</v>
      </c>
      <c r="D10" s="5" t="s">
        <v>20</v>
      </c>
      <c r="E10" s="5" t="s">
        <v>14</v>
      </c>
      <c r="F10" s="5" t="s">
        <v>14</v>
      </c>
      <c r="G10" s="5" t="s">
        <v>265</v>
      </c>
      <c r="H10" s="6" t="s">
        <v>153</v>
      </c>
      <c r="I10" s="7">
        <v>340</v>
      </c>
    </row>
    <row r="11" spans="1:10" ht="15" customHeight="1" x14ac:dyDescent="0.25">
      <c r="A11" s="5" t="s">
        <v>270</v>
      </c>
      <c r="B11" s="5" t="s">
        <v>18</v>
      </c>
      <c r="C11" s="5" t="s">
        <v>110</v>
      </c>
      <c r="D11" s="5" t="s">
        <v>20</v>
      </c>
      <c r="E11" s="5" t="s">
        <v>14</v>
      </c>
      <c r="F11" s="5" t="s">
        <v>14</v>
      </c>
      <c r="G11" s="5" t="s">
        <v>265</v>
      </c>
      <c r="H11" s="6" t="s">
        <v>271</v>
      </c>
      <c r="I11" s="93" t="s">
        <v>286</v>
      </c>
      <c r="J11" s="67" t="s">
        <v>272</v>
      </c>
    </row>
    <row r="12" spans="1:10" ht="15" customHeight="1" x14ac:dyDescent="0.25">
      <c r="A12" s="5" t="s">
        <v>298</v>
      </c>
      <c r="B12" s="5" t="s">
        <v>18</v>
      </c>
      <c r="C12" s="5" t="s">
        <v>136</v>
      </c>
      <c r="D12" s="5" t="s">
        <v>20</v>
      </c>
      <c r="E12" s="5" t="s">
        <v>14</v>
      </c>
      <c r="F12" s="5" t="s">
        <v>14</v>
      </c>
      <c r="G12" s="5" t="s">
        <v>265</v>
      </c>
      <c r="H12" s="6" t="s">
        <v>300</v>
      </c>
      <c r="I12" s="7">
        <v>724.5</v>
      </c>
    </row>
    <row r="13" spans="1:10" ht="15" customHeight="1" x14ac:dyDescent="0.25">
      <c r="A13" s="5" t="s">
        <v>125</v>
      </c>
      <c r="B13" s="5" t="s">
        <v>90</v>
      </c>
      <c r="C13" s="5" t="s">
        <v>99</v>
      </c>
      <c r="D13" s="5" t="s">
        <v>33</v>
      </c>
      <c r="E13" s="5" t="s">
        <v>14</v>
      </c>
      <c r="F13" s="5" t="s">
        <v>91</v>
      </c>
      <c r="G13" s="5" t="s">
        <v>265</v>
      </c>
      <c r="H13" s="6" t="s">
        <v>100</v>
      </c>
      <c r="I13" s="7">
        <v>377.44</v>
      </c>
    </row>
    <row r="14" spans="1:10" ht="15" customHeight="1" x14ac:dyDescent="0.25">
      <c r="A14" s="5" t="s">
        <v>299</v>
      </c>
      <c r="B14" s="5" t="s">
        <v>18</v>
      </c>
      <c r="C14" s="5" t="s">
        <v>136</v>
      </c>
      <c r="D14" s="5" t="s">
        <v>20</v>
      </c>
      <c r="E14" s="5" t="s">
        <v>14</v>
      </c>
      <c r="F14" s="5" t="s">
        <v>14</v>
      </c>
      <c r="G14" s="5" t="s">
        <v>265</v>
      </c>
      <c r="H14" s="6" t="s">
        <v>300</v>
      </c>
      <c r="I14" s="7">
        <v>2574</v>
      </c>
    </row>
    <row r="15" spans="1:10" ht="15" customHeight="1" x14ac:dyDescent="0.25">
      <c r="A15" s="5" t="s">
        <v>301</v>
      </c>
      <c r="B15" s="5" t="s">
        <v>18</v>
      </c>
      <c r="C15" s="5" t="s">
        <v>25</v>
      </c>
      <c r="D15" s="5" t="s">
        <v>20</v>
      </c>
      <c r="E15" s="5" t="s">
        <v>14</v>
      </c>
      <c r="F15" s="5" t="s">
        <v>14</v>
      </c>
      <c r="G15" s="5" t="s">
        <v>265</v>
      </c>
      <c r="H15" s="6" t="s">
        <v>300</v>
      </c>
      <c r="I15" s="7">
        <v>840.04</v>
      </c>
    </row>
    <row r="16" spans="1:10" ht="15" customHeight="1" x14ac:dyDescent="0.25">
      <c r="A16" s="5" t="s">
        <v>307</v>
      </c>
      <c r="B16" s="5" t="s">
        <v>18</v>
      </c>
      <c r="C16" s="5" t="s">
        <v>25</v>
      </c>
      <c r="D16" s="5" t="s">
        <v>20</v>
      </c>
      <c r="E16" s="5" t="s">
        <v>14</v>
      </c>
      <c r="F16" s="5" t="s">
        <v>14</v>
      </c>
      <c r="G16" s="5" t="s">
        <v>265</v>
      </c>
      <c r="H16" s="6" t="s">
        <v>15</v>
      </c>
      <c r="I16" s="7">
        <v>432</v>
      </c>
    </row>
    <row r="17" spans="1:10" ht="15" customHeight="1" x14ac:dyDescent="0.25">
      <c r="A17" s="5" t="s">
        <v>49</v>
      </c>
      <c r="B17" s="5" t="s">
        <v>18</v>
      </c>
      <c r="C17" s="5" t="s">
        <v>36</v>
      </c>
      <c r="D17" s="5" t="s">
        <v>20</v>
      </c>
      <c r="E17" s="5" t="s">
        <v>14</v>
      </c>
      <c r="F17" s="5" t="s">
        <v>14</v>
      </c>
      <c r="G17" s="5" t="s">
        <v>265</v>
      </c>
      <c r="H17" s="6" t="s">
        <v>53</v>
      </c>
      <c r="I17" s="7">
        <v>0</v>
      </c>
    </row>
    <row r="18" spans="1:10" ht="15" customHeight="1" x14ac:dyDescent="0.25">
      <c r="A18" s="5" t="s">
        <v>308</v>
      </c>
      <c r="B18" s="5" t="s">
        <v>18</v>
      </c>
      <c r="C18" s="5" t="s">
        <v>309</v>
      </c>
      <c r="D18" s="5" t="s">
        <v>20</v>
      </c>
      <c r="E18" s="5" t="s">
        <v>14</v>
      </c>
      <c r="F18" s="5" t="s">
        <v>14</v>
      </c>
      <c r="G18" s="5" t="s">
        <v>265</v>
      </c>
      <c r="H18" s="6" t="s">
        <v>15</v>
      </c>
      <c r="I18" s="7">
        <v>1200</v>
      </c>
    </row>
    <row r="19" spans="1:10" x14ac:dyDescent="0.25">
      <c r="A19" s="5" t="s">
        <v>92</v>
      </c>
      <c r="B19" s="5" t="s">
        <v>90</v>
      </c>
      <c r="C19" s="5" t="s">
        <v>93</v>
      </c>
      <c r="D19" s="5" t="s">
        <v>94</v>
      </c>
      <c r="E19" s="5" t="s">
        <v>91</v>
      </c>
      <c r="F19" s="5" t="s">
        <v>14</v>
      </c>
      <c r="G19" s="5" t="s">
        <v>265</v>
      </c>
      <c r="H19" s="6" t="s">
        <v>95</v>
      </c>
      <c r="I19" s="7">
        <v>138</v>
      </c>
    </row>
    <row r="20" spans="1:10" x14ac:dyDescent="0.25">
      <c r="A20" s="5" t="s">
        <v>52</v>
      </c>
      <c r="B20" s="5" t="s">
        <v>18</v>
      </c>
      <c r="C20" s="5" t="s">
        <v>36</v>
      </c>
      <c r="D20" s="5" t="s">
        <v>20</v>
      </c>
      <c r="E20" s="5" t="s">
        <v>14</v>
      </c>
      <c r="F20" s="5" t="s">
        <v>14</v>
      </c>
      <c r="G20" s="5" t="s">
        <v>265</v>
      </c>
      <c r="H20" s="6" t="s">
        <v>15</v>
      </c>
      <c r="I20" s="7">
        <v>5360</v>
      </c>
    </row>
    <row r="21" spans="1:10" x14ac:dyDescent="0.25">
      <c r="A21" s="5"/>
      <c r="B21" s="5"/>
      <c r="C21" s="5"/>
      <c r="D21" s="5"/>
      <c r="E21" s="5"/>
      <c r="F21" s="5"/>
      <c r="G21" s="5"/>
      <c r="H21" s="8" t="s">
        <v>6</v>
      </c>
      <c r="I21" s="9">
        <f>SUM(I4:I20)</f>
        <v>93907.840000000011</v>
      </c>
    </row>
    <row r="22" spans="1:10" x14ac:dyDescent="0.25">
      <c r="G22" s="1"/>
    </row>
    <row r="23" spans="1:10" x14ac:dyDescent="0.25">
      <c r="F23" s="3" t="s">
        <v>312</v>
      </c>
      <c r="G23" s="94"/>
      <c r="H23" s="11"/>
      <c r="I23" s="11"/>
    </row>
    <row r="24" spans="1:10" x14ac:dyDescent="0.25">
      <c r="A24" s="12" t="s">
        <v>294</v>
      </c>
      <c r="B24" s="12" t="s">
        <v>18</v>
      </c>
      <c r="C24" s="12" t="s">
        <v>45</v>
      </c>
      <c r="D24" s="12" t="s">
        <v>20</v>
      </c>
      <c r="E24" s="12" t="s">
        <v>14</v>
      </c>
      <c r="F24" s="12" t="s">
        <v>14</v>
      </c>
      <c r="G24" s="12" t="s">
        <v>265</v>
      </c>
      <c r="H24" s="13" t="s">
        <v>306</v>
      </c>
      <c r="I24" s="14">
        <v>12297.329999999998</v>
      </c>
    </row>
    <row r="25" spans="1:10" x14ac:dyDescent="0.25">
      <c r="A25" s="12" t="s">
        <v>22</v>
      </c>
      <c r="B25" s="12" t="s">
        <v>18</v>
      </c>
      <c r="C25" s="12" t="s">
        <v>23</v>
      </c>
      <c r="D25" s="12" t="s">
        <v>20</v>
      </c>
      <c r="E25" s="12" t="s">
        <v>14</v>
      </c>
      <c r="F25" s="12" t="s">
        <v>14</v>
      </c>
      <c r="G25" s="12" t="s">
        <v>265</v>
      </c>
      <c r="H25" s="13" t="s">
        <v>119</v>
      </c>
      <c r="I25" s="14">
        <v>0</v>
      </c>
    </row>
    <row r="26" spans="1:10" x14ac:dyDescent="0.25">
      <c r="A26" s="12" t="s">
        <v>137</v>
      </c>
      <c r="B26" s="12" t="s">
        <v>18</v>
      </c>
      <c r="C26" s="12" t="s">
        <v>138</v>
      </c>
      <c r="D26" s="12" t="s">
        <v>20</v>
      </c>
      <c r="E26" s="12" t="s">
        <v>14</v>
      </c>
      <c r="F26" s="12" t="s">
        <v>14</v>
      </c>
      <c r="G26" s="12" t="s">
        <v>265</v>
      </c>
      <c r="H26" s="13" t="s">
        <v>154</v>
      </c>
      <c r="I26" s="14">
        <v>7975.72</v>
      </c>
      <c r="J26" s="67"/>
    </row>
    <row r="27" spans="1:10" x14ac:dyDescent="0.25">
      <c r="A27" s="12" t="s">
        <v>115</v>
      </c>
      <c r="B27" s="12" t="s">
        <v>90</v>
      </c>
      <c r="C27" s="12" t="s">
        <v>97</v>
      </c>
      <c r="D27" s="12" t="s">
        <v>16</v>
      </c>
      <c r="E27" s="12" t="s">
        <v>91</v>
      </c>
      <c r="F27" s="12" t="s">
        <v>91</v>
      </c>
      <c r="G27" s="12" t="s">
        <v>265</v>
      </c>
      <c r="H27" s="13" t="s">
        <v>116</v>
      </c>
      <c r="I27" s="14">
        <v>1762.19</v>
      </c>
    </row>
    <row r="28" spans="1:10" x14ac:dyDescent="0.25">
      <c r="A28" s="12" t="s">
        <v>238</v>
      </c>
      <c r="B28" s="12" t="s">
        <v>243</v>
      </c>
      <c r="C28" s="12" t="s">
        <v>241</v>
      </c>
      <c r="D28" s="12" t="s">
        <v>109</v>
      </c>
      <c r="E28" s="12" t="s">
        <v>14</v>
      </c>
      <c r="F28" s="12" t="s">
        <v>14</v>
      </c>
      <c r="G28" s="12" t="s">
        <v>265</v>
      </c>
      <c r="H28" s="13" t="s">
        <v>304</v>
      </c>
      <c r="I28" s="14">
        <v>4880.33</v>
      </c>
    </row>
    <row r="29" spans="1:10" x14ac:dyDescent="0.25">
      <c r="A29" s="12" t="s">
        <v>226</v>
      </c>
      <c r="B29" s="12" t="s">
        <v>243</v>
      </c>
      <c r="C29" s="12" t="s">
        <v>244</v>
      </c>
      <c r="D29" s="12" t="s">
        <v>16</v>
      </c>
      <c r="E29" s="12" t="s">
        <v>133</v>
      </c>
      <c r="F29" s="12" t="s">
        <v>14</v>
      </c>
      <c r="G29" s="12" t="s">
        <v>265</v>
      </c>
      <c r="H29" s="13" t="s">
        <v>305</v>
      </c>
      <c r="I29" s="14">
        <v>31748.42</v>
      </c>
      <c r="J29" s="67" t="s">
        <v>245</v>
      </c>
    </row>
    <row r="30" spans="1:10" x14ac:dyDescent="0.25">
      <c r="A30" s="12" t="s">
        <v>120</v>
      </c>
      <c r="B30" s="12" t="s">
        <v>18</v>
      </c>
      <c r="C30" s="12" t="s">
        <v>118</v>
      </c>
      <c r="D30" s="12" t="s">
        <v>20</v>
      </c>
      <c r="E30" s="12" t="s">
        <v>14</v>
      </c>
      <c r="F30" s="12" t="s">
        <v>16</v>
      </c>
      <c r="G30" s="12" t="s">
        <v>265</v>
      </c>
      <c r="H30" s="13" t="s">
        <v>151</v>
      </c>
      <c r="I30" s="14">
        <v>2672</v>
      </c>
      <c r="J30" s="67" t="s">
        <v>247</v>
      </c>
    </row>
    <row r="31" spans="1:10" x14ac:dyDescent="0.25">
      <c r="A31" s="12" t="s">
        <v>121</v>
      </c>
      <c r="B31" s="12" t="s">
        <v>122</v>
      </c>
      <c r="C31" s="12" t="s">
        <v>118</v>
      </c>
      <c r="D31" s="12" t="s">
        <v>20</v>
      </c>
      <c r="E31" s="12" t="s">
        <v>16</v>
      </c>
      <c r="F31" s="12" t="s">
        <v>16</v>
      </c>
      <c r="G31" s="12" t="s">
        <v>265</v>
      </c>
      <c r="H31" s="15" t="s">
        <v>123</v>
      </c>
      <c r="I31" s="14">
        <v>11720</v>
      </c>
    </row>
    <row r="32" spans="1:10" x14ac:dyDescent="0.25">
      <c r="A32" s="12" t="s">
        <v>117</v>
      </c>
      <c r="B32" s="12" t="s">
        <v>90</v>
      </c>
      <c r="C32" s="12" t="s">
        <v>118</v>
      </c>
      <c r="D32" s="12" t="s">
        <v>20</v>
      </c>
      <c r="E32" s="12" t="s">
        <v>14</v>
      </c>
      <c r="F32" s="12" t="s">
        <v>16</v>
      </c>
      <c r="G32" s="12" t="s">
        <v>265</v>
      </c>
      <c r="H32" s="13" t="s">
        <v>151</v>
      </c>
      <c r="I32" s="14">
        <v>14483.64</v>
      </c>
      <c r="J32" s="67" t="s">
        <v>247</v>
      </c>
    </row>
    <row r="33" spans="1:10" x14ac:dyDescent="0.25">
      <c r="A33" s="12" t="s">
        <v>302</v>
      </c>
      <c r="B33" s="12" t="s">
        <v>18</v>
      </c>
      <c r="C33" s="12" t="s">
        <v>303</v>
      </c>
      <c r="D33" s="12" t="s">
        <v>20</v>
      </c>
      <c r="E33" s="12" t="s">
        <v>14</v>
      </c>
      <c r="F33" s="12" t="s">
        <v>14</v>
      </c>
      <c r="G33" s="12" t="s">
        <v>265</v>
      </c>
      <c r="H33" s="15" t="s">
        <v>304</v>
      </c>
      <c r="I33" s="14">
        <v>8020</v>
      </c>
      <c r="J33" s="67"/>
    </row>
    <row r="34" spans="1:10" x14ac:dyDescent="0.25">
      <c r="A34" s="12" t="s">
        <v>41</v>
      </c>
      <c r="B34" s="12" t="s">
        <v>18</v>
      </c>
      <c r="C34" s="12" t="s">
        <v>42</v>
      </c>
      <c r="D34" s="12" t="s">
        <v>20</v>
      </c>
      <c r="E34" s="12" t="s">
        <v>14</v>
      </c>
      <c r="F34" s="12" t="s">
        <v>16</v>
      </c>
      <c r="G34" s="12" t="s">
        <v>265</v>
      </c>
      <c r="H34" s="15" t="s">
        <v>43</v>
      </c>
      <c r="I34" s="14">
        <v>13132.84</v>
      </c>
      <c r="J34" s="67" t="s">
        <v>248</v>
      </c>
    </row>
    <row r="35" spans="1:10" x14ac:dyDescent="0.25">
      <c r="A35" s="12" t="s">
        <v>96</v>
      </c>
      <c r="B35" s="12" t="s">
        <v>90</v>
      </c>
      <c r="C35" s="12" t="s">
        <v>97</v>
      </c>
      <c r="D35" s="12" t="s">
        <v>16</v>
      </c>
      <c r="E35" s="12" t="s">
        <v>91</v>
      </c>
      <c r="F35" s="12" t="s">
        <v>91</v>
      </c>
      <c r="G35" s="12" t="s">
        <v>265</v>
      </c>
      <c r="H35" s="15" t="s">
        <v>98</v>
      </c>
      <c r="I35" s="14">
        <v>0</v>
      </c>
    </row>
    <row r="36" spans="1:10" x14ac:dyDescent="0.25">
      <c r="A36" s="12" t="s">
        <v>310</v>
      </c>
      <c r="B36" s="12" t="s">
        <v>18</v>
      </c>
      <c r="C36" s="12" t="s">
        <v>311</v>
      </c>
      <c r="D36" s="12" t="s">
        <v>16</v>
      </c>
      <c r="E36" s="12" t="s">
        <v>133</v>
      </c>
      <c r="F36" s="12" t="s">
        <v>14</v>
      </c>
      <c r="G36" s="12" t="s">
        <v>265</v>
      </c>
      <c r="H36" s="15" t="s">
        <v>313</v>
      </c>
      <c r="I36" s="14">
        <v>900</v>
      </c>
      <c r="J36" s="67" t="s">
        <v>314</v>
      </c>
    </row>
    <row r="37" spans="1:10" x14ac:dyDescent="0.25">
      <c r="A37" s="12" t="s">
        <v>155</v>
      </c>
      <c r="B37" s="12" t="s">
        <v>18</v>
      </c>
      <c r="C37" s="12" t="s">
        <v>156</v>
      </c>
      <c r="D37" s="12" t="s">
        <v>157</v>
      </c>
      <c r="E37" s="12" t="s">
        <v>91</v>
      </c>
      <c r="F37" s="12" t="s">
        <v>91</v>
      </c>
      <c r="G37" s="12" t="s">
        <v>265</v>
      </c>
      <c r="H37" s="15" t="s">
        <v>158</v>
      </c>
      <c r="I37" s="14">
        <v>10087</v>
      </c>
    </row>
    <row r="38" spans="1:10" x14ac:dyDescent="0.25">
      <c r="A38" s="12"/>
      <c r="B38" s="12"/>
      <c r="C38" s="12"/>
      <c r="D38" s="12"/>
      <c r="E38" s="12"/>
      <c r="F38" s="12"/>
      <c r="G38" s="12"/>
      <c r="H38" s="16" t="s">
        <v>9</v>
      </c>
      <c r="I38" s="17">
        <f>SUM(I24:I37)</f>
        <v>119679.46999999999</v>
      </c>
    </row>
    <row r="39" spans="1:10" x14ac:dyDescent="0.25">
      <c r="G39" s="1"/>
      <c r="H39" s="18"/>
      <c r="I39" s="18"/>
    </row>
    <row r="40" spans="1:10" x14ac:dyDescent="0.25">
      <c r="G40" s="1"/>
      <c r="H40" s="10"/>
      <c r="I40" s="10"/>
    </row>
    <row r="41" spans="1:10" x14ac:dyDescent="0.25">
      <c r="A41" s="23" t="s">
        <v>101</v>
      </c>
      <c r="B41" s="24" t="s">
        <v>105</v>
      </c>
      <c r="C41" s="24" t="s">
        <v>108</v>
      </c>
      <c r="D41" s="24" t="s">
        <v>109</v>
      </c>
      <c r="E41" s="20" t="s">
        <v>14</v>
      </c>
      <c r="F41" s="20" t="s">
        <v>14</v>
      </c>
      <c r="G41" s="19" t="s">
        <v>265</v>
      </c>
      <c r="H41" s="21" t="s">
        <v>113</v>
      </c>
      <c r="I41" s="22">
        <v>33311.93</v>
      </c>
    </row>
    <row r="42" spans="1:10" x14ac:dyDescent="0.25">
      <c r="A42" s="23" t="s">
        <v>290</v>
      </c>
      <c r="B42" s="24" t="s">
        <v>291</v>
      </c>
      <c r="C42" s="24" t="s">
        <v>292</v>
      </c>
      <c r="D42" s="24" t="s">
        <v>109</v>
      </c>
      <c r="E42" s="20" t="s">
        <v>14</v>
      </c>
      <c r="F42" s="20" t="s">
        <v>14</v>
      </c>
      <c r="G42" s="19" t="s">
        <v>265</v>
      </c>
      <c r="H42" s="21" t="s">
        <v>293</v>
      </c>
      <c r="I42" s="22">
        <v>118.74</v>
      </c>
    </row>
    <row r="43" spans="1:10" x14ac:dyDescent="0.25">
      <c r="A43" s="19" t="s">
        <v>35</v>
      </c>
      <c r="B43" s="20" t="s">
        <v>18</v>
      </c>
      <c r="C43" s="20" t="s">
        <v>36</v>
      </c>
      <c r="D43" s="20" t="s">
        <v>20</v>
      </c>
      <c r="E43" s="20" t="s">
        <v>14</v>
      </c>
      <c r="F43" s="20" t="s">
        <v>14</v>
      </c>
      <c r="G43" s="19" t="s">
        <v>265</v>
      </c>
      <c r="H43" s="21" t="s">
        <v>37</v>
      </c>
      <c r="I43" s="22">
        <v>24050</v>
      </c>
    </row>
    <row r="44" spans="1:10" x14ac:dyDescent="0.25">
      <c r="A44" s="19" t="s">
        <v>102</v>
      </c>
      <c r="B44" s="24" t="s">
        <v>105</v>
      </c>
      <c r="C44" s="20" t="s">
        <v>110</v>
      </c>
      <c r="D44" s="20" t="s">
        <v>20</v>
      </c>
      <c r="E44" s="20" t="s">
        <v>14</v>
      </c>
      <c r="F44" s="20" t="s">
        <v>14</v>
      </c>
      <c r="G44" s="19" t="s">
        <v>265</v>
      </c>
      <c r="H44" s="21" t="s">
        <v>114</v>
      </c>
      <c r="I44" s="22">
        <v>8145.6</v>
      </c>
    </row>
    <row r="45" spans="1:10" x14ac:dyDescent="0.25">
      <c r="A45" s="19" t="s">
        <v>327</v>
      </c>
      <c r="B45" s="24" t="s">
        <v>105</v>
      </c>
      <c r="C45" s="20" t="s">
        <v>328</v>
      </c>
      <c r="D45" s="20" t="s">
        <v>20</v>
      </c>
      <c r="E45" s="20" t="s">
        <v>14</v>
      </c>
      <c r="F45" s="20" t="s">
        <v>14</v>
      </c>
      <c r="G45" s="19" t="s">
        <v>265</v>
      </c>
      <c r="H45" s="25" t="s">
        <v>329</v>
      </c>
      <c r="I45" s="22">
        <v>2776.7999999999997</v>
      </c>
    </row>
    <row r="46" spans="1:10" x14ac:dyDescent="0.25">
      <c r="A46" s="19" t="s">
        <v>103</v>
      </c>
      <c r="B46" s="24" t="s">
        <v>105</v>
      </c>
      <c r="C46" s="19" t="s">
        <v>111</v>
      </c>
      <c r="D46" s="19" t="s">
        <v>112</v>
      </c>
      <c r="E46" s="19" t="s">
        <v>16</v>
      </c>
      <c r="F46" s="19" t="s">
        <v>16</v>
      </c>
      <c r="G46" s="19" t="s">
        <v>265</v>
      </c>
      <c r="H46" s="25" t="s">
        <v>150</v>
      </c>
      <c r="I46" s="22">
        <v>13912.580000000002</v>
      </c>
      <c r="J46" s="67" t="s">
        <v>249</v>
      </c>
    </row>
    <row r="47" spans="1:10" x14ac:dyDescent="0.25">
      <c r="A47" s="19"/>
      <c r="B47" s="20"/>
      <c r="C47" s="20"/>
      <c r="D47" s="20"/>
      <c r="E47" s="20"/>
      <c r="F47" s="20"/>
      <c r="G47" s="19"/>
      <c r="H47" s="26" t="s">
        <v>7</v>
      </c>
      <c r="I47" s="27">
        <f>SUM(I41:I46)</f>
        <v>82315.650000000009</v>
      </c>
    </row>
    <row r="48" spans="1:10" x14ac:dyDescent="0.25">
      <c r="G48" s="1"/>
    </row>
    <row r="49" spans="1:10" x14ac:dyDescent="0.25">
      <c r="G49" s="1"/>
    </row>
    <row r="50" spans="1:10" x14ac:dyDescent="0.25">
      <c r="A50" s="28" t="s">
        <v>54</v>
      </c>
      <c r="B50" s="28" t="s">
        <v>18</v>
      </c>
      <c r="C50" s="28" t="s">
        <v>55</v>
      </c>
      <c r="D50" s="28" t="s">
        <v>33</v>
      </c>
      <c r="E50" s="28" t="s">
        <v>14</v>
      </c>
      <c r="F50" s="28" t="s">
        <v>91</v>
      </c>
      <c r="G50" s="28" t="s">
        <v>265</v>
      </c>
      <c r="H50" s="28" t="s">
        <v>56</v>
      </c>
      <c r="I50" s="29">
        <v>146.88</v>
      </c>
    </row>
    <row r="51" spans="1:10" x14ac:dyDescent="0.25">
      <c r="A51" s="28" t="s">
        <v>30</v>
      </c>
      <c r="B51" s="28" t="s">
        <v>18</v>
      </c>
      <c r="C51" s="28" t="s">
        <v>31</v>
      </c>
      <c r="D51" s="28" t="s">
        <v>20</v>
      </c>
      <c r="E51" s="28" t="s">
        <v>14</v>
      </c>
      <c r="F51" s="28" t="s">
        <v>14</v>
      </c>
      <c r="G51" s="28" t="s">
        <v>265</v>
      </c>
      <c r="H51" s="28" t="s">
        <v>34</v>
      </c>
      <c r="I51" s="29">
        <v>2182.4699999999998</v>
      </c>
    </row>
    <row r="52" spans="1:10" x14ac:dyDescent="0.25">
      <c r="A52" s="28" t="s">
        <v>32</v>
      </c>
      <c r="B52" s="28" t="s">
        <v>18</v>
      </c>
      <c r="C52" s="28" t="s">
        <v>152</v>
      </c>
      <c r="D52" s="28" t="s">
        <v>33</v>
      </c>
      <c r="E52" s="28" t="s">
        <v>16</v>
      </c>
      <c r="F52" s="28" t="s">
        <v>16</v>
      </c>
      <c r="G52" s="28" t="s">
        <v>265</v>
      </c>
      <c r="H52" s="28" t="s">
        <v>141</v>
      </c>
      <c r="I52" s="29">
        <v>6886.87</v>
      </c>
      <c r="J52" s="67" t="s">
        <v>250</v>
      </c>
    </row>
    <row r="53" spans="1:10" x14ac:dyDescent="0.25">
      <c r="A53" s="28"/>
      <c r="B53" s="28"/>
      <c r="C53" s="28"/>
      <c r="D53" s="28"/>
      <c r="E53" s="28"/>
      <c r="F53" s="28"/>
      <c r="G53" s="28"/>
      <c r="H53" s="30" t="s">
        <v>8</v>
      </c>
      <c r="I53" s="31">
        <f>SUM(I50:I52)</f>
        <v>9216.2199999999993</v>
      </c>
    </row>
    <row r="54" spans="1:10" x14ac:dyDescent="0.25">
      <c r="G54" s="1"/>
    </row>
    <row r="55" spans="1:10" x14ac:dyDescent="0.25">
      <c r="G55" s="1"/>
    </row>
    <row r="56" spans="1:10" x14ac:dyDescent="0.25">
      <c r="A56" s="32" t="s">
        <v>27</v>
      </c>
      <c r="B56" s="33" t="s">
        <v>18</v>
      </c>
      <c r="C56" s="33" t="s">
        <v>28</v>
      </c>
      <c r="D56" s="33" t="s">
        <v>20</v>
      </c>
      <c r="E56" s="33" t="s">
        <v>16</v>
      </c>
      <c r="F56" s="33" t="s">
        <v>16</v>
      </c>
      <c r="G56" s="48" t="s">
        <v>265</v>
      </c>
      <c r="H56" s="34" t="s">
        <v>29</v>
      </c>
      <c r="I56" s="35">
        <v>20627.399999999998</v>
      </c>
      <c r="J56" s="67" t="s">
        <v>251</v>
      </c>
    </row>
    <row r="57" spans="1:10" x14ac:dyDescent="0.25">
      <c r="A57" s="32" t="s">
        <v>139</v>
      </c>
      <c r="B57" s="33" t="s">
        <v>18</v>
      </c>
      <c r="C57" s="33" t="s">
        <v>140</v>
      </c>
      <c r="D57" s="33" t="s">
        <v>20</v>
      </c>
      <c r="E57" s="33" t="s">
        <v>14</v>
      </c>
      <c r="F57" s="33" t="s">
        <v>16</v>
      </c>
      <c r="G57" s="48" t="s">
        <v>265</v>
      </c>
      <c r="H57" s="34" t="s">
        <v>142</v>
      </c>
      <c r="I57" s="35">
        <v>1155</v>
      </c>
      <c r="J57" s="67" t="s">
        <v>252</v>
      </c>
    </row>
    <row r="58" spans="1:10" x14ac:dyDescent="0.25">
      <c r="A58" s="32" t="s">
        <v>232</v>
      </c>
      <c r="B58" s="33" t="s">
        <v>243</v>
      </c>
      <c r="C58" s="33" t="s">
        <v>106</v>
      </c>
      <c r="D58" s="33" t="s">
        <v>106</v>
      </c>
      <c r="E58" s="33" t="s">
        <v>106</v>
      </c>
      <c r="F58" s="33" t="s">
        <v>106</v>
      </c>
      <c r="G58" s="48" t="s">
        <v>265</v>
      </c>
      <c r="H58" s="34" t="s">
        <v>246</v>
      </c>
      <c r="I58" s="35">
        <f>SUM(1679.11,118.2)</f>
        <v>1797.31</v>
      </c>
      <c r="J58" s="2" t="s">
        <v>295</v>
      </c>
    </row>
    <row r="59" spans="1:10" x14ac:dyDescent="0.25">
      <c r="A59" s="32" t="s">
        <v>143</v>
      </c>
      <c r="B59" s="33" t="s">
        <v>18</v>
      </c>
      <c r="C59" s="33" t="s">
        <v>144</v>
      </c>
      <c r="D59" s="33" t="s">
        <v>20</v>
      </c>
      <c r="E59" s="33" t="s">
        <v>14</v>
      </c>
      <c r="F59" s="33" t="s">
        <v>14</v>
      </c>
      <c r="G59" s="48" t="s">
        <v>265</v>
      </c>
      <c r="H59" s="34" t="s">
        <v>145</v>
      </c>
      <c r="I59" s="35">
        <v>1566</v>
      </c>
      <c r="J59" s="67" t="s">
        <v>253</v>
      </c>
    </row>
    <row r="60" spans="1:10" x14ac:dyDescent="0.25">
      <c r="A60" s="32" t="s">
        <v>287</v>
      </c>
      <c r="B60" s="33" t="s">
        <v>18</v>
      </c>
      <c r="C60" s="33" t="s">
        <v>288</v>
      </c>
      <c r="D60" s="33" t="s">
        <v>33</v>
      </c>
      <c r="E60" s="33" t="s">
        <v>14</v>
      </c>
      <c r="F60" s="33" t="s">
        <v>14</v>
      </c>
      <c r="G60" s="48" t="s">
        <v>265</v>
      </c>
      <c r="H60" s="34" t="s">
        <v>289</v>
      </c>
      <c r="I60" s="35">
        <v>135</v>
      </c>
      <c r="J60" s="67"/>
    </row>
    <row r="61" spans="1:10" x14ac:dyDescent="0.25">
      <c r="A61" s="32" t="s">
        <v>38</v>
      </c>
      <c r="B61" s="33" t="s">
        <v>18</v>
      </c>
      <c r="C61" s="33" t="s">
        <v>39</v>
      </c>
      <c r="D61" s="33" t="s">
        <v>20</v>
      </c>
      <c r="E61" s="33" t="s">
        <v>16</v>
      </c>
      <c r="F61" s="33" t="s">
        <v>16</v>
      </c>
      <c r="G61" s="48" t="s">
        <v>265</v>
      </c>
      <c r="H61" s="34" t="s">
        <v>40</v>
      </c>
      <c r="I61" s="35">
        <v>27632.89</v>
      </c>
      <c r="J61" s="67" t="s">
        <v>251</v>
      </c>
    </row>
    <row r="62" spans="1:10" x14ac:dyDescent="0.25">
      <c r="A62" s="32" t="s">
        <v>104</v>
      </c>
      <c r="B62" s="33" t="s">
        <v>105</v>
      </c>
      <c r="C62" s="33" t="s">
        <v>106</v>
      </c>
      <c r="D62" s="33" t="s">
        <v>106</v>
      </c>
      <c r="E62" s="33" t="s">
        <v>106</v>
      </c>
      <c r="F62" s="33" t="s">
        <v>106</v>
      </c>
      <c r="G62" s="48" t="s">
        <v>265</v>
      </c>
      <c r="H62" s="34" t="s">
        <v>107</v>
      </c>
      <c r="I62" s="35">
        <v>7379.72</v>
      </c>
    </row>
    <row r="63" spans="1:10" x14ac:dyDescent="0.25">
      <c r="A63" s="32" t="s">
        <v>44</v>
      </c>
      <c r="B63" s="33" t="s">
        <v>18</v>
      </c>
      <c r="C63" s="33" t="s">
        <v>45</v>
      </c>
      <c r="D63" s="33" t="s">
        <v>20</v>
      </c>
      <c r="E63" s="33" t="s">
        <v>14</v>
      </c>
      <c r="F63" s="33" t="s">
        <v>14</v>
      </c>
      <c r="G63" s="48" t="s">
        <v>265</v>
      </c>
      <c r="H63" s="34" t="s">
        <v>46</v>
      </c>
      <c r="I63" s="35">
        <v>3161.25</v>
      </c>
    </row>
    <row r="64" spans="1:10" x14ac:dyDescent="0.25">
      <c r="A64" s="32" t="s">
        <v>47</v>
      </c>
      <c r="B64" s="32" t="s">
        <v>18</v>
      </c>
      <c r="C64" s="32" t="s">
        <v>19</v>
      </c>
      <c r="D64" s="32" t="s">
        <v>20</v>
      </c>
      <c r="E64" s="33" t="s">
        <v>14</v>
      </c>
      <c r="F64" s="33" t="s">
        <v>14</v>
      </c>
      <c r="G64" s="48" t="s">
        <v>265</v>
      </c>
      <c r="H64" s="34" t="s">
        <v>48</v>
      </c>
      <c r="I64" s="35">
        <v>651</v>
      </c>
    </row>
    <row r="65" spans="1:10" x14ac:dyDescent="0.25">
      <c r="A65" s="32" t="s">
        <v>147</v>
      </c>
      <c r="B65" s="32" t="s">
        <v>90</v>
      </c>
      <c r="C65" s="32" t="s">
        <v>132</v>
      </c>
      <c r="D65" s="32" t="s">
        <v>16</v>
      </c>
      <c r="E65" s="32" t="s">
        <v>16</v>
      </c>
      <c r="F65" s="32" t="s">
        <v>16</v>
      </c>
      <c r="G65" s="48" t="s">
        <v>265</v>
      </c>
      <c r="H65" s="36" t="s">
        <v>131</v>
      </c>
      <c r="I65" s="35">
        <v>72.22</v>
      </c>
    </row>
    <row r="66" spans="1:10" x14ac:dyDescent="0.25">
      <c r="A66" s="32" t="s">
        <v>181</v>
      </c>
      <c r="B66" s="32" t="s">
        <v>182</v>
      </c>
      <c r="C66" s="32" t="s">
        <v>132</v>
      </c>
      <c r="D66" s="32" t="s">
        <v>16</v>
      </c>
      <c r="E66" s="32" t="s">
        <v>16</v>
      </c>
      <c r="F66" s="32" t="s">
        <v>16</v>
      </c>
      <c r="G66" s="48" t="s">
        <v>265</v>
      </c>
      <c r="H66" s="36" t="s">
        <v>255</v>
      </c>
      <c r="I66" s="35">
        <v>8416.2200000000012</v>
      </c>
      <c r="J66" s="67" t="s">
        <v>254</v>
      </c>
    </row>
    <row r="67" spans="1:10" x14ac:dyDescent="0.25">
      <c r="A67" s="32" t="s">
        <v>50</v>
      </c>
      <c r="B67" s="32" t="s">
        <v>18</v>
      </c>
      <c r="C67" s="32" t="s">
        <v>51</v>
      </c>
      <c r="D67" s="32" t="s">
        <v>20</v>
      </c>
      <c r="E67" s="32" t="s">
        <v>14</v>
      </c>
      <c r="F67" s="32" t="s">
        <v>14</v>
      </c>
      <c r="G67" s="48" t="s">
        <v>265</v>
      </c>
      <c r="H67" s="36" t="s">
        <v>48</v>
      </c>
      <c r="I67" s="35">
        <v>8766.2999999999993</v>
      </c>
    </row>
    <row r="68" spans="1:10" x14ac:dyDescent="0.25">
      <c r="A68" s="32"/>
      <c r="B68" s="32"/>
      <c r="C68" s="32"/>
      <c r="D68" s="32"/>
      <c r="E68" s="32"/>
      <c r="F68" s="32"/>
      <c r="G68" s="37"/>
      <c r="H68" s="38" t="s">
        <v>10</v>
      </c>
      <c r="I68" s="39">
        <f>SUM(I56:I67)</f>
        <v>81360.310000000012</v>
      </c>
    </row>
    <row r="70" spans="1:10" ht="15.75" thickBot="1" x14ac:dyDescent="0.3"/>
    <row r="71" spans="1:10" s="41" customFormat="1" x14ac:dyDescent="0.25">
      <c r="A71" s="40"/>
      <c r="B71" s="40"/>
      <c r="C71" s="40"/>
      <c r="D71" s="40"/>
      <c r="E71" s="40"/>
      <c r="H71" s="42" t="s">
        <v>262</v>
      </c>
      <c r="I71" s="43">
        <f>SUM(I68,I53,I47,I38,I21)</f>
        <v>386479.49000000005</v>
      </c>
    </row>
    <row r="72" spans="1:10" s="41" customFormat="1" x14ac:dyDescent="0.25">
      <c r="A72" s="40"/>
      <c r="B72" s="40"/>
      <c r="C72" s="40"/>
      <c r="D72" s="40"/>
      <c r="E72" s="40"/>
      <c r="H72" s="44" t="s">
        <v>263</v>
      </c>
      <c r="I72" s="45">
        <v>2878204.71</v>
      </c>
    </row>
    <row r="73" spans="1:10" s="41" customFormat="1" ht="15.75" customHeight="1" thickBot="1" x14ac:dyDescent="0.3">
      <c r="A73" s="40"/>
      <c r="B73" s="40"/>
      <c r="C73" s="40"/>
      <c r="D73" s="40"/>
      <c r="E73" s="40"/>
      <c r="H73" s="44" t="s">
        <v>264</v>
      </c>
      <c r="I73" s="46">
        <f>I71/I72</f>
        <v>0.13427797149286164</v>
      </c>
      <c r="J73" s="76" t="s">
        <v>315</v>
      </c>
    </row>
    <row r="74" spans="1:10" x14ac:dyDescent="0.25">
      <c r="F74" s="2"/>
    </row>
    <row r="75" spans="1:10" x14ac:dyDescent="0.25">
      <c r="G75" s="1"/>
      <c r="H75" s="47"/>
      <c r="I75"/>
    </row>
    <row r="76" spans="1:10" x14ac:dyDescent="0.25">
      <c r="G76" s="1"/>
      <c r="H76" s="44"/>
      <c r="I76"/>
    </row>
    <row r="77" spans="1:10" x14ac:dyDescent="0.25">
      <c r="G77" s="1"/>
      <c r="H77" s="44"/>
      <c r="I77"/>
    </row>
    <row r="78" spans="1:10" x14ac:dyDescent="0.25">
      <c r="I78"/>
    </row>
    <row r="79" spans="1:10" x14ac:dyDescent="0.25">
      <c r="I79"/>
    </row>
  </sheetData>
  <sortState ref="A4:I10">
    <sortCondition ref="A4:A10"/>
  </sortState>
  <mergeCells count="2">
    <mergeCell ref="A1:H1"/>
    <mergeCell ref="A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3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RowHeight="15" x14ac:dyDescent="0.25"/>
  <cols>
    <col min="1" max="1" width="33.85546875" style="1" bestFit="1" customWidth="1"/>
    <col min="2" max="2" width="18.7109375" style="1" bestFit="1" customWidth="1"/>
    <col min="3" max="3" width="39.28515625" style="1" bestFit="1" customWidth="1"/>
    <col min="4" max="4" width="8.85546875" style="1" bestFit="1" customWidth="1"/>
    <col min="5" max="5" width="36.28515625" style="2" customWidth="1"/>
    <col min="6" max="6" width="58.7109375" style="1" bestFit="1" customWidth="1"/>
    <col min="7" max="7" width="19.7109375" style="1" customWidth="1"/>
    <col min="8" max="16384" width="9.140625" style="1"/>
  </cols>
  <sheetData>
    <row r="1" spans="1:8" ht="28.9" customHeight="1" x14ac:dyDescent="0.25">
      <c r="A1" s="102" t="s">
        <v>347</v>
      </c>
      <c r="B1" s="102"/>
      <c r="C1" s="102"/>
      <c r="D1" s="102"/>
      <c r="E1" s="102"/>
      <c r="F1" s="102"/>
    </row>
    <row r="2" spans="1:8" ht="21" customHeight="1" x14ac:dyDescent="0.35">
      <c r="A2" s="103" t="s">
        <v>256</v>
      </c>
      <c r="B2" s="103"/>
      <c r="C2" s="103"/>
      <c r="D2" s="103"/>
      <c r="E2" s="103"/>
      <c r="F2" s="103"/>
    </row>
    <row r="3" spans="1:8" x14ac:dyDescent="0.25">
      <c r="A3" s="3" t="s">
        <v>12</v>
      </c>
      <c r="B3" s="3" t="s">
        <v>11</v>
      </c>
      <c r="C3" s="3" t="s">
        <v>0</v>
      </c>
      <c r="D3" s="4" t="s">
        <v>1</v>
      </c>
      <c r="E3" s="3" t="s">
        <v>4</v>
      </c>
      <c r="F3" s="3" t="s">
        <v>134</v>
      </c>
      <c r="G3" s="3" t="s">
        <v>355</v>
      </c>
    </row>
    <row r="4" spans="1:8" x14ac:dyDescent="0.25">
      <c r="A4" s="5" t="s">
        <v>17</v>
      </c>
      <c r="B4" s="5" t="s">
        <v>18</v>
      </c>
      <c r="C4" s="5" t="s">
        <v>127</v>
      </c>
      <c r="D4" s="5" t="s">
        <v>20</v>
      </c>
      <c r="E4" s="5" t="s">
        <v>265</v>
      </c>
      <c r="F4" s="6" t="s">
        <v>21</v>
      </c>
      <c r="G4" s="7">
        <v>22657.940000000002</v>
      </c>
    </row>
    <row r="5" spans="1:8" x14ac:dyDescent="0.25">
      <c r="A5" s="5" t="s">
        <v>135</v>
      </c>
      <c r="B5" s="5" t="s">
        <v>18</v>
      </c>
      <c r="C5" s="5" t="s">
        <v>136</v>
      </c>
      <c r="D5" s="5" t="s">
        <v>20</v>
      </c>
      <c r="E5" s="5" t="s">
        <v>265</v>
      </c>
      <c r="F5" s="6" t="s">
        <v>15</v>
      </c>
      <c r="G5" s="7">
        <v>0</v>
      </c>
    </row>
    <row r="6" spans="1:8" x14ac:dyDescent="0.25">
      <c r="A6" s="5" t="s">
        <v>24</v>
      </c>
      <c r="B6" s="5" t="s">
        <v>18</v>
      </c>
      <c r="C6" s="5" t="s">
        <v>25</v>
      </c>
      <c r="D6" s="5" t="s">
        <v>20</v>
      </c>
      <c r="E6" s="5" t="s">
        <v>265</v>
      </c>
      <c r="F6" s="6" t="s">
        <v>26</v>
      </c>
      <c r="G6" s="7">
        <v>0</v>
      </c>
    </row>
    <row r="7" spans="1:8" ht="15" customHeight="1" x14ac:dyDescent="0.25">
      <c r="A7" s="5" t="s">
        <v>126</v>
      </c>
      <c r="B7" s="5" t="s">
        <v>13</v>
      </c>
      <c r="C7" s="5" t="s">
        <v>148</v>
      </c>
      <c r="D7" s="5" t="s">
        <v>149</v>
      </c>
      <c r="E7" s="5" t="s">
        <v>265</v>
      </c>
      <c r="F7" s="6" t="s">
        <v>349</v>
      </c>
      <c r="G7" s="7">
        <v>23422.32</v>
      </c>
    </row>
    <row r="8" spans="1:8" ht="15" customHeight="1" x14ac:dyDescent="0.25">
      <c r="A8" s="5" t="s">
        <v>296</v>
      </c>
      <c r="B8" s="5" t="s">
        <v>18</v>
      </c>
      <c r="C8" s="5" t="s">
        <v>36</v>
      </c>
      <c r="D8" s="5" t="s">
        <v>20</v>
      </c>
      <c r="E8" s="5" t="s">
        <v>265</v>
      </c>
      <c r="F8" s="6" t="s">
        <v>297</v>
      </c>
      <c r="G8" s="7">
        <v>1260.5</v>
      </c>
    </row>
    <row r="9" spans="1:8" ht="15" customHeight="1" x14ac:dyDescent="0.25">
      <c r="A9" s="5" t="s">
        <v>146</v>
      </c>
      <c r="B9" s="5" t="s">
        <v>18</v>
      </c>
      <c r="C9" s="5" t="s">
        <v>36</v>
      </c>
      <c r="D9" s="5" t="s">
        <v>20</v>
      </c>
      <c r="E9" s="5" t="s">
        <v>265</v>
      </c>
      <c r="F9" s="6" t="s">
        <v>153</v>
      </c>
      <c r="G9" s="7">
        <v>0</v>
      </c>
    </row>
    <row r="10" spans="1:8" ht="15" customHeight="1" x14ac:dyDescent="0.25">
      <c r="A10" s="5" t="s">
        <v>35</v>
      </c>
      <c r="B10" s="5" t="s">
        <v>18</v>
      </c>
      <c r="C10" s="5" t="s">
        <v>36</v>
      </c>
      <c r="D10" s="5" t="s">
        <v>20</v>
      </c>
      <c r="E10" s="5" t="s">
        <v>265</v>
      </c>
      <c r="F10" s="6" t="s">
        <v>153</v>
      </c>
      <c r="G10" s="7">
        <v>340</v>
      </c>
    </row>
    <row r="11" spans="1:8" ht="15" customHeight="1" x14ac:dyDescent="0.25">
      <c r="A11" s="5" t="s">
        <v>270</v>
      </c>
      <c r="B11" s="5" t="s">
        <v>18</v>
      </c>
      <c r="C11" s="5" t="s">
        <v>110</v>
      </c>
      <c r="D11" s="5" t="s">
        <v>20</v>
      </c>
      <c r="E11" s="5" t="s">
        <v>265</v>
      </c>
      <c r="F11" s="6" t="s">
        <v>271</v>
      </c>
      <c r="G11" s="93" t="s">
        <v>286</v>
      </c>
      <c r="H11" s="67" t="s">
        <v>272</v>
      </c>
    </row>
    <row r="12" spans="1:8" ht="15" customHeight="1" x14ac:dyDescent="0.25">
      <c r="A12" s="5" t="s">
        <v>298</v>
      </c>
      <c r="B12" s="5" t="s">
        <v>18</v>
      </c>
      <c r="C12" s="5" t="s">
        <v>136</v>
      </c>
      <c r="D12" s="5" t="s">
        <v>20</v>
      </c>
      <c r="E12" s="5" t="s">
        <v>265</v>
      </c>
      <c r="F12" s="6" t="s">
        <v>300</v>
      </c>
      <c r="G12" s="7">
        <v>724.5</v>
      </c>
    </row>
    <row r="13" spans="1:8" ht="15" customHeight="1" x14ac:dyDescent="0.25">
      <c r="A13" s="5" t="s">
        <v>125</v>
      </c>
      <c r="B13" s="5" t="s">
        <v>90</v>
      </c>
      <c r="C13" s="5" t="s">
        <v>99</v>
      </c>
      <c r="D13" s="5" t="s">
        <v>33</v>
      </c>
      <c r="E13" s="5" t="s">
        <v>265</v>
      </c>
      <c r="F13" s="6" t="s">
        <v>100</v>
      </c>
      <c r="G13" s="7">
        <v>377.44</v>
      </c>
    </row>
    <row r="14" spans="1:8" ht="15" customHeight="1" x14ac:dyDescent="0.25">
      <c r="A14" s="5" t="s">
        <v>299</v>
      </c>
      <c r="B14" s="5" t="s">
        <v>18</v>
      </c>
      <c r="C14" s="5" t="s">
        <v>136</v>
      </c>
      <c r="D14" s="5" t="s">
        <v>20</v>
      </c>
      <c r="E14" s="5" t="s">
        <v>265</v>
      </c>
      <c r="F14" s="6" t="s">
        <v>300</v>
      </c>
      <c r="G14" s="7">
        <v>2574</v>
      </c>
    </row>
    <row r="15" spans="1:8" ht="15" customHeight="1" x14ac:dyDescent="0.25">
      <c r="A15" s="5" t="s">
        <v>301</v>
      </c>
      <c r="B15" s="5" t="s">
        <v>18</v>
      </c>
      <c r="C15" s="5" t="s">
        <v>25</v>
      </c>
      <c r="D15" s="5" t="s">
        <v>20</v>
      </c>
      <c r="E15" s="5" t="s">
        <v>265</v>
      </c>
      <c r="F15" s="6" t="s">
        <v>300</v>
      </c>
      <c r="G15" s="7">
        <v>840.04</v>
      </c>
    </row>
    <row r="16" spans="1:8" ht="15" customHeight="1" x14ac:dyDescent="0.25">
      <c r="A16" s="5" t="s">
        <v>307</v>
      </c>
      <c r="B16" s="5" t="s">
        <v>18</v>
      </c>
      <c r="C16" s="5" t="s">
        <v>25</v>
      </c>
      <c r="D16" s="5" t="s">
        <v>20</v>
      </c>
      <c r="E16" s="5" t="s">
        <v>265</v>
      </c>
      <c r="F16" s="6" t="s">
        <v>15</v>
      </c>
      <c r="G16" s="7">
        <v>432</v>
      </c>
    </row>
    <row r="17" spans="1:8" ht="15" customHeight="1" x14ac:dyDescent="0.25">
      <c r="A17" s="5" t="s">
        <v>49</v>
      </c>
      <c r="B17" s="5" t="s">
        <v>18</v>
      </c>
      <c r="C17" s="5" t="s">
        <v>36</v>
      </c>
      <c r="D17" s="5" t="s">
        <v>20</v>
      </c>
      <c r="E17" s="5" t="s">
        <v>265</v>
      </c>
      <c r="F17" s="6" t="s">
        <v>53</v>
      </c>
      <c r="G17" s="7">
        <v>0</v>
      </c>
    </row>
    <row r="18" spans="1:8" ht="15" customHeight="1" x14ac:dyDescent="0.25">
      <c r="A18" s="5" t="s">
        <v>308</v>
      </c>
      <c r="B18" s="5" t="s">
        <v>18</v>
      </c>
      <c r="C18" s="5" t="s">
        <v>309</v>
      </c>
      <c r="D18" s="5" t="s">
        <v>20</v>
      </c>
      <c r="E18" s="5" t="s">
        <v>265</v>
      </c>
      <c r="F18" s="6" t="s">
        <v>15</v>
      </c>
      <c r="G18" s="7">
        <v>1200</v>
      </c>
    </row>
    <row r="19" spans="1:8" x14ac:dyDescent="0.25">
      <c r="A19" s="5" t="s">
        <v>52</v>
      </c>
      <c r="B19" s="5" t="s">
        <v>18</v>
      </c>
      <c r="C19" s="5" t="s">
        <v>36</v>
      </c>
      <c r="D19" s="5" t="s">
        <v>20</v>
      </c>
      <c r="E19" s="5" t="s">
        <v>265</v>
      </c>
      <c r="F19" s="6" t="s">
        <v>15</v>
      </c>
      <c r="G19" s="7">
        <v>5360</v>
      </c>
    </row>
    <row r="20" spans="1:8" x14ac:dyDescent="0.25">
      <c r="A20" s="5"/>
      <c r="B20" s="5"/>
      <c r="C20" s="5"/>
      <c r="D20" s="5"/>
      <c r="E20" s="5"/>
      <c r="F20" s="8" t="s">
        <v>6</v>
      </c>
      <c r="G20" s="9">
        <f>SUM(G4:G19)</f>
        <v>59188.740000000005</v>
      </c>
    </row>
    <row r="21" spans="1:8" x14ac:dyDescent="0.25">
      <c r="E21" s="1"/>
    </row>
    <row r="22" spans="1:8" x14ac:dyDescent="0.25">
      <c r="E22" s="94"/>
      <c r="F22" s="11"/>
      <c r="G22" s="11"/>
    </row>
    <row r="23" spans="1:8" x14ac:dyDescent="0.25">
      <c r="A23" s="12" t="s">
        <v>294</v>
      </c>
      <c r="B23" s="12" t="s">
        <v>18</v>
      </c>
      <c r="C23" s="12" t="s">
        <v>45</v>
      </c>
      <c r="D23" s="12" t="s">
        <v>20</v>
      </c>
      <c r="E23" s="12" t="s">
        <v>265</v>
      </c>
      <c r="F23" s="13" t="s">
        <v>306</v>
      </c>
      <c r="G23" s="14">
        <v>12297.329999999998</v>
      </c>
    </row>
    <row r="24" spans="1:8" x14ac:dyDescent="0.25">
      <c r="A24" s="12" t="s">
        <v>22</v>
      </c>
      <c r="B24" s="12" t="s">
        <v>18</v>
      </c>
      <c r="C24" s="12" t="s">
        <v>23</v>
      </c>
      <c r="D24" s="12" t="s">
        <v>20</v>
      </c>
      <c r="E24" s="12" t="s">
        <v>265</v>
      </c>
      <c r="F24" s="13" t="s">
        <v>119</v>
      </c>
      <c r="G24" s="14">
        <v>0</v>
      </c>
    </row>
    <row r="25" spans="1:8" x14ac:dyDescent="0.25">
      <c r="A25" s="12" t="s">
        <v>137</v>
      </c>
      <c r="B25" s="12" t="s">
        <v>18</v>
      </c>
      <c r="C25" s="12" t="s">
        <v>138</v>
      </c>
      <c r="D25" s="12" t="s">
        <v>20</v>
      </c>
      <c r="E25" s="12" t="s">
        <v>265</v>
      </c>
      <c r="F25" s="13" t="s">
        <v>154</v>
      </c>
      <c r="G25" s="14">
        <v>7975.72</v>
      </c>
      <c r="H25" s="67"/>
    </row>
    <row r="26" spans="1:8" x14ac:dyDescent="0.25">
      <c r="A26" s="12" t="s">
        <v>238</v>
      </c>
      <c r="B26" s="12" t="s">
        <v>243</v>
      </c>
      <c r="C26" s="12" t="s">
        <v>241</v>
      </c>
      <c r="D26" s="12" t="s">
        <v>109</v>
      </c>
      <c r="E26" s="12" t="s">
        <v>265</v>
      </c>
      <c r="F26" s="13" t="s">
        <v>304</v>
      </c>
      <c r="G26" s="14">
        <v>4880.33</v>
      </c>
    </row>
    <row r="27" spans="1:8" x14ac:dyDescent="0.25">
      <c r="A27" s="12" t="s">
        <v>120</v>
      </c>
      <c r="B27" s="12" t="s">
        <v>18</v>
      </c>
      <c r="C27" s="12" t="s">
        <v>118</v>
      </c>
      <c r="D27" s="12" t="s">
        <v>20</v>
      </c>
      <c r="E27" s="12" t="s">
        <v>265</v>
      </c>
      <c r="F27" s="13" t="s">
        <v>151</v>
      </c>
      <c r="G27" s="14">
        <v>2672</v>
      </c>
      <c r="H27" s="67" t="s">
        <v>247</v>
      </c>
    </row>
    <row r="28" spans="1:8" x14ac:dyDescent="0.25">
      <c r="A28" s="12" t="s">
        <v>117</v>
      </c>
      <c r="B28" s="12" t="s">
        <v>90</v>
      </c>
      <c r="C28" s="12" t="s">
        <v>118</v>
      </c>
      <c r="D28" s="12" t="s">
        <v>20</v>
      </c>
      <c r="E28" s="12" t="s">
        <v>265</v>
      </c>
      <c r="F28" s="13" t="s">
        <v>151</v>
      </c>
      <c r="G28" s="14">
        <v>14483.64</v>
      </c>
      <c r="H28" s="67" t="s">
        <v>247</v>
      </c>
    </row>
    <row r="29" spans="1:8" x14ac:dyDescent="0.25">
      <c r="A29" s="12" t="s">
        <v>302</v>
      </c>
      <c r="B29" s="12" t="s">
        <v>18</v>
      </c>
      <c r="C29" s="12" t="s">
        <v>303</v>
      </c>
      <c r="D29" s="12" t="s">
        <v>20</v>
      </c>
      <c r="E29" s="12" t="s">
        <v>265</v>
      </c>
      <c r="F29" s="15" t="s">
        <v>304</v>
      </c>
      <c r="G29" s="14">
        <v>8020</v>
      </c>
      <c r="H29" s="67"/>
    </row>
    <row r="30" spans="1:8" x14ac:dyDescent="0.25">
      <c r="A30" s="12" t="s">
        <v>41</v>
      </c>
      <c r="B30" s="12" t="s">
        <v>18</v>
      </c>
      <c r="C30" s="12" t="s">
        <v>42</v>
      </c>
      <c r="D30" s="12" t="s">
        <v>20</v>
      </c>
      <c r="E30" s="12" t="s">
        <v>265</v>
      </c>
      <c r="F30" s="15" t="s">
        <v>43</v>
      </c>
      <c r="G30" s="14">
        <v>13132.84</v>
      </c>
      <c r="H30" s="67" t="s">
        <v>248</v>
      </c>
    </row>
    <row r="31" spans="1:8" x14ac:dyDescent="0.25">
      <c r="A31" s="12"/>
      <c r="B31" s="12"/>
      <c r="C31" s="12"/>
      <c r="D31" s="12"/>
      <c r="E31" s="12"/>
      <c r="F31" s="16" t="s">
        <v>9</v>
      </c>
      <c r="G31" s="17">
        <f>SUM(G23:G30)</f>
        <v>63461.86</v>
      </c>
    </row>
    <row r="32" spans="1:8" x14ac:dyDescent="0.25">
      <c r="E32" s="1"/>
      <c r="F32" s="18"/>
      <c r="G32" s="18"/>
    </row>
    <row r="33" spans="1:8" x14ac:dyDescent="0.25">
      <c r="E33" s="1"/>
      <c r="F33" s="10"/>
      <c r="G33" s="10"/>
    </row>
    <row r="34" spans="1:8" x14ac:dyDescent="0.25">
      <c r="A34" s="23" t="s">
        <v>101</v>
      </c>
      <c r="B34" s="24" t="s">
        <v>105</v>
      </c>
      <c r="C34" s="24" t="s">
        <v>108</v>
      </c>
      <c r="D34" s="24" t="s">
        <v>109</v>
      </c>
      <c r="E34" s="19" t="s">
        <v>265</v>
      </c>
      <c r="F34" s="21" t="s">
        <v>113</v>
      </c>
      <c r="G34" s="22">
        <v>33311.93</v>
      </c>
    </row>
    <row r="35" spans="1:8" x14ac:dyDescent="0.25">
      <c r="A35" s="23" t="s">
        <v>290</v>
      </c>
      <c r="B35" s="24" t="s">
        <v>291</v>
      </c>
      <c r="C35" s="24" t="s">
        <v>292</v>
      </c>
      <c r="D35" s="24" t="s">
        <v>109</v>
      </c>
      <c r="E35" s="19" t="s">
        <v>265</v>
      </c>
      <c r="F35" s="21" t="s">
        <v>293</v>
      </c>
      <c r="G35" s="22">
        <v>118.74</v>
      </c>
    </row>
    <row r="36" spans="1:8" x14ac:dyDescent="0.25">
      <c r="A36" s="19" t="s">
        <v>35</v>
      </c>
      <c r="B36" s="20" t="s">
        <v>18</v>
      </c>
      <c r="C36" s="20" t="s">
        <v>36</v>
      </c>
      <c r="D36" s="20" t="s">
        <v>20</v>
      </c>
      <c r="E36" s="19" t="s">
        <v>265</v>
      </c>
      <c r="F36" s="21" t="s">
        <v>37</v>
      </c>
      <c r="G36" s="22">
        <v>24050</v>
      </c>
    </row>
    <row r="37" spans="1:8" x14ac:dyDescent="0.25">
      <c r="A37" s="19" t="s">
        <v>102</v>
      </c>
      <c r="B37" s="24" t="s">
        <v>105</v>
      </c>
      <c r="C37" s="20" t="s">
        <v>110</v>
      </c>
      <c r="D37" s="20" t="s">
        <v>20</v>
      </c>
      <c r="E37" s="19" t="s">
        <v>265</v>
      </c>
      <c r="F37" s="21" t="s">
        <v>114</v>
      </c>
      <c r="G37" s="22">
        <v>8145.6</v>
      </c>
    </row>
    <row r="38" spans="1:8" x14ac:dyDescent="0.25">
      <c r="A38" s="19" t="s">
        <v>327</v>
      </c>
      <c r="B38" s="24" t="s">
        <v>105</v>
      </c>
      <c r="C38" s="20" t="s">
        <v>328</v>
      </c>
      <c r="D38" s="20" t="s">
        <v>20</v>
      </c>
      <c r="E38" s="19" t="s">
        <v>265</v>
      </c>
      <c r="F38" s="25" t="s">
        <v>329</v>
      </c>
      <c r="G38" s="22">
        <v>2776.7999999999997</v>
      </c>
    </row>
    <row r="39" spans="1:8" x14ac:dyDescent="0.25">
      <c r="A39" s="19"/>
      <c r="B39" s="20"/>
      <c r="C39" s="20"/>
      <c r="D39" s="20"/>
      <c r="E39" s="19"/>
      <c r="F39" s="26" t="s">
        <v>7</v>
      </c>
      <c r="G39" s="27">
        <f>SUM(G34:G38)</f>
        <v>68403.070000000007</v>
      </c>
    </row>
    <row r="40" spans="1:8" x14ac:dyDescent="0.25">
      <c r="E40" s="1"/>
    </row>
    <row r="41" spans="1:8" x14ac:dyDescent="0.25">
      <c r="E41" s="1"/>
    </row>
    <row r="42" spans="1:8" x14ac:dyDescent="0.25">
      <c r="A42" s="28" t="s">
        <v>54</v>
      </c>
      <c r="B42" s="28" t="s">
        <v>18</v>
      </c>
      <c r="C42" s="28" t="s">
        <v>55</v>
      </c>
      <c r="D42" s="28" t="s">
        <v>33</v>
      </c>
      <c r="E42" s="28" t="s">
        <v>265</v>
      </c>
      <c r="F42" s="28" t="s">
        <v>56</v>
      </c>
      <c r="G42" s="29">
        <v>146.88</v>
      </c>
    </row>
    <row r="43" spans="1:8" x14ac:dyDescent="0.25">
      <c r="A43" s="28" t="s">
        <v>30</v>
      </c>
      <c r="B43" s="28" t="s">
        <v>18</v>
      </c>
      <c r="C43" s="28" t="s">
        <v>31</v>
      </c>
      <c r="D43" s="28" t="s">
        <v>20</v>
      </c>
      <c r="E43" s="28" t="s">
        <v>265</v>
      </c>
      <c r="F43" s="28" t="s">
        <v>34</v>
      </c>
      <c r="G43" s="29">
        <v>2182.4699999999998</v>
      </c>
    </row>
    <row r="44" spans="1:8" x14ac:dyDescent="0.25">
      <c r="A44" s="28"/>
      <c r="B44" s="28"/>
      <c r="C44" s="28"/>
      <c r="D44" s="28"/>
      <c r="E44" s="28"/>
      <c r="F44" s="30" t="s">
        <v>8</v>
      </c>
      <c r="G44" s="31">
        <f>SUM(G42:G43)</f>
        <v>2329.35</v>
      </c>
    </row>
    <row r="45" spans="1:8" x14ac:dyDescent="0.25">
      <c r="E45" s="1"/>
    </row>
    <row r="46" spans="1:8" x14ac:dyDescent="0.25">
      <c r="E46" s="1"/>
    </row>
    <row r="47" spans="1:8" x14ac:dyDescent="0.25">
      <c r="A47" s="32" t="s">
        <v>139</v>
      </c>
      <c r="B47" s="33" t="s">
        <v>18</v>
      </c>
      <c r="C47" s="33" t="s">
        <v>140</v>
      </c>
      <c r="D47" s="33" t="s">
        <v>20</v>
      </c>
      <c r="E47" s="48" t="s">
        <v>265</v>
      </c>
      <c r="F47" s="34" t="s">
        <v>142</v>
      </c>
      <c r="G47" s="35">
        <v>1155</v>
      </c>
      <c r="H47" s="67" t="s">
        <v>252</v>
      </c>
    </row>
    <row r="48" spans="1:8" x14ac:dyDescent="0.25">
      <c r="A48" s="32" t="s">
        <v>287</v>
      </c>
      <c r="B48" s="33" t="s">
        <v>18</v>
      </c>
      <c r="C48" s="33" t="s">
        <v>288</v>
      </c>
      <c r="D48" s="33" t="s">
        <v>33</v>
      </c>
      <c r="E48" s="48" t="s">
        <v>265</v>
      </c>
      <c r="F48" s="34" t="s">
        <v>289</v>
      </c>
      <c r="G48" s="35">
        <v>135</v>
      </c>
      <c r="H48" s="67"/>
    </row>
    <row r="49" spans="1:8" x14ac:dyDescent="0.25">
      <c r="A49" s="32" t="s">
        <v>44</v>
      </c>
      <c r="B49" s="33" t="s">
        <v>18</v>
      </c>
      <c r="C49" s="33" t="s">
        <v>45</v>
      </c>
      <c r="D49" s="33" t="s">
        <v>20</v>
      </c>
      <c r="E49" s="48" t="s">
        <v>265</v>
      </c>
      <c r="F49" s="34" t="s">
        <v>46</v>
      </c>
      <c r="G49" s="35">
        <v>3161.25</v>
      </c>
    </row>
    <row r="50" spans="1:8" x14ac:dyDescent="0.25">
      <c r="A50" s="32" t="s">
        <v>47</v>
      </c>
      <c r="B50" s="32" t="s">
        <v>18</v>
      </c>
      <c r="C50" s="32" t="s">
        <v>19</v>
      </c>
      <c r="D50" s="32" t="s">
        <v>20</v>
      </c>
      <c r="E50" s="48" t="s">
        <v>265</v>
      </c>
      <c r="F50" s="34" t="s">
        <v>48</v>
      </c>
      <c r="G50" s="35">
        <v>651</v>
      </c>
    </row>
    <row r="51" spans="1:8" x14ac:dyDescent="0.25">
      <c r="A51" s="32" t="s">
        <v>50</v>
      </c>
      <c r="B51" s="32" t="s">
        <v>18</v>
      </c>
      <c r="C51" s="32" t="s">
        <v>51</v>
      </c>
      <c r="D51" s="32" t="s">
        <v>20</v>
      </c>
      <c r="E51" s="48" t="s">
        <v>265</v>
      </c>
      <c r="F51" s="36" t="s">
        <v>48</v>
      </c>
      <c r="G51" s="35">
        <v>8766.2999999999993</v>
      </c>
    </row>
    <row r="52" spans="1:8" x14ac:dyDescent="0.25">
      <c r="A52" s="32"/>
      <c r="B52" s="32"/>
      <c r="C52" s="32"/>
      <c r="D52" s="32"/>
      <c r="E52" s="37"/>
      <c r="F52" s="38" t="s">
        <v>10</v>
      </c>
      <c r="G52" s="39">
        <f>SUM(G47:G51)</f>
        <v>13868.55</v>
      </c>
    </row>
    <row r="54" spans="1:8" ht="15.75" thickBot="1" x14ac:dyDescent="0.3"/>
    <row r="55" spans="1:8" s="41" customFormat="1" x14ac:dyDescent="0.25">
      <c r="A55" s="40"/>
      <c r="B55" s="40"/>
      <c r="C55" s="40"/>
      <c r="D55" s="40"/>
      <c r="F55" s="42" t="s">
        <v>348</v>
      </c>
      <c r="G55" s="43">
        <f>SUM(G52,G44,G39,G31,G20)</f>
        <v>207251.57</v>
      </c>
    </row>
    <row r="56" spans="1:8" s="41" customFormat="1" x14ac:dyDescent="0.25">
      <c r="A56" s="40"/>
      <c r="B56" s="40"/>
      <c r="C56" s="40"/>
      <c r="D56" s="40"/>
      <c r="F56" s="44" t="s">
        <v>263</v>
      </c>
      <c r="G56" s="45">
        <v>2878204.71</v>
      </c>
    </row>
    <row r="57" spans="1:8" s="41" customFormat="1" ht="15.75" customHeight="1" thickBot="1" x14ac:dyDescent="0.3">
      <c r="A57" s="40"/>
      <c r="B57" s="40"/>
      <c r="C57" s="40"/>
      <c r="D57" s="40"/>
      <c r="F57" s="44" t="s">
        <v>354</v>
      </c>
      <c r="G57" s="46">
        <f>G55/G56</f>
        <v>7.2007237456018197E-2</v>
      </c>
      <c r="H57" s="76"/>
    </row>
    <row r="59" spans="1:8" x14ac:dyDescent="0.25">
      <c r="E59" s="1"/>
      <c r="F59" s="47"/>
      <c r="G59"/>
    </row>
    <row r="60" spans="1:8" x14ac:dyDescent="0.25">
      <c r="E60" s="1"/>
      <c r="F60" s="44"/>
      <c r="G60"/>
    </row>
    <row r="61" spans="1:8" x14ac:dyDescent="0.25">
      <c r="E61" s="1"/>
      <c r="F61" s="44"/>
      <c r="G61"/>
    </row>
    <row r="62" spans="1:8" x14ac:dyDescent="0.25">
      <c r="G62"/>
    </row>
    <row r="63" spans="1:8" x14ac:dyDescent="0.25">
      <c r="G63"/>
    </row>
  </sheetData>
  <mergeCells count="2">
    <mergeCell ref="A1:F1"/>
    <mergeCell ref="A2:F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zoomScale="80" zoomScaleNormal="80" workbookViewId="0">
      <selection activeCell="A14" sqref="A14"/>
    </sheetView>
  </sheetViews>
  <sheetFormatPr defaultRowHeight="15" x14ac:dyDescent="0.25"/>
  <cols>
    <col min="1" max="1" width="33.85546875" style="1" bestFit="1" customWidth="1"/>
    <col min="2" max="2" width="18.7109375" style="1" bestFit="1" customWidth="1"/>
    <col min="3" max="3" width="39.28515625" style="1" bestFit="1" customWidth="1"/>
    <col min="4" max="4" width="8.85546875" style="1" bestFit="1" customWidth="1"/>
    <col min="5" max="5" width="36.28515625" style="2" customWidth="1"/>
    <col min="6" max="6" width="58.7109375" style="1" bestFit="1" customWidth="1"/>
    <col min="7" max="7" width="19.7109375" style="1" customWidth="1"/>
    <col min="8" max="16384" width="9.140625" style="1"/>
  </cols>
  <sheetData>
    <row r="1" spans="1:8" ht="28.9" customHeight="1" x14ac:dyDescent="0.25">
      <c r="A1" s="102" t="s">
        <v>350</v>
      </c>
      <c r="B1" s="102"/>
      <c r="C1" s="102"/>
      <c r="D1" s="102"/>
      <c r="E1" s="102"/>
      <c r="F1" s="102"/>
    </row>
    <row r="2" spans="1:8" ht="21" customHeight="1" x14ac:dyDescent="0.35">
      <c r="A2" s="103" t="s">
        <v>256</v>
      </c>
      <c r="B2" s="103"/>
      <c r="C2" s="103"/>
      <c r="D2" s="103"/>
      <c r="E2" s="103"/>
      <c r="F2" s="103"/>
    </row>
    <row r="3" spans="1:8" x14ac:dyDescent="0.25">
      <c r="A3" s="3" t="s">
        <v>12</v>
      </c>
      <c r="B3" s="3" t="s">
        <v>11</v>
      </c>
      <c r="C3" s="3" t="s">
        <v>0</v>
      </c>
      <c r="D3" s="4" t="s">
        <v>1</v>
      </c>
      <c r="E3" s="3" t="s">
        <v>4</v>
      </c>
      <c r="F3" s="3" t="s">
        <v>134</v>
      </c>
      <c r="G3" s="3" t="s">
        <v>355</v>
      </c>
    </row>
    <row r="4" spans="1:8" x14ac:dyDescent="0.25">
      <c r="A4" s="5" t="s">
        <v>17</v>
      </c>
      <c r="B4" s="5" t="s">
        <v>18</v>
      </c>
      <c r="C4" s="5" t="s">
        <v>127</v>
      </c>
      <c r="D4" s="5" t="s">
        <v>20</v>
      </c>
      <c r="E4" s="5" t="s">
        <v>265</v>
      </c>
      <c r="F4" s="6" t="s">
        <v>21</v>
      </c>
      <c r="G4" s="7">
        <v>22657.940000000002</v>
      </c>
    </row>
    <row r="5" spans="1:8" x14ac:dyDescent="0.25">
      <c r="A5" s="5" t="s">
        <v>135</v>
      </c>
      <c r="B5" s="5" t="s">
        <v>18</v>
      </c>
      <c r="C5" s="5" t="s">
        <v>136</v>
      </c>
      <c r="D5" s="5" t="s">
        <v>20</v>
      </c>
      <c r="E5" s="5" t="s">
        <v>265</v>
      </c>
      <c r="F5" s="6" t="s">
        <v>15</v>
      </c>
      <c r="G5" s="7">
        <v>0</v>
      </c>
    </row>
    <row r="6" spans="1:8" x14ac:dyDescent="0.25">
      <c r="A6" s="5" t="s">
        <v>24</v>
      </c>
      <c r="B6" s="5" t="s">
        <v>18</v>
      </c>
      <c r="C6" s="5" t="s">
        <v>25</v>
      </c>
      <c r="D6" s="5" t="s">
        <v>20</v>
      </c>
      <c r="E6" s="5" t="s">
        <v>265</v>
      </c>
      <c r="F6" s="6" t="s">
        <v>26</v>
      </c>
      <c r="G6" s="7">
        <v>0</v>
      </c>
    </row>
    <row r="7" spans="1:8" ht="15" customHeight="1" x14ac:dyDescent="0.25">
      <c r="A7" s="5" t="s">
        <v>126</v>
      </c>
      <c r="B7" s="5" t="s">
        <v>13</v>
      </c>
      <c r="C7" s="5" t="s">
        <v>148</v>
      </c>
      <c r="D7" s="5" t="s">
        <v>149</v>
      </c>
      <c r="E7" s="5" t="s">
        <v>265</v>
      </c>
      <c r="F7" s="6" t="s">
        <v>351</v>
      </c>
      <c r="G7" s="7">
        <v>11981.819999999994</v>
      </c>
    </row>
    <row r="8" spans="1:8" ht="15" customHeight="1" x14ac:dyDescent="0.25">
      <c r="A8" s="5" t="s">
        <v>296</v>
      </c>
      <c r="B8" s="5" t="s">
        <v>18</v>
      </c>
      <c r="C8" s="5" t="s">
        <v>36</v>
      </c>
      <c r="D8" s="5" t="s">
        <v>20</v>
      </c>
      <c r="E8" s="5" t="s">
        <v>265</v>
      </c>
      <c r="F8" s="6" t="s">
        <v>297</v>
      </c>
      <c r="G8" s="7">
        <v>1260.5</v>
      </c>
    </row>
    <row r="9" spans="1:8" ht="15" customHeight="1" x14ac:dyDescent="0.25">
      <c r="A9" s="5" t="s">
        <v>146</v>
      </c>
      <c r="B9" s="5" t="s">
        <v>18</v>
      </c>
      <c r="C9" s="5" t="s">
        <v>36</v>
      </c>
      <c r="D9" s="5" t="s">
        <v>20</v>
      </c>
      <c r="E9" s="5" t="s">
        <v>265</v>
      </c>
      <c r="F9" s="6" t="s">
        <v>153</v>
      </c>
      <c r="G9" s="7">
        <v>0</v>
      </c>
    </row>
    <row r="10" spans="1:8" ht="15" customHeight="1" x14ac:dyDescent="0.25">
      <c r="A10" s="5" t="s">
        <v>35</v>
      </c>
      <c r="B10" s="5" t="s">
        <v>18</v>
      </c>
      <c r="C10" s="5" t="s">
        <v>36</v>
      </c>
      <c r="D10" s="5" t="s">
        <v>20</v>
      </c>
      <c r="E10" s="5" t="s">
        <v>265</v>
      </c>
      <c r="F10" s="6" t="s">
        <v>153</v>
      </c>
      <c r="G10" s="7">
        <v>340</v>
      </c>
    </row>
    <row r="11" spans="1:8" ht="15" customHeight="1" x14ac:dyDescent="0.25">
      <c r="A11" s="5" t="s">
        <v>270</v>
      </c>
      <c r="B11" s="5" t="s">
        <v>18</v>
      </c>
      <c r="C11" s="5" t="s">
        <v>110</v>
      </c>
      <c r="D11" s="5" t="s">
        <v>20</v>
      </c>
      <c r="E11" s="5" t="s">
        <v>265</v>
      </c>
      <c r="F11" s="6" t="s">
        <v>271</v>
      </c>
      <c r="G11" s="93" t="s">
        <v>286</v>
      </c>
      <c r="H11" s="67" t="s">
        <v>272</v>
      </c>
    </row>
    <row r="12" spans="1:8" ht="15" customHeight="1" x14ac:dyDescent="0.25">
      <c r="A12" s="5" t="s">
        <v>298</v>
      </c>
      <c r="B12" s="5" t="s">
        <v>18</v>
      </c>
      <c r="C12" s="5" t="s">
        <v>136</v>
      </c>
      <c r="D12" s="5" t="s">
        <v>20</v>
      </c>
      <c r="E12" s="5" t="s">
        <v>265</v>
      </c>
      <c r="F12" s="6" t="s">
        <v>300</v>
      </c>
      <c r="G12" s="7">
        <v>724.5</v>
      </c>
    </row>
    <row r="13" spans="1:8" ht="15" customHeight="1" x14ac:dyDescent="0.25">
      <c r="A13" s="5" t="s">
        <v>299</v>
      </c>
      <c r="B13" s="5" t="s">
        <v>18</v>
      </c>
      <c r="C13" s="5" t="s">
        <v>136</v>
      </c>
      <c r="D13" s="5" t="s">
        <v>20</v>
      </c>
      <c r="E13" s="5" t="s">
        <v>265</v>
      </c>
      <c r="F13" s="6" t="s">
        <v>300</v>
      </c>
      <c r="G13" s="7">
        <v>2574</v>
      </c>
    </row>
    <row r="14" spans="1:8" ht="15" customHeight="1" x14ac:dyDescent="0.25">
      <c r="A14" s="5" t="s">
        <v>301</v>
      </c>
      <c r="B14" s="5" t="s">
        <v>18</v>
      </c>
      <c r="C14" s="5" t="s">
        <v>25</v>
      </c>
      <c r="D14" s="5" t="s">
        <v>20</v>
      </c>
      <c r="E14" s="5" t="s">
        <v>265</v>
      </c>
      <c r="F14" s="6" t="s">
        <v>300</v>
      </c>
      <c r="G14" s="7">
        <v>840.04</v>
      </c>
    </row>
    <row r="15" spans="1:8" ht="15" customHeight="1" x14ac:dyDescent="0.25">
      <c r="A15" s="5" t="s">
        <v>307</v>
      </c>
      <c r="B15" s="5" t="s">
        <v>18</v>
      </c>
      <c r="C15" s="5" t="s">
        <v>25</v>
      </c>
      <c r="D15" s="5" t="s">
        <v>20</v>
      </c>
      <c r="E15" s="5" t="s">
        <v>265</v>
      </c>
      <c r="F15" s="6" t="s">
        <v>15</v>
      </c>
      <c r="G15" s="7">
        <v>432</v>
      </c>
    </row>
    <row r="16" spans="1:8" ht="15" customHeight="1" x14ac:dyDescent="0.25">
      <c r="A16" s="5" t="s">
        <v>49</v>
      </c>
      <c r="B16" s="5" t="s">
        <v>18</v>
      </c>
      <c r="C16" s="5" t="s">
        <v>36</v>
      </c>
      <c r="D16" s="5" t="s">
        <v>20</v>
      </c>
      <c r="E16" s="5" t="s">
        <v>265</v>
      </c>
      <c r="F16" s="6" t="s">
        <v>53</v>
      </c>
      <c r="G16" s="7">
        <v>0</v>
      </c>
    </row>
    <row r="17" spans="1:8" ht="15" customHeight="1" x14ac:dyDescent="0.25">
      <c r="A17" s="5" t="s">
        <v>308</v>
      </c>
      <c r="B17" s="5" t="s">
        <v>18</v>
      </c>
      <c r="C17" s="5" t="s">
        <v>309</v>
      </c>
      <c r="D17" s="5" t="s">
        <v>20</v>
      </c>
      <c r="E17" s="5" t="s">
        <v>265</v>
      </c>
      <c r="F17" s="6" t="s">
        <v>15</v>
      </c>
      <c r="G17" s="7">
        <v>1200</v>
      </c>
    </row>
    <row r="18" spans="1:8" x14ac:dyDescent="0.25">
      <c r="A18" s="5" t="s">
        <v>52</v>
      </c>
      <c r="B18" s="5" t="s">
        <v>18</v>
      </c>
      <c r="C18" s="5" t="s">
        <v>36</v>
      </c>
      <c r="D18" s="5" t="s">
        <v>20</v>
      </c>
      <c r="E18" s="5" t="s">
        <v>265</v>
      </c>
      <c r="F18" s="6" t="s">
        <v>15</v>
      </c>
      <c r="G18" s="7">
        <v>5360</v>
      </c>
    </row>
    <row r="19" spans="1:8" x14ac:dyDescent="0.25">
      <c r="A19" s="5"/>
      <c r="B19" s="5"/>
      <c r="C19" s="5"/>
      <c r="D19" s="5"/>
      <c r="E19" s="5"/>
      <c r="F19" s="8" t="s">
        <v>6</v>
      </c>
      <c r="G19" s="9">
        <f>SUM(G4:G18)</f>
        <v>47370.799999999996</v>
      </c>
    </row>
    <row r="20" spans="1:8" x14ac:dyDescent="0.25">
      <c r="E20" s="1"/>
    </row>
    <row r="21" spans="1:8" x14ac:dyDescent="0.25">
      <c r="E21" s="94"/>
      <c r="F21" s="11"/>
      <c r="G21" s="11"/>
    </row>
    <row r="22" spans="1:8" x14ac:dyDescent="0.25">
      <c r="A22" s="12" t="s">
        <v>294</v>
      </c>
      <c r="B22" s="12" t="s">
        <v>18</v>
      </c>
      <c r="C22" s="12" t="s">
        <v>45</v>
      </c>
      <c r="D22" s="12" t="s">
        <v>20</v>
      </c>
      <c r="E22" s="12" t="s">
        <v>265</v>
      </c>
      <c r="F22" s="13" t="s">
        <v>306</v>
      </c>
      <c r="G22" s="14">
        <v>12297.329999999998</v>
      </c>
    </row>
    <row r="23" spans="1:8" x14ac:dyDescent="0.25">
      <c r="A23" s="12" t="s">
        <v>22</v>
      </c>
      <c r="B23" s="12" t="s">
        <v>18</v>
      </c>
      <c r="C23" s="12" t="s">
        <v>23</v>
      </c>
      <c r="D23" s="12" t="s">
        <v>20</v>
      </c>
      <c r="E23" s="12" t="s">
        <v>265</v>
      </c>
      <c r="F23" s="13" t="s">
        <v>119</v>
      </c>
      <c r="G23" s="14">
        <v>0</v>
      </c>
    </row>
    <row r="24" spans="1:8" x14ac:dyDescent="0.25">
      <c r="A24" s="12" t="s">
        <v>137</v>
      </c>
      <c r="B24" s="12" t="s">
        <v>18</v>
      </c>
      <c r="C24" s="12" t="s">
        <v>138</v>
      </c>
      <c r="D24" s="12" t="s">
        <v>20</v>
      </c>
      <c r="E24" s="12" t="s">
        <v>265</v>
      </c>
      <c r="F24" s="13" t="s">
        <v>154</v>
      </c>
      <c r="G24" s="14">
        <v>7975.72</v>
      </c>
      <c r="H24" s="67"/>
    </row>
    <row r="25" spans="1:8" x14ac:dyDescent="0.25">
      <c r="A25" s="12" t="s">
        <v>302</v>
      </c>
      <c r="B25" s="12" t="s">
        <v>18</v>
      </c>
      <c r="C25" s="12" t="s">
        <v>303</v>
      </c>
      <c r="D25" s="12" t="s">
        <v>20</v>
      </c>
      <c r="E25" s="12" t="s">
        <v>265</v>
      </c>
      <c r="F25" s="15" t="s">
        <v>304</v>
      </c>
      <c r="G25" s="14">
        <v>8020</v>
      </c>
      <c r="H25" s="67"/>
    </row>
    <row r="26" spans="1:8" x14ac:dyDescent="0.25">
      <c r="A26" s="12"/>
      <c r="B26" s="12"/>
      <c r="C26" s="12"/>
      <c r="D26" s="12"/>
      <c r="E26" s="12"/>
      <c r="F26" s="16" t="s">
        <v>9</v>
      </c>
      <c r="G26" s="17">
        <f>SUM(G22:G25)</f>
        <v>28293.05</v>
      </c>
    </row>
    <row r="27" spans="1:8" x14ac:dyDescent="0.25">
      <c r="E27" s="1"/>
      <c r="F27" s="18"/>
      <c r="G27" s="18"/>
    </row>
    <row r="28" spans="1:8" x14ac:dyDescent="0.25">
      <c r="E28" s="1"/>
      <c r="F28" s="10"/>
      <c r="G28" s="10"/>
    </row>
    <row r="29" spans="1:8" x14ac:dyDescent="0.25">
      <c r="A29" s="19" t="s">
        <v>35</v>
      </c>
      <c r="B29" s="20" t="s">
        <v>18</v>
      </c>
      <c r="C29" s="20" t="s">
        <v>36</v>
      </c>
      <c r="D29" s="20" t="s">
        <v>20</v>
      </c>
      <c r="E29" s="19" t="s">
        <v>265</v>
      </c>
      <c r="F29" s="21" t="s">
        <v>37</v>
      </c>
      <c r="G29" s="22">
        <v>24050</v>
      </c>
    </row>
    <row r="30" spans="1:8" x14ac:dyDescent="0.25">
      <c r="A30" s="19" t="s">
        <v>102</v>
      </c>
      <c r="B30" s="24" t="s">
        <v>105</v>
      </c>
      <c r="C30" s="20" t="s">
        <v>110</v>
      </c>
      <c r="D30" s="20" t="s">
        <v>20</v>
      </c>
      <c r="E30" s="19" t="s">
        <v>265</v>
      </c>
      <c r="F30" s="21" t="s">
        <v>114</v>
      </c>
      <c r="G30" s="22">
        <v>8145.6</v>
      </c>
    </row>
    <row r="31" spans="1:8" x14ac:dyDescent="0.25">
      <c r="A31" s="19" t="s">
        <v>327</v>
      </c>
      <c r="B31" s="24" t="s">
        <v>105</v>
      </c>
      <c r="C31" s="20" t="s">
        <v>328</v>
      </c>
      <c r="D31" s="20" t="s">
        <v>20</v>
      </c>
      <c r="E31" s="19" t="s">
        <v>265</v>
      </c>
      <c r="F31" s="25" t="s">
        <v>329</v>
      </c>
      <c r="G31" s="22">
        <v>2776.7999999999997</v>
      </c>
    </row>
    <row r="32" spans="1:8" x14ac:dyDescent="0.25">
      <c r="A32" s="19"/>
      <c r="B32" s="20"/>
      <c r="C32" s="20"/>
      <c r="D32" s="20"/>
      <c r="E32" s="19"/>
      <c r="F32" s="26" t="s">
        <v>7</v>
      </c>
      <c r="G32" s="27">
        <f>SUM(G29:G31)</f>
        <v>34972.400000000001</v>
      </c>
    </row>
    <row r="33" spans="1:8" x14ac:dyDescent="0.25">
      <c r="E33" s="1"/>
    </row>
    <row r="34" spans="1:8" x14ac:dyDescent="0.25">
      <c r="E34" s="1"/>
    </row>
    <row r="35" spans="1:8" x14ac:dyDescent="0.25">
      <c r="A35" s="28" t="s">
        <v>30</v>
      </c>
      <c r="B35" s="28" t="s">
        <v>18</v>
      </c>
      <c r="C35" s="28" t="s">
        <v>31</v>
      </c>
      <c r="D35" s="28" t="s">
        <v>20</v>
      </c>
      <c r="E35" s="28" t="s">
        <v>265</v>
      </c>
      <c r="F35" s="28" t="s">
        <v>34</v>
      </c>
      <c r="G35" s="29">
        <v>2182.4699999999998</v>
      </c>
    </row>
    <row r="36" spans="1:8" x14ac:dyDescent="0.25">
      <c r="A36" s="28"/>
      <c r="B36" s="28"/>
      <c r="C36" s="28"/>
      <c r="D36" s="28"/>
      <c r="E36" s="28"/>
      <c r="F36" s="30" t="s">
        <v>8</v>
      </c>
      <c r="G36" s="31">
        <f>SUM(G35:G35)</f>
        <v>2182.4699999999998</v>
      </c>
    </row>
    <row r="37" spans="1:8" x14ac:dyDescent="0.25">
      <c r="E37" s="1"/>
    </row>
    <row r="38" spans="1:8" x14ac:dyDescent="0.25">
      <c r="E38" s="1"/>
    </row>
    <row r="39" spans="1:8" x14ac:dyDescent="0.25">
      <c r="A39" s="32" t="s">
        <v>139</v>
      </c>
      <c r="B39" s="33" t="s">
        <v>18</v>
      </c>
      <c r="C39" s="33" t="s">
        <v>140</v>
      </c>
      <c r="D39" s="33" t="s">
        <v>20</v>
      </c>
      <c r="E39" s="48" t="s">
        <v>265</v>
      </c>
      <c r="F39" s="34" t="s">
        <v>142</v>
      </c>
      <c r="G39" s="35">
        <v>1155</v>
      </c>
      <c r="H39" s="67" t="s">
        <v>252</v>
      </c>
    </row>
    <row r="40" spans="1:8" x14ac:dyDescent="0.25">
      <c r="A40" s="32" t="s">
        <v>44</v>
      </c>
      <c r="B40" s="33" t="s">
        <v>18</v>
      </c>
      <c r="C40" s="33" t="s">
        <v>45</v>
      </c>
      <c r="D40" s="33" t="s">
        <v>20</v>
      </c>
      <c r="E40" s="48" t="s">
        <v>265</v>
      </c>
      <c r="F40" s="34" t="s">
        <v>46</v>
      </c>
      <c r="G40" s="35">
        <v>3161.25</v>
      </c>
    </row>
    <row r="41" spans="1:8" x14ac:dyDescent="0.25">
      <c r="A41" s="32" t="s">
        <v>47</v>
      </c>
      <c r="B41" s="32" t="s">
        <v>18</v>
      </c>
      <c r="C41" s="32" t="s">
        <v>19</v>
      </c>
      <c r="D41" s="32" t="s">
        <v>20</v>
      </c>
      <c r="E41" s="48" t="s">
        <v>265</v>
      </c>
      <c r="F41" s="34" t="s">
        <v>48</v>
      </c>
      <c r="G41" s="35">
        <v>651</v>
      </c>
    </row>
    <row r="42" spans="1:8" x14ac:dyDescent="0.25">
      <c r="A42" s="32" t="s">
        <v>50</v>
      </c>
      <c r="B42" s="32" t="s">
        <v>18</v>
      </c>
      <c r="C42" s="32" t="s">
        <v>51</v>
      </c>
      <c r="D42" s="32" t="s">
        <v>20</v>
      </c>
      <c r="E42" s="48" t="s">
        <v>265</v>
      </c>
      <c r="F42" s="36" t="s">
        <v>48</v>
      </c>
      <c r="G42" s="35">
        <v>8766.2999999999993</v>
      </c>
    </row>
    <row r="43" spans="1:8" x14ac:dyDescent="0.25">
      <c r="A43" s="32"/>
      <c r="B43" s="32"/>
      <c r="C43" s="32"/>
      <c r="D43" s="32"/>
      <c r="E43" s="37"/>
      <c r="F43" s="38" t="s">
        <v>10</v>
      </c>
      <c r="G43" s="39">
        <f>SUM(G39:G42)</f>
        <v>13733.55</v>
      </c>
    </row>
    <row r="45" spans="1:8" ht="15.75" thickBot="1" x14ac:dyDescent="0.3"/>
    <row r="46" spans="1:8" s="41" customFormat="1" x14ac:dyDescent="0.25">
      <c r="A46" s="40"/>
      <c r="B46" s="40"/>
      <c r="C46" s="40"/>
      <c r="D46" s="40"/>
      <c r="F46" s="42" t="s">
        <v>352</v>
      </c>
      <c r="G46" s="43">
        <f>SUM(G43,G36,G32,G26,G19)</f>
        <v>126552.26999999999</v>
      </c>
    </row>
    <row r="47" spans="1:8" s="41" customFormat="1" x14ac:dyDescent="0.25">
      <c r="A47" s="40"/>
      <c r="B47" s="40"/>
      <c r="C47" s="40"/>
      <c r="D47" s="40"/>
      <c r="F47" s="44" t="s">
        <v>263</v>
      </c>
      <c r="G47" s="45">
        <v>2878204.71</v>
      </c>
    </row>
    <row r="48" spans="1:8" s="41" customFormat="1" ht="15.75" customHeight="1" thickBot="1" x14ac:dyDescent="0.3">
      <c r="A48" s="40"/>
      <c r="B48" s="40"/>
      <c r="C48" s="40"/>
      <c r="D48" s="40"/>
      <c r="F48" s="44" t="s">
        <v>353</v>
      </c>
      <c r="G48" s="46">
        <f>G46/G47</f>
        <v>4.3969169239529177E-2</v>
      </c>
      <c r="H48" s="76"/>
    </row>
    <row r="50" spans="5:7" x14ac:dyDescent="0.25">
      <c r="E50" s="1"/>
      <c r="F50" s="47"/>
      <c r="G50"/>
    </row>
    <row r="51" spans="5:7" x14ac:dyDescent="0.25">
      <c r="E51" s="1"/>
      <c r="F51" s="44"/>
      <c r="G51"/>
    </row>
    <row r="52" spans="5:7" x14ac:dyDescent="0.25">
      <c r="E52" s="1"/>
      <c r="F52" s="44"/>
      <c r="G52"/>
    </row>
    <row r="53" spans="5:7" x14ac:dyDescent="0.25">
      <c r="G53"/>
    </row>
    <row r="54" spans="5:7" x14ac:dyDescent="0.25">
      <c r="G54"/>
    </row>
  </sheetData>
  <mergeCells count="2">
    <mergeCell ref="A1:F1"/>
    <mergeCell ref="A2:F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0" zoomScaleNormal="80" workbookViewId="0">
      <selection activeCell="D7" sqref="D7"/>
    </sheetView>
  </sheetViews>
  <sheetFormatPr defaultRowHeight="15" x14ac:dyDescent="0.25"/>
  <cols>
    <col min="1" max="1" width="14.5703125" bestFit="1" customWidth="1"/>
    <col min="2" max="2" width="20.85546875" customWidth="1"/>
    <col min="3" max="3" width="31.42578125" bestFit="1" customWidth="1"/>
    <col min="4" max="4" width="13.5703125" bestFit="1" customWidth="1"/>
  </cols>
  <sheetData>
    <row r="1" spans="1:5" x14ac:dyDescent="0.25">
      <c r="A1" s="104" t="s">
        <v>147</v>
      </c>
      <c r="B1" s="104"/>
      <c r="C1" s="104"/>
      <c r="D1" s="104"/>
    </row>
    <row r="2" spans="1:5" x14ac:dyDescent="0.25">
      <c r="A2" s="104" t="s">
        <v>257</v>
      </c>
      <c r="B2" s="104"/>
      <c r="C2" s="104"/>
      <c r="D2" s="104"/>
    </row>
    <row r="3" spans="1:5" x14ac:dyDescent="0.25">
      <c r="A3" s="62" t="s">
        <v>128</v>
      </c>
      <c r="B3" s="62" t="s">
        <v>129</v>
      </c>
      <c r="C3" s="62" t="s">
        <v>5</v>
      </c>
      <c r="D3" s="62" t="s">
        <v>57</v>
      </c>
    </row>
    <row r="4" spans="1:5" x14ac:dyDescent="0.25">
      <c r="A4" s="63" t="s">
        <v>215</v>
      </c>
      <c r="B4" s="63" t="s">
        <v>216</v>
      </c>
      <c r="C4" s="63" t="s">
        <v>221</v>
      </c>
      <c r="D4" s="64">
        <v>0</v>
      </c>
      <c r="E4" s="74" t="s">
        <v>217</v>
      </c>
    </row>
    <row r="5" spans="1:5" x14ac:dyDescent="0.25">
      <c r="A5" s="63" t="s">
        <v>218</v>
      </c>
      <c r="B5" s="65" t="s">
        <v>219</v>
      </c>
      <c r="C5" s="63" t="s">
        <v>220</v>
      </c>
      <c r="D5" s="64">
        <v>72.22</v>
      </c>
    </row>
    <row r="6" spans="1:5" x14ac:dyDescent="0.25">
      <c r="A6" s="63" t="s">
        <v>222</v>
      </c>
      <c r="B6" s="63" t="s">
        <v>223</v>
      </c>
      <c r="C6" s="63" t="s">
        <v>224</v>
      </c>
      <c r="D6" s="64">
        <v>0</v>
      </c>
    </row>
    <row r="7" spans="1:5" x14ac:dyDescent="0.25">
      <c r="A7" s="105" t="s">
        <v>130</v>
      </c>
      <c r="B7" s="106"/>
      <c r="C7" s="107"/>
      <c r="D7" s="66">
        <f>SUM(D4:D6)</f>
        <v>72.22</v>
      </c>
    </row>
  </sheetData>
  <mergeCells count="3">
    <mergeCell ref="A2:D2"/>
    <mergeCell ref="A1:D1"/>
    <mergeCell ref="A7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5" x14ac:dyDescent="0.25"/>
  <cols>
    <col min="2" max="2" width="7.28515625" bestFit="1" customWidth="1"/>
    <col min="3" max="3" width="13.85546875" bestFit="1" customWidth="1"/>
  </cols>
  <sheetData>
    <row r="1" spans="1:5" ht="15.75" thickBot="1" x14ac:dyDescent="0.3">
      <c r="A1" s="108" t="s">
        <v>281</v>
      </c>
      <c r="B1" s="108"/>
      <c r="C1" s="108"/>
    </row>
    <row r="2" spans="1:5" ht="15.75" thickBot="1" x14ac:dyDescent="0.3">
      <c r="A2" s="87" t="s">
        <v>273</v>
      </c>
      <c r="B2" s="88" t="s">
        <v>274</v>
      </c>
      <c r="C2" s="88" t="s">
        <v>275</v>
      </c>
    </row>
    <row r="3" spans="1:5" ht="15.75" thickBot="1" x14ac:dyDescent="0.3">
      <c r="A3" s="89" t="s">
        <v>276</v>
      </c>
      <c r="B3" s="90" t="s">
        <v>277</v>
      </c>
      <c r="C3" s="90" t="s">
        <v>278</v>
      </c>
      <c r="D3" s="91" t="s">
        <v>282</v>
      </c>
      <c r="E3" s="85"/>
    </row>
    <row r="4" spans="1:5" ht="15.75" thickBot="1" x14ac:dyDescent="0.3">
      <c r="A4" s="89" t="s">
        <v>276</v>
      </c>
      <c r="B4" s="90" t="s">
        <v>279</v>
      </c>
      <c r="C4" s="90" t="s">
        <v>280</v>
      </c>
      <c r="D4" s="91" t="s">
        <v>283</v>
      </c>
      <c r="E4" s="85"/>
    </row>
    <row r="5" spans="1:5" x14ac:dyDescent="0.25">
      <c r="D5" t="s">
        <v>284</v>
      </c>
      <c r="E5" s="92" t="s">
        <v>285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90" zoomScaleNormal="90" workbookViewId="0">
      <selection activeCell="D17" sqref="D17"/>
    </sheetView>
  </sheetViews>
  <sheetFormatPr defaultRowHeight="15" x14ac:dyDescent="0.25"/>
  <cols>
    <col min="1" max="1" width="25" bestFit="1" customWidth="1"/>
    <col min="2" max="2" width="20.85546875" customWidth="1"/>
    <col min="3" max="3" width="25.5703125" bestFit="1" customWidth="1"/>
    <col min="4" max="4" width="13.5703125" bestFit="1" customWidth="1"/>
    <col min="5" max="5" width="13.42578125" style="75" bestFit="1" customWidth="1"/>
  </cols>
  <sheetData>
    <row r="1" spans="1:5" x14ac:dyDescent="0.25">
      <c r="A1" s="104" t="s">
        <v>258</v>
      </c>
      <c r="B1" s="104"/>
      <c r="C1" s="104"/>
      <c r="D1" s="104"/>
    </row>
    <row r="2" spans="1:5" x14ac:dyDescent="0.25">
      <c r="A2" s="104" t="s">
        <v>259</v>
      </c>
      <c r="B2" s="104"/>
      <c r="C2" s="104"/>
      <c r="D2" s="104"/>
    </row>
    <row r="3" spans="1:5" x14ac:dyDescent="0.25">
      <c r="A3" s="75" t="s">
        <v>128</v>
      </c>
      <c r="B3" s="75" t="s">
        <v>129</v>
      </c>
      <c r="C3" s="75" t="s">
        <v>5</v>
      </c>
      <c r="D3" s="75" t="s">
        <v>57</v>
      </c>
      <c r="E3" s="75" t="s">
        <v>225</v>
      </c>
    </row>
    <row r="4" spans="1:5" ht="15" customHeight="1" x14ac:dyDescent="0.25">
      <c r="A4" s="109" t="s">
        <v>226</v>
      </c>
      <c r="B4" s="111" t="s">
        <v>227</v>
      </c>
      <c r="C4" s="86" t="s">
        <v>228</v>
      </c>
      <c r="D4" s="64">
        <v>27277.01</v>
      </c>
      <c r="E4" s="77" t="s">
        <v>229</v>
      </c>
    </row>
    <row r="5" spans="1:5" x14ac:dyDescent="0.25">
      <c r="A5" s="116"/>
      <c r="B5" s="117"/>
      <c r="C5" s="86" t="s">
        <v>230</v>
      </c>
      <c r="D5" s="64">
        <v>4268.0600000000004</v>
      </c>
      <c r="E5" s="77" t="s">
        <v>229</v>
      </c>
    </row>
    <row r="6" spans="1:5" x14ac:dyDescent="0.25">
      <c r="A6" s="110"/>
      <c r="B6" s="112"/>
      <c r="C6" s="86" t="s">
        <v>266</v>
      </c>
      <c r="D6" s="64">
        <v>203.35</v>
      </c>
      <c r="E6" s="77" t="s">
        <v>229</v>
      </c>
    </row>
    <row r="7" spans="1:5" x14ac:dyDescent="0.25">
      <c r="A7" s="113" t="s">
        <v>231</v>
      </c>
      <c r="B7" s="114"/>
      <c r="C7" s="115"/>
      <c r="D7" s="78">
        <f>SUM(D4:D6)</f>
        <v>31748.42</v>
      </c>
      <c r="E7" s="79" t="s">
        <v>229</v>
      </c>
    </row>
    <row r="8" spans="1:5" x14ac:dyDescent="0.25">
      <c r="A8" s="109" t="s">
        <v>232</v>
      </c>
      <c r="B8" s="111" t="s">
        <v>106</v>
      </c>
      <c r="C8" s="63" t="s">
        <v>233</v>
      </c>
      <c r="D8" s="64">
        <v>1115.4100000000001</v>
      </c>
      <c r="E8" s="77" t="s">
        <v>234</v>
      </c>
    </row>
    <row r="9" spans="1:5" x14ac:dyDescent="0.25">
      <c r="A9" s="110"/>
      <c r="B9" s="112"/>
      <c r="C9" s="63" t="s">
        <v>235</v>
      </c>
      <c r="D9" s="64">
        <v>563.70000000000005</v>
      </c>
      <c r="E9" s="77" t="s">
        <v>234</v>
      </c>
    </row>
    <row r="10" spans="1:5" x14ac:dyDescent="0.25">
      <c r="A10" s="113" t="s">
        <v>236</v>
      </c>
      <c r="B10" s="114"/>
      <c r="C10" s="115"/>
      <c r="D10" s="80">
        <f>SUM(D8:D9)</f>
        <v>1679.1100000000001</v>
      </c>
      <c r="E10" s="80" t="s">
        <v>234</v>
      </c>
    </row>
    <row r="11" spans="1:5" x14ac:dyDescent="0.25">
      <c r="A11" s="109" t="s">
        <v>238</v>
      </c>
      <c r="B11" s="111" t="s">
        <v>241</v>
      </c>
      <c r="C11" s="63" t="s">
        <v>239</v>
      </c>
      <c r="D11" s="64">
        <v>0</v>
      </c>
      <c r="E11" s="77" t="s">
        <v>229</v>
      </c>
    </row>
    <row r="12" spans="1:5" x14ac:dyDescent="0.25">
      <c r="A12" s="110"/>
      <c r="B12" s="112"/>
      <c r="C12" s="63" t="s">
        <v>242</v>
      </c>
      <c r="D12" s="64">
        <v>4880.33</v>
      </c>
      <c r="E12" s="77" t="s">
        <v>229</v>
      </c>
    </row>
    <row r="13" spans="1:5" x14ac:dyDescent="0.25">
      <c r="A13" s="113" t="s">
        <v>240</v>
      </c>
      <c r="B13" s="114"/>
      <c r="C13" s="115"/>
      <c r="D13" s="80">
        <f>SUM(D11:D12)</f>
        <v>4880.33</v>
      </c>
      <c r="E13" s="80" t="s">
        <v>229</v>
      </c>
    </row>
    <row r="14" spans="1:5" x14ac:dyDescent="0.25">
      <c r="A14" s="118" t="s">
        <v>267</v>
      </c>
      <c r="B14" s="119"/>
      <c r="C14" s="120"/>
      <c r="D14" s="81">
        <f>SUM(D13,D10,D7)</f>
        <v>38307.86</v>
      </c>
    </row>
    <row r="15" spans="1:5" x14ac:dyDescent="0.25">
      <c r="A15" s="121" t="s">
        <v>268</v>
      </c>
      <c r="B15" s="122"/>
      <c r="C15" s="123"/>
      <c r="D15" s="82">
        <f>SUM(D4:D6,D11:D12)</f>
        <v>36628.75</v>
      </c>
    </row>
    <row r="16" spans="1:5" x14ac:dyDescent="0.25">
      <c r="A16" s="121" t="s">
        <v>269</v>
      </c>
      <c r="B16" s="122"/>
      <c r="C16" s="123"/>
      <c r="D16" s="82">
        <f>SUM(D8:D9)</f>
        <v>1679.1100000000001</v>
      </c>
    </row>
    <row r="19" spans="1:5" x14ac:dyDescent="0.25">
      <c r="A19" s="124" t="s">
        <v>237</v>
      </c>
      <c r="B19" s="124"/>
      <c r="C19" s="124"/>
      <c r="D19" s="124"/>
      <c r="E19" s="124"/>
    </row>
  </sheetData>
  <mergeCells count="15">
    <mergeCell ref="A10:C10"/>
    <mergeCell ref="A14:C14"/>
    <mergeCell ref="A15:C15"/>
    <mergeCell ref="A16:C16"/>
    <mergeCell ref="A19:E19"/>
    <mergeCell ref="A11:A12"/>
    <mergeCell ref="B11:B12"/>
    <mergeCell ref="A13:C13"/>
    <mergeCell ref="A8:A9"/>
    <mergeCell ref="B8:B9"/>
    <mergeCell ref="A1:D1"/>
    <mergeCell ref="A2:D2"/>
    <mergeCell ref="A7:C7"/>
    <mergeCell ref="A4:A6"/>
    <mergeCell ref="B4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80" zoomScaleNormal="80" workbookViewId="0">
      <selection activeCell="C24" sqref="C24"/>
    </sheetView>
  </sheetViews>
  <sheetFormatPr defaultRowHeight="15" x14ac:dyDescent="0.25"/>
  <cols>
    <col min="1" max="1" width="22.140625" bestFit="1" customWidth="1"/>
    <col min="2" max="2" width="39" bestFit="1" customWidth="1"/>
    <col min="3" max="3" width="10.85546875" customWidth="1"/>
    <col min="4" max="4" width="14" bestFit="1" customWidth="1"/>
  </cols>
  <sheetData>
    <row r="1" spans="1:3" x14ac:dyDescent="0.25">
      <c r="A1" s="104" t="s">
        <v>160</v>
      </c>
      <c r="B1" s="104"/>
      <c r="C1" s="104"/>
    </row>
    <row r="2" spans="1:3" x14ac:dyDescent="0.25">
      <c r="A2" s="104" t="s">
        <v>257</v>
      </c>
      <c r="B2" s="104"/>
      <c r="C2" s="104"/>
    </row>
    <row r="3" spans="1:3" x14ac:dyDescent="0.25">
      <c r="A3" s="68" t="s">
        <v>159</v>
      </c>
      <c r="B3" s="68" t="s">
        <v>5</v>
      </c>
      <c r="C3" s="68" t="s">
        <v>57</v>
      </c>
    </row>
    <row r="4" spans="1:3" x14ac:dyDescent="0.25">
      <c r="A4" s="63" t="s">
        <v>161</v>
      </c>
      <c r="B4" s="63" t="s">
        <v>180</v>
      </c>
      <c r="C4" s="64">
        <v>76.02</v>
      </c>
    </row>
    <row r="5" spans="1:3" x14ac:dyDescent="0.25">
      <c r="A5" s="63" t="s">
        <v>330</v>
      </c>
      <c r="B5" s="63" t="s">
        <v>331</v>
      </c>
      <c r="C5" s="64">
        <v>158.07</v>
      </c>
    </row>
    <row r="6" spans="1:3" x14ac:dyDescent="0.25">
      <c r="A6" s="63" t="s">
        <v>332</v>
      </c>
      <c r="B6" s="63" t="s">
        <v>333</v>
      </c>
      <c r="C6" s="64">
        <v>179.79</v>
      </c>
    </row>
    <row r="7" spans="1:3" x14ac:dyDescent="0.25">
      <c r="A7" s="63" t="s">
        <v>334</v>
      </c>
      <c r="B7" s="63" t="s">
        <v>168</v>
      </c>
      <c r="C7" s="64">
        <v>33.24</v>
      </c>
    </row>
    <row r="8" spans="1:3" x14ac:dyDescent="0.25">
      <c r="A8" s="125" t="s">
        <v>162</v>
      </c>
      <c r="B8" s="63" t="s">
        <v>169</v>
      </c>
      <c r="C8" s="64">
        <v>279.71999999999997</v>
      </c>
    </row>
    <row r="9" spans="1:3" x14ac:dyDescent="0.25">
      <c r="A9" s="126"/>
      <c r="B9" s="63" t="s">
        <v>170</v>
      </c>
      <c r="C9" s="64">
        <v>419.58</v>
      </c>
    </row>
    <row r="10" spans="1:3" x14ac:dyDescent="0.25">
      <c r="A10" s="127"/>
      <c r="B10" s="63" t="s">
        <v>171</v>
      </c>
      <c r="C10" s="64">
        <v>326.33999999999997</v>
      </c>
    </row>
    <row r="11" spans="1:3" x14ac:dyDescent="0.25">
      <c r="A11" s="95" t="s">
        <v>335</v>
      </c>
      <c r="B11" s="63" t="s">
        <v>336</v>
      </c>
      <c r="C11" s="64">
        <v>211.56</v>
      </c>
    </row>
    <row r="12" spans="1:3" x14ac:dyDescent="0.25">
      <c r="A12" s="63" t="s">
        <v>163</v>
      </c>
      <c r="B12" s="63" t="s">
        <v>173</v>
      </c>
      <c r="C12" s="64">
        <v>123.62</v>
      </c>
    </row>
    <row r="13" spans="1:3" x14ac:dyDescent="0.25">
      <c r="A13" s="63" t="s">
        <v>337</v>
      </c>
      <c r="B13" s="63" t="s">
        <v>338</v>
      </c>
      <c r="C13" s="64">
        <v>984.18000000000006</v>
      </c>
    </row>
    <row r="14" spans="1:3" x14ac:dyDescent="0.25">
      <c r="A14" s="63" t="s">
        <v>164</v>
      </c>
      <c r="B14" s="63" t="s">
        <v>174</v>
      </c>
      <c r="C14" s="64">
        <v>13.31</v>
      </c>
    </row>
    <row r="15" spans="1:3" x14ac:dyDescent="0.25">
      <c r="A15" s="125" t="s">
        <v>165</v>
      </c>
      <c r="B15" s="63" t="s">
        <v>175</v>
      </c>
      <c r="C15" s="64">
        <v>96.58</v>
      </c>
    </row>
    <row r="16" spans="1:3" x14ac:dyDescent="0.25">
      <c r="A16" s="127"/>
      <c r="B16" s="63" t="s">
        <v>176</v>
      </c>
      <c r="C16" s="64">
        <v>380.70000000000005</v>
      </c>
    </row>
    <row r="17" spans="1:3" x14ac:dyDescent="0.25">
      <c r="A17" s="95" t="s">
        <v>339</v>
      </c>
      <c r="B17" s="63" t="s">
        <v>340</v>
      </c>
      <c r="C17" s="64">
        <v>16.38</v>
      </c>
    </row>
    <row r="18" spans="1:3" x14ac:dyDescent="0.25">
      <c r="A18" s="95" t="s">
        <v>341</v>
      </c>
      <c r="B18" s="63" t="s">
        <v>342</v>
      </c>
      <c r="C18" s="64">
        <v>759.24</v>
      </c>
    </row>
    <row r="19" spans="1:3" x14ac:dyDescent="0.25">
      <c r="A19" s="63" t="s">
        <v>166</v>
      </c>
      <c r="B19" s="63" t="s">
        <v>177</v>
      </c>
      <c r="C19" s="64">
        <v>359.6</v>
      </c>
    </row>
    <row r="20" spans="1:3" x14ac:dyDescent="0.25">
      <c r="A20" s="63" t="s">
        <v>343</v>
      </c>
      <c r="B20" s="63" t="s">
        <v>344</v>
      </c>
      <c r="C20" s="64">
        <v>22.32</v>
      </c>
    </row>
    <row r="21" spans="1:3" x14ac:dyDescent="0.25">
      <c r="A21" s="125" t="s">
        <v>167</v>
      </c>
      <c r="B21" s="63" t="s">
        <v>178</v>
      </c>
      <c r="C21" s="64">
        <v>3775.2</v>
      </c>
    </row>
    <row r="22" spans="1:3" x14ac:dyDescent="0.25">
      <c r="A22" s="127"/>
      <c r="B22" s="63" t="s">
        <v>179</v>
      </c>
      <c r="C22" s="64">
        <v>103.08</v>
      </c>
    </row>
    <row r="23" spans="1:3" x14ac:dyDescent="0.25">
      <c r="A23" s="63" t="s">
        <v>345</v>
      </c>
      <c r="B23" s="63" t="s">
        <v>346</v>
      </c>
      <c r="C23" s="64">
        <v>97.69</v>
      </c>
    </row>
    <row r="24" spans="1:3" x14ac:dyDescent="0.25">
      <c r="A24" s="105" t="s">
        <v>172</v>
      </c>
      <c r="B24" s="107"/>
      <c r="C24" s="66">
        <f>SUM(C4:C23)</f>
        <v>8416.2200000000012</v>
      </c>
    </row>
  </sheetData>
  <mergeCells count="6">
    <mergeCell ref="A1:C1"/>
    <mergeCell ref="A2:C2"/>
    <mergeCell ref="A24:B24"/>
    <mergeCell ref="A8:A10"/>
    <mergeCell ref="A15:A16"/>
    <mergeCell ref="A21:A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80" zoomScaleNormal="80" workbookViewId="0">
      <selection activeCell="C12" sqref="C12"/>
    </sheetView>
  </sheetViews>
  <sheetFormatPr defaultRowHeight="15" x14ac:dyDescent="0.25"/>
  <cols>
    <col min="1" max="1" width="22.7109375" bestFit="1" customWidth="1"/>
    <col min="2" max="2" width="22.7109375" customWidth="1"/>
    <col min="3" max="3" width="30.85546875" bestFit="1" customWidth="1"/>
    <col min="4" max="4" width="11.5703125" bestFit="1" customWidth="1"/>
    <col min="5" max="5" width="12.28515625" style="85" bestFit="1" customWidth="1"/>
  </cols>
  <sheetData>
    <row r="1" spans="1:5" x14ac:dyDescent="0.25">
      <c r="A1" s="132" t="s">
        <v>260</v>
      </c>
      <c r="B1" s="132"/>
      <c r="C1" s="132"/>
      <c r="D1" s="132"/>
      <c r="E1" s="132"/>
    </row>
    <row r="2" spans="1:5" ht="30" x14ac:dyDescent="0.25">
      <c r="A2" s="69" t="s">
        <v>183</v>
      </c>
      <c r="B2" s="69" t="s">
        <v>186</v>
      </c>
      <c r="C2" s="69" t="s">
        <v>184</v>
      </c>
      <c r="D2" s="69" t="s">
        <v>185</v>
      </c>
      <c r="E2" s="83" t="s">
        <v>209</v>
      </c>
    </row>
    <row r="3" spans="1:5" x14ac:dyDescent="0.25">
      <c r="A3" s="133" t="s">
        <v>187</v>
      </c>
      <c r="B3" s="128" t="s">
        <v>323</v>
      </c>
      <c r="C3" s="70" t="s">
        <v>194</v>
      </c>
      <c r="D3" s="71">
        <v>761.52</v>
      </c>
      <c r="E3" s="84" t="s">
        <v>195</v>
      </c>
    </row>
    <row r="4" spans="1:5" x14ac:dyDescent="0.25">
      <c r="A4" s="134"/>
      <c r="B4" s="135"/>
      <c r="C4" s="70" t="s">
        <v>316</v>
      </c>
      <c r="D4" s="71">
        <v>234.56</v>
      </c>
      <c r="E4" s="84" t="s">
        <v>195</v>
      </c>
    </row>
    <row r="5" spans="1:5" x14ac:dyDescent="0.25">
      <c r="A5" s="134"/>
      <c r="B5" s="135"/>
      <c r="C5" s="70" t="s">
        <v>188</v>
      </c>
      <c r="D5" s="71">
        <v>337.5</v>
      </c>
      <c r="E5" s="84" t="s">
        <v>195</v>
      </c>
    </row>
    <row r="6" spans="1:5" x14ac:dyDescent="0.25">
      <c r="A6" s="134"/>
      <c r="B6" s="135"/>
      <c r="C6" s="70" t="s">
        <v>189</v>
      </c>
      <c r="D6" s="71">
        <v>651.08000000000004</v>
      </c>
      <c r="E6" s="84" t="s">
        <v>195</v>
      </c>
    </row>
    <row r="7" spans="1:5" x14ac:dyDescent="0.25">
      <c r="A7" s="134"/>
      <c r="B7" s="135"/>
      <c r="C7" s="70" t="s">
        <v>190</v>
      </c>
      <c r="D7" s="71">
        <v>53.79</v>
      </c>
      <c r="E7" s="84" t="s">
        <v>195</v>
      </c>
    </row>
    <row r="8" spans="1:5" x14ac:dyDescent="0.25">
      <c r="A8" s="134"/>
      <c r="B8" s="135"/>
      <c r="C8" s="70" t="s">
        <v>191</v>
      </c>
      <c r="D8" s="71">
        <v>3839.09</v>
      </c>
      <c r="E8" s="84" t="s">
        <v>195</v>
      </c>
    </row>
    <row r="9" spans="1:5" x14ac:dyDescent="0.25">
      <c r="A9" s="134"/>
      <c r="B9" s="135"/>
      <c r="C9" s="70" t="s">
        <v>192</v>
      </c>
      <c r="D9" s="71">
        <v>11853.2</v>
      </c>
      <c r="E9" s="84" t="s">
        <v>195</v>
      </c>
    </row>
    <row r="10" spans="1:5" x14ac:dyDescent="0.25">
      <c r="A10" s="134"/>
      <c r="B10" s="135"/>
      <c r="C10" s="70" t="s">
        <v>317</v>
      </c>
      <c r="D10" s="71">
        <v>1970.94</v>
      </c>
      <c r="E10" s="84" t="s">
        <v>195</v>
      </c>
    </row>
    <row r="11" spans="1:5" x14ac:dyDescent="0.25">
      <c r="A11" s="134"/>
      <c r="B11" s="135"/>
      <c r="C11" s="70" t="s">
        <v>193</v>
      </c>
      <c r="D11" s="71">
        <v>5008.1099999999997</v>
      </c>
      <c r="E11" s="84" t="s">
        <v>195</v>
      </c>
    </row>
    <row r="12" spans="1:5" x14ac:dyDescent="0.25">
      <c r="A12" s="134"/>
      <c r="B12" s="135"/>
      <c r="C12" s="70" t="s">
        <v>318</v>
      </c>
      <c r="D12" s="71">
        <v>8602.14</v>
      </c>
      <c r="E12" s="84" t="s">
        <v>195</v>
      </c>
    </row>
    <row r="13" spans="1:5" x14ac:dyDescent="0.25">
      <c r="A13" s="130" t="s">
        <v>210</v>
      </c>
      <c r="B13" s="131"/>
      <c r="C13" s="131"/>
      <c r="D13" s="72">
        <f>SUM(D3:D12)</f>
        <v>33311.93</v>
      </c>
    </row>
    <row r="14" spans="1:5" x14ac:dyDescent="0.25">
      <c r="A14" s="128" t="s">
        <v>196</v>
      </c>
      <c r="B14" s="136" t="s">
        <v>322</v>
      </c>
      <c r="C14" s="70" t="s">
        <v>197</v>
      </c>
      <c r="D14" s="71">
        <v>3444.4</v>
      </c>
      <c r="E14" s="84" t="s">
        <v>195</v>
      </c>
    </row>
    <row r="15" spans="1:5" x14ac:dyDescent="0.25">
      <c r="A15" s="135"/>
      <c r="B15" s="137"/>
      <c r="C15" s="70" t="s">
        <v>198</v>
      </c>
      <c r="D15" s="71">
        <v>2205.1999999999998</v>
      </c>
      <c r="E15" s="84" t="s">
        <v>195</v>
      </c>
    </row>
    <row r="16" spans="1:5" x14ac:dyDescent="0.25">
      <c r="A16" s="129"/>
      <c r="B16" s="138"/>
      <c r="C16" s="70" t="s">
        <v>319</v>
      </c>
      <c r="D16" s="71">
        <v>2496</v>
      </c>
      <c r="E16" s="84" t="s">
        <v>195</v>
      </c>
    </row>
    <row r="17" spans="1:5" x14ac:dyDescent="0.25">
      <c r="A17" s="130" t="s">
        <v>211</v>
      </c>
      <c r="B17" s="131"/>
      <c r="C17" s="131"/>
      <c r="D17" s="72">
        <f>SUM(D14:D16)</f>
        <v>8145.6</v>
      </c>
    </row>
    <row r="18" spans="1:5" x14ac:dyDescent="0.25">
      <c r="A18" s="128" t="s">
        <v>199</v>
      </c>
      <c r="B18" s="128" t="s">
        <v>321</v>
      </c>
      <c r="C18" s="70" t="s">
        <v>200</v>
      </c>
      <c r="D18" s="71">
        <v>4318.8</v>
      </c>
      <c r="E18" s="84" t="s">
        <v>202</v>
      </c>
    </row>
    <row r="19" spans="1:5" x14ac:dyDescent="0.25">
      <c r="A19" s="129"/>
      <c r="B19" s="129"/>
      <c r="C19" s="70" t="s">
        <v>201</v>
      </c>
      <c r="D19" s="71">
        <v>3060.92</v>
      </c>
      <c r="E19" s="84" t="s">
        <v>202</v>
      </c>
    </row>
    <row r="20" spans="1:5" x14ac:dyDescent="0.25">
      <c r="A20" s="130"/>
      <c r="B20" s="131"/>
      <c r="C20" s="131"/>
      <c r="D20" s="72">
        <f>SUM(D18:D19)</f>
        <v>7379.72</v>
      </c>
    </row>
    <row r="21" spans="1:5" x14ac:dyDescent="0.25">
      <c r="A21" s="128" t="s">
        <v>325</v>
      </c>
      <c r="B21" s="128" t="s">
        <v>320</v>
      </c>
      <c r="C21" s="96" t="s">
        <v>324</v>
      </c>
      <c r="D21" s="97">
        <v>2707.68</v>
      </c>
      <c r="E21" s="84" t="s">
        <v>195</v>
      </c>
    </row>
    <row r="22" spans="1:5" x14ac:dyDescent="0.25">
      <c r="A22" s="129"/>
      <c r="B22" s="129"/>
      <c r="C22" s="96" t="s">
        <v>324</v>
      </c>
      <c r="D22" s="97">
        <v>69.12</v>
      </c>
      <c r="E22" s="84" t="s">
        <v>195</v>
      </c>
    </row>
    <row r="23" spans="1:5" x14ac:dyDescent="0.25">
      <c r="A23" s="130" t="s">
        <v>326</v>
      </c>
      <c r="B23" s="131"/>
      <c r="C23" s="131"/>
      <c r="D23" s="72">
        <f>SUM(D21:D22)</f>
        <v>2776.7999999999997</v>
      </c>
    </row>
    <row r="24" spans="1:5" x14ac:dyDescent="0.25">
      <c r="A24" s="128" t="s">
        <v>203</v>
      </c>
      <c r="B24" s="128" t="s">
        <v>208</v>
      </c>
      <c r="C24" s="70" t="s">
        <v>204</v>
      </c>
      <c r="D24" s="71">
        <v>3588.4</v>
      </c>
      <c r="E24" s="84" t="s">
        <v>202</v>
      </c>
    </row>
    <row r="25" spans="1:5" x14ac:dyDescent="0.25">
      <c r="A25" s="135"/>
      <c r="B25" s="135"/>
      <c r="C25" s="70" t="s">
        <v>205</v>
      </c>
      <c r="D25" s="71">
        <v>841.78</v>
      </c>
      <c r="E25" s="84" t="s">
        <v>202</v>
      </c>
    </row>
    <row r="26" spans="1:5" x14ac:dyDescent="0.25">
      <c r="A26" s="135"/>
      <c r="B26" s="135"/>
      <c r="C26" s="70" t="s">
        <v>206</v>
      </c>
      <c r="D26" s="71">
        <v>3619.68</v>
      </c>
      <c r="E26" s="84" t="s">
        <v>202</v>
      </c>
    </row>
    <row r="27" spans="1:5" x14ac:dyDescent="0.25">
      <c r="A27" s="135"/>
      <c r="B27" s="135"/>
      <c r="C27" s="70" t="s">
        <v>207</v>
      </c>
      <c r="D27" s="71">
        <v>2931.36</v>
      </c>
      <c r="E27" s="84" t="s">
        <v>202</v>
      </c>
    </row>
    <row r="28" spans="1:5" x14ac:dyDescent="0.25">
      <c r="A28" s="129"/>
      <c r="B28" s="129"/>
      <c r="C28" s="70" t="s">
        <v>207</v>
      </c>
      <c r="D28" s="71">
        <v>2931.36</v>
      </c>
      <c r="E28" s="84" t="s">
        <v>202</v>
      </c>
    </row>
    <row r="29" spans="1:5" x14ac:dyDescent="0.25">
      <c r="A29" s="130" t="s">
        <v>212</v>
      </c>
      <c r="B29" s="131"/>
      <c r="C29" s="131"/>
      <c r="D29" s="72">
        <f>SUM(D24:D28)</f>
        <v>13912.580000000002</v>
      </c>
    </row>
    <row r="30" spans="1:5" x14ac:dyDescent="0.25">
      <c r="A30" s="139" t="s">
        <v>213</v>
      </c>
      <c r="B30" s="140"/>
      <c r="C30" s="140"/>
      <c r="D30" s="73">
        <f>SUM(D23,D17,D13)</f>
        <v>44234.33</v>
      </c>
    </row>
    <row r="31" spans="1:5" x14ac:dyDescent="0.25">
      <c r="A31" s="139" t="s">
        <v>214</v>
      </c>
      <c r="B31" s="140"/>
      <c r="C31" s="140"/>
      <c r="D31" s="73">
        <f>SUM(D29,D20)</f>
        <v>21292.300000000003</v>
      </c>
    </row>
  </sheetData>
  <mergeCells count="18">
    <mergeCell ref="A23:C23"/>
    <mergeCell ref="A20:C20"/>
    <mergeCell ref="A29:C29"/>
    <mergeCell ref="A30:C30"/>
    <mergeCell ref="A31:C31"/>
    <mergeCell ref="A24:A28"/>
    <mergeCell ref="B24:B28"/>
    <mergeCell ref="A1:E1"/>
    <mergeCell ref="A3:A12"/>
    <mergeCell ref="B3:B12"/>
    <mergeCell ref="B14:B16"/>
    <mergeCell ref="A14:A16"/>
    <mergeCell ref="A13:C13"/>
    <mergeCell ref="A18:A19"/>
    <mergeCell ref="B18:B19"/>
    <mergeCell ref="A17:C17"/>
    <mergeCell ref="A21:A22"/>
    <mergeCell ref="B21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</vt:lpstr>
      <vt:lpstr>FY18 Full Year</vt:lpstr>
      <vt:lpstr>FY18 Just NE</vt:lpstr>
      <vt:lpstr>FY18 Just MA</vt:lpstr>
      <vt:lpstr>Sysco Non-Local Organic</vt:lpstr>
      <vt:lpstr>Student Garden</vt:lpstr>
      <vt:lpstr>Dole and Bailey</vt:lpstr>
      <vt:lpstr>UNFI Organic</vt:lpstr>
      <vt:lpstr>All Star Dairy</vt:lpstr>
      <vt:lpstr>Total F&amp;B</vt:lpstr>
    </vt:vector>
  </TitlesOfParts>
  <Company>UMass Amherst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Althea Mortensen</dc:creator>
  <cp:lastModifiedBy>Lilly</cp:lastModifiedBy>
  <dcterms:created xsi:type="dcterms:W3CDTF">2017-10-05T19:00:13Z</dcterms:created>
  <dcterms:modified xsi:type="dcterms:W3CDTF">2018-11-07T18:51:32Z</dcterms:modified>
</cp:coreProperties>
</file>