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ZennoPoster\ezSOFT dev\ezFERM\Демонстрационные фермы\Ферма по мануалу\"/>
    </mc:Choice>
  </mc:AlternateContent>
  <xr:revisionPtr revIDLastSave="0" documentId="13_ncr:1_{254FEA5B-3B03-4D61-9F7F-C5E3F9421930}" xr6:coauthVersionLast="47" xr6:coauthVersionMax="47" xr10:uidLastSave="{00000000-0000-0000-0000-000000000000}"/>
  <x:bookViews>
    <x:workbookView xWindow="5760" yWindow="3396" windowWidth="17280" windowHeight="8964" firstSheet="0" activeTab="2" xr2:uid="{00000000-000D-0000-FFFF-FFFF00000000}"/>
  </x:bookViews>
  <x:sheets>
    <x:sheet name="Системный" sheetId="5" r:id="rId1"/>
    <x:sheet name="Ban аккаунты" sheetId="2" r:id="rId2"/>
    <x:sheet name="Аккаунты" sheetId="1" r:id="rId3"/>
    <x:sheet name="Прокси" sheetId="3" r:id="rId4"/>
    <x:sheet name="Эмуляция" sheetId="6" r:id="rId5"/>
    <x:sheet name="Задачи" sheetId="7" r:id="rId6"/>
    <x:sheet name="Подзадачи" sheetId="8" r:id="rId7"/>
    <x:sheet name="Синх. таблицы" sheetId="9" r:id="rId8"/>
  </x:sheets>
  <x:definedNames>
    <x:definedName name="_xlnm._FilterDatabase" localSheetId="3" hidden="1">Прокси!$G$1:$G$37</x:definedName>
    <x:definedName name="задачи_тип">Системный!$D$10:$D$11</x:definedName>
    <x:definedName name="общие_вкл_выкл">Системный!$C$3:$C$4</x:definedName>
    <x:definedName name="общие_да_нет">Системный!$D$3:$D$4</x:definedName>
    <x:definedName name="плюс_минус">Системный!$B$9:$B$10</x:definedName>
    <x:definedName name="подзадачи_когда_запускать">Системный!$C$15:$C$18</x:definedName>
    <x:definedName name="подзадачи_режим_работы">Системный!$D$15:$D$17</x:definedName>
    <x:definedName name="Статус_аккаунта">Системный!$A$3:$A$5</x:definedName>
    <x:definedName name="статус_прокси">Системный!$A$9:$A$11</x:definedName>
  </x:definedNames>
  <x:calcPr calcId="191029" forceFullCalc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A1" i="1"/>
  <x:c r="B1" i="1"/>
  <x:c r="O1" i="3"/>
  <x:c r="D2" i="3"/>
  <x:c r="O2" i="3"/>
  <x:c r="D3" i="3"/>
  <x:c r="O3" i="3"/>
  <x:c r="D4" i="3"/>
  <x:c r="D5" i="3"/>
  <x:c r="D6" i="3"/>
  <x:c r="D7" i="3"/>
  <x:c r="D8" i="3"/>
  <x:c r="D9" i="3"/>
  <x:c r="D10" i="3"/>
  <x:c r="D11" i="3"/>
  <x:c r="D12" i="3"/>
  <x:c r="D13" i="3"/>
  <x:c r="D14" i="3"/>
  <x:c r="D15" i="3"/>
  <x:c r="D16" i="3"/>
  <x:c r="B4" i="6"/>
  <x:c r="B6" i="6"/>
  <x:c r="B8" i="6"/>
  <x:c r="B9" i="6"/>
  <x:c r="B10" i="6"/>
  <x:c r="B11" i="6"/>
  <x:c r="B12" i="6"/>
  <x:c r="G1" i="7"/>
  <x:c r="G2" i="7"/>
  <x:c r="G3" i="7"/>
  <x:c r="H1" i="8"/>
</x:calcChain>
</file>

<file path=xl/sharedStrings.xml><?xml version="1.0" encoding="utf-8"?>
<x:sst xmlns:x="http://schemas.openxmlformats.org/spreadsheetml/2006/main">
  <x:si>
    <x:t>Аккаунты</x:t>
  </x:si>
  <x:si>
    <x:t>Общие</x:t>
  </x:si>
  <x:si>
    <x:t>Цвет столбца или ячейки для 100% ручного ввода</x:t>
  </x:si>
  <x:si>
    <x:t>Статус</x:t>
  </x:si>
  <x:si>
    <x:t>Вкл/Выкл</x:t>
  </x:si>
  <x:si>
    <x:t>Да/Нет</x:t>
  </x:si>
  <x:si>
    <x:t>Цвет системной/автоматической ячейки или столбца</x:t>
  </x:si>
  <x:si>
    <x:t>Ready</x:t>
  </x:si>
  <x:si>
    <x:t>Вкл</x:t>
  </x:si>
  <x:si>
    <x:t>Да</x:t>
  </x:si>
  <x:si>
    <x:t>Цвет автоматической/системной ячейки или столбца с возможностью ручного ввода</x:t>
  </x:si>
  <x:si>
    <x:t>Off</x:t>
  </x:si>
  <x:si>
    <x:t>Выкл</x:t>
  </x:si>
  <x:si>
    <x:t>Нет</x:t>
  </x:si>
  <x:si>
    <x:t>Цвет автоматической информационной ячейки</x:t>
  </x:si>
  <x:si>
    <x:t>Support</x:t>
  </x:si>
  <x:si>
    <x:t>Прокси</x:t>
  </x:si>
  <x:si>
    <x:t>+/-</x:t>
  </x:si>
  <x:si>
    <x:t>Задачи</x:t>
  </x:si>
  <x:si>
    <x:t>&lt;= системные списки для выпадающих ячееек на остальных листах</x:t>
  </x:si>
  <x:si>
    <x:t>On</x:t>
  </x:si>
  <x:si>
    <x:t>+</x:t>
  </x:si>
  <x:si>
    <x:t>Тип задачи</x:t>
  </x:si>
  <x:si>
    <x:t>-</x:t>
  </x:si>
  <x:si>
    <x:t>Продуктивное</x:t>
  </x:si>
  <x:si>
    <x:t>Ban</x:t>
  </x:si>
  <x:si>
    <x:t>Пустое</x:t>
  </x:si>
  <x:si>
    <x:t>Подзадачи</x:t>
  </x:si>
  <x:si>
    <x:t>Когда запускать</x:t>
  </x:si>
  <x:si>
    <x:t>Режим работы</x:t>
  </x:si>
  <x:si>
    <x:t>До сессии</x:t>
  </x:si>
  <x:si>
    <x:t>Все аккаунты</x:t>
  </x:si>
  <x:si>
    <x:t>До задачи</x:t>
  </x:si>
  <x:si>
    <x:t>Один аккаунт</x:t>
  </x:si>
  <x:si>
    <x:t>После задачи</x:t>
  </x:si>
  <x:si>
    <x:t>Один аккаунт с ожиданием</x:t>
  </x:si>
  <x:si>
    <x:t>После сессии</x:t>
  </x:si>
  <x:si>
    <x:t>Время на сайте</x:t>
  </x:si>
  <x:si>
    <x:t>Сессии</x:t>
  </x:si>
  <x:si>
    <x:t>Удачи</x:t>
  </x:si>
  <x:si>
    <x:t>Неудачи</x:t>
  </x:si>
  <x:si>
    <x:t>Ошибки (Bad-End)</x:t>
  </x:si>
  <x:si>
    <x:t>Профиль</x:t>
  </x:si>
  <x:si>
    <x:t>Окончание сессии</x:t>
  </x:si>
  <x:si>
    <x:t>Текущее</x:t>
  </x:si>
  <x:si>
    <x:t>Общее</x:t>
  </x:si>
  <x:si>
    <x:t>Текущие</x:t>
  </x:si>
  <x:si>
    <x:t>Накопленные</x:t>
  </x:si>
  <x:si>
    <x:t>Инфо</x:t>
  </x:si>
  <x:si>
    <x:t>Лог</x:t>
  </x:si>
  <x:si>
    <x:t>profile1.zpprofile</x:t>
  </x:si>
  <x:si>
    <x:t>185.233.247.186:8080</x:t>
  </x:si>
  <x:si>
    <x:t>11.09.2024 22:54:11</x:t>
  </x:si>
  <x:si>
    <x:t>profile10.zpprofile</x:t>
  </x:si>
  <x:si>
    <x:t>http://199.167.236.12:3128</x:t>
  </x:si>
  <x:si>
    <x:t>profile2.zpprofile</x:t>
  </x:si>
  <x:si>
    <x:t>199.167.236.12:3128</x:t>
  </x:si>
  <x:si>
    <x:t>profile3.zpprofile</x:t>
  </x:si>
  <x:si>
    <x:t>45.228.233.94:999</x:t>
  </x:si>
  <x:si>
    <x:t>profile4.zpprofile</x:t>
  </x:si>
  <x:si>
    <x:t>206.62.64.34:8080</x:t>
  </x:si>
  <x:si>
    <x:t>profile5.zpprofile</x:t>
  </x:si>
  <x:si>
    <x:t>93.171.220.229:8888</x:t>
  </x:si>
  <x:si>
    <x:t>profile6.zpprofile</x:t>
  </x:si>
  <x:si>
    <x:t>http://153.101.67.170:9002</x:t>
  </x:si>
  <x:si>
    <x:t>profile7.zpprofile</x:t>
  </x:si>
  <x:si>
    <x:t>216.87.69.230:8383</x:t>
  </x:si>
  <x:si>
    <x:t>profile8.zpprofile</x:t>
  </x:si>
  <x:si>
    <x:t>153.101.67.170:9002</x:t>
  </x:si>
  <x:si>
    <x:t>profile9.zpprofile</x:t>
  </x:si>
  <x:si>
    <x:t>http://61.158.175.38:9002</x:t>
  </x:si>
  <x:si>
    <x:t>URL перезагрузки</x:t>
  </x:si>
  <x:si>
    <x:t>Лимит</x:t>
  </x:si>
  <x:si>
    <x:t>Подключено акков</x:t>
  </x:si>
  <x:si>
    <x:t>Сбоев соединения</x:t>
  </x:si>
  <x:si>
    <x:t>Общее время сбоев</x:t>
  </x:si>
  <x:si>
    <x:t>Геопозиция</x:t>
  </x:si>
  <x:si>
    <x:t>Часовой пояс</x:t>
  </x:si>
  <x:si>
    <x:t>WebRTC</x:t>
  </x:si>
  <x:si>
    <x:t>Лимит прокси</x:t>
  </x:si>
  <x:si>
    <x:t>Аккаунты требуют</x:t>
  </x:si>
  <x:si>
    <x:t>Свободный лимит</x:t>
  </x:si>
  <x:si>
    <x:t>189.240.60.163:9090</x:t>
  </x:si>
  <x:si>
    <x:t>195.12.191.2:80</x:t>
  </x:si>
  <x:si>
    <x:t>61.158.175.38:9002</x:t>
  </x:si>
  <x:si>
    <x:t>133.18.234.13:80</x:t>
  </x:si>
  <x:si>
    <x:t>47.91.104.88:3128</x:t>
  </x:si>
  <x:si>
    <x:t>Время работы эмулятора, мин:</x:t>
  </x:si>
  <x:si>
    <x:t>ПОВЕДЕНИЕ ПОЛЬЗОВАТЕЛЯ НА САЙТЕ:</x:t>
  </x:si>
  <x:si>
    <x:t>Активное время на сайте, мин:</x:t>
  </x:si>
  <x:si>
    <x:t>Кол-во задач за активное время на сайте, шт:</x:t>
  </x:si>
  <x:si>
    <x:t>&lt;= подтягивается из листа "Задачи"</x:t>
  </x:si>
  <x:si>
    <x:t>Кол-во задач за одну сессию посещения сайта, шт:</x:t>
  </x:si>
  <x:si>
    <x:t>Кол-во активных аккаунтов в базе, шт:</x:t>
  </x:si>
  <x:si>
    <x:t>&lt;= подтягивается из листа "Аккаунты"</x:t>
  </x:si>
  <x:si>
    <x:t>РАСЧИТАННЫЕ ПАРАМЕТРЫ ЭМУЛИРОВАНИЯ:</x:t>
  </x:si>
  <x:si>
    <x:t>Кол-во потоков, шт:</x:t>
  </x:si>
  <x:si>
    <x:t xml:space="preserve"> </x:t>
  </x:si>
  <x:si>
    <x:t>Кол-во аккаунтов, обслуживаемых 1 потоком, шт:</x:t>
  </x:si>
  <x:si>
    <x:t>Пауза между задачами, сек:</x:t>
  </x:si>
  <x:si>
    <x:t>Среднее кол-во сессий на 1 аккаунт, шт:</x:t>
  </x:si>
  <x:si>
    <x:t>Средняя продолжительность одной сессии, мин:</x:t>
  </x:si>
  <x:si>
    <x:t>Название</x:t>
  </x:si>
  <x:si>
    <x:t>Сколько раз</x:t>
  </x:si>
  <x:si>
    <x:t>Тип задания</x:t>
  </x:si>
  <x:si>
    <x:t>Задача_1</x:t>
  </x:si>
  <x:si>
    <x:t>Задача_2</x:t>
  </x:si>
  <x:si>
    <x:t>Сумма</x:t>
  </x:si>
  <x:si>
    <x:t>Задача_3</x:t>
  </x:si>
  <x:si>
    <x:t>Задача_4</x:t>
  </x:si>
  <x:si>
    <x:t>Задача_5</x:t>
  </x:si>
  <x:si>
    <x:t>Начать</x:t>
  </x:si>
  <x:si>
    <x:t>Закончить</x:t>
  </x:si>
  <x:si>
    <x:t>Среднее количество сессий на 1 аккаунт, шт:</x:t>
  </x:si>
  <x:si>
    <x:t>Заполнение_таблицы_активности</x:t>
  </x:si>
  <x:si>
    <x:t>Подзадача_2</x:t>
  </x:si>
  <x:si>
    <x:t>Подзадача_3</x:t>
  </x:si>
  <x:si>
    <x:t>Отчиска_таблицы_активности</x:t>
  </x:si>
  <x:si>
    <x:t xml:space="preserve">Имя таблицы (без .xlsx) </x:t>
  </x:si>
  <x:si>
    <x:t>Активности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</x:si>
</x:sst>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[$₽-419]_-;\-* #,##0.00\ [$₽-419]_-;_-* &quot;-&quot;??\ [$₽-419]_-;_-@_-"/>
    <x:numFmt numFmtId="165" formatCode="0.0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 tint="4.9989318521683403E-2"/>
      <x:name val="Calibri"/>
      <x:family val="2"/>
      <x:charset val="204"/>
      <x:scheme val="minor"/>
    </x:font>
    <x:font>
      <x:sz val="8"/>
      <x:name val="Calibri"/>
      <x:family val="2"/>
      <x:scheme val="minor"/>
    </x:font>
    <x:font>
      <x:b/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rgb="FFE7E229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9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</x:fills>
  <x:borders count="18">
    <x:border>
      <x:left/>
      <x:right/>
      <x:top/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rgb="FF000000"/>
      </x:right>
      <x:top/>
      <x:bottom/>
      <x:diagonal/>
    </x:border>
    <x:border>
      <x:left style="thin">
        <x:color indexed="64"/>
      </x:left>
      <x:right style="thin">
        <x:color rgb="FF000000"/>
      </x:right>
      <x:top/>
      <x:bottom/>
      <x:diagonal/>
    </x:border>
  </x:borders>
  <x:cellStyleXfs count="44">
    <x:xf numFmtId="0" fontId="0" fillId="0" borderId="0"/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7" borderId="0" applyNumberFormat="1" applyFill="0" applyBorder="0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3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3" borderId="17" applyNumberFormat="1" applyFill="0" applyBorder="1" applyAlignment="1" applyProtection="1">
      <x:protection locked="1" hidden="0"/>
    </x:xf>
    <x:xf numFmtId="164" fontId="0" fillId="3" borderId="17" applyNumberFormat="1" applyFill="0" applyBorder="1" applyAlignment="1" applyProtection="1">
      <x:protection locked="1" hidden="0"/>
    </x:xf>
    <x:xf numFmtId="164" fontId="0" fillId="3" borderId="3" applyNumberFormat="1" applyFill="0" applyBorder="1" applyAlignment="1" applyProtection="1">
      <x:protection locked="1" hidden="0"/>
    </x:xf>
    <x:xf numFmtId="0" fontId="0" fillId="2" borderId="15" applyNumberFormat="1" applyFill="0" applyBorder="1" applyAlignment="1" applyProtection="1">
      <x:protection locked="1" hidden="0"/>
    </x:xf>
    <x:xf numFmtId="0" fontId="0" fillId="8" borderId="13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8" borderId="15" applyNumberFormat="1" applyFill="0" applyBorder="1" applyAlignment="1" applyProtection="1">
      <x:protection locked="1" hidden="0"/>
    </x:xf>
    <x:xf numFmtId="22" fontId="0" fillId="0" borderId="2" applyNumberFormat="1" applyFill="1" applyBorder="1" applyAlignment="1" applyProtection="1">
      <x:protection locked="1" hidden="0"/>
    </x:xf>
    <x:xf numFmtId="0" fontId="0" fillId="8" borderId="3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0" fillId="2" borderId="3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5" borderId="13" applyNumberFormat="1" applyFill="0" applyBorder="1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2" fontId="1" fillId="6" borderId="0" applyNumberFormat="1" applyFill="0" applyBorder="0" applyAlignment="1" applyProtection="1">
      <x:protection locked="1" hidden="0"/>
    </x:xf>
    <x:xf numFmtId="165" fontId="1" fillId="6" borderId="0" applyNumberFormat="1" applyFill="0" applyBorder="0" applyAlignment="1" applyProtection="1">
      <x:protection locked="1" hidden="0"/>
    </x:xf>
    <x:xf numFmtId="1" fontId="1" fillId="6" borderId="0" applyNumberFormat="1" applyFill="0" applyBorder="0" applyAlignment="1" applyProtection="1">
      <x:protection locked="1" hidden="0"/>
    </x:xf>
    <x:xf numFmtId="0" fontId="0" fillId="7" borderId="2" applyNumberFormat="1" applyFill="0" applyBorder="1" applyAlignment="1" applyProtection="1">
      <x:protection locked="1" hidden="0"/>
    </x:xf>
    <x:xf numFmtId="0" fontId="1" fillId="3" borderId="8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3" fillId="3" borderId="14" applyNumberFormat="1" applyFill="0" applyBorder="1" applyAlignment="1" applyProtection="1">
      <x:protection locked="1" hidden="0"/>
    </x:xf>
  </x:cellStyleXfs>
  <x:cellXfs count="96">
    <x:xf numFmtId="0" fontId="0" fillId="0" borderId="0" xfId="0"/>
    <x:xf numFmtId="0" fontId="3" fillId="3" borderId="14" xfId="0" applyFont="1" applyFill="1" applyBorder="1" applyAlignment="1">
      <x:alignment horizontal="center"/>
    </x:xf>
    <x:xf numFmtId="0" fontId="3" fillId="3" borderId="0" xfId="0" applyFont="1" applyFill="1" applyAlignment="1">
      <x:alignment horizontal="center"/>
    </x:xf>
    <x:xf numFmtId="164" fontId="0" fillId="3" borderId="3" xfId="0" applyNumberFormat="1" applyFill="1" applyBorder="1" applyAlignment="1">
      <x:alignment horizontal="center"/>
    </x:xf>
    <x:xf numFmtId="164" fontId="0" fillId="3" borderId="17" xfId="0" applyNumberFormat="1" applyFill="1" applyBorder="1" applyAlignment="1">
      <x:alignment horizontal="center"/>
    </x:xf>
    <x:xf numFmtId="0" fontId="0" fillId="3" borderId="3" xfId="0" applyFill="1" applyBorder="1" applyAlignment="1">
      <x:alignment horizontal="center"/>
    </x:xf>
    <x:xf numFmtId="0" fontId="0" fillId="3" borderId="17" xfId="0" applyFill="1" applyBorder="1" applyAlignment="1">
      <x:alignment horizontal="center"/>
    </x:xf>
    <x:xf numFmtId="0" fontId="0" fillId="4" borderId="8" xfId="0" applyFill="1" applyBorder="1" applyAlignment="1">
      <x:alignment horizontal="center"/>
    </x:xf>
    <x:xf numFmtId="0" fontId="0" fillId="4" borderId="7" xfId="0" applyFill="1" applyBorder="1" applyAlignment="1">
      <x:alignment horizontal="center"/>
    </x:xf>
    <x:xf numFmtId="0" fontId="0" fillId="3" borderId="3" xfId="0" applyFill="1" applyBorder="1" applyAlignment="1">
      <x:alignment horizontal="center"/>
    </x:xf>
    <x:xf numFmtId="0" fontId="0" fillId="4" borderId="8" xfId="0" applyFill="1" applyBorder="1" applyAlignment="1">
      <x:alignment horizontal="center"/>
    </x:xf>
    <x:xf numFmtId="0" fontId="0" fillId="4" borderId="7" xfId="0" applyFill="1" applyBorder="1" applyAlignment="1">
      <x:alignment horizontal="center"/>
    </x:xf>
    <x:xf numFmtId="0" fontId="0" fillId="0" borderId="1" xfId="0" applyBorder="1"/>
    <x:xf numFmtId="0" fontId="0" fillId="0" borderId="3" xfId="0" applyBorder="1"/>
    <x:xf numFmtId="0" fontId="0" fillId="0" borderId="2" xfId="0" applyBorder="1"/>
    <x:xf numFmtId="0" fontId="0" fillId="2" borderId="3" xfId="0" applyFill="1" applyBorder="1" applyAlignment="1">
      <x:alignment horizontal="center"/>
    </x:xf>
    <x:xf numFmtId="0" fontId="0" fillId="2" borderId="2" xfId="0" applyFill="1" applyBorder="1" applyAlignment="1">
      <x:alignment horizontal="center"/>
    </x:xf>
    <x:xf numFmtId="0" fontId="0" fillId="3" borderId="2" xfId="0" applyFill="1" applyBorder="1"/>
    <x:xf numFmtId="0" fontId="0" fillId="0" borderId="5" xfId="0" applyBorder="1"/>
    <x:xf numFmtId="0" fontId="0" fillId="0" borderId="2" xfId="0" applyBorder="1" applyAlignment="1">
      <x:alignment wrapText="1"/>
    </x:xf>
    <x:xf numFmtId="0" fontId="0" fillId="0" borderId="10" xfId="0" applyBorder="1"/>
    <x:xf numFmtId="0" fontId="0" fillId="0" borderId="11" xfId="0" applyBorder="1"/>
    <x:xf numFmtId="0" fontId="0" fillId="0" borderId="0" xfId="0" applyAlignment="1">
      <x:alignment horizontal="center"/>
    </x:xf>
    <x:xf numFmtId="0" fontId="0" fillId="0" borderId="4" xfId="0" applyBorder="1"/>
    <x:xf numFmtId="0" fontId="0" fillId="0" borderId="0" xfId="0" applyAlignment="1">
      <x:alignment horizontal="left"/>
    </x:xf>
    <x:xf numFmtId="0" fontId="1" fillId="0" borderId="0" xfId="0" applyFont="1"/>
    <x:xf numFmtId="0" fontId="0" fillId="0" borderId="14" xfId="0" applyBorder="1"/>
    <x:xf numFmtId="0" fontId="1" fillId="2" borderId="0" xfId="0" applyFont="1" applyFill="1" applyAlignment="1">
      <x:alignment horizontal="center" vertical="center"/>
    </x:xf>
    <x:xf numFmtId="0" fontId="0" fillId="0" borderId="2" xfId="0" applyBorder="1" applyAlignment="1">
      <x:alignment horizontal="center"/>
    </x:xf>
    <x:xf numFmtId="0" fontId="0" fillId="3" borderId="3" xfId="0" applyFill="1" applyBorder="1"/>
    <x:xf numFmtId="0" fontId="0" fillId="0" borderId="2" xfId="0" applyBorder="1" applyAlignment="1">
      <x:alignment horizontal="left"/>
    </x:xf>
    <x:xf numFmtId="0" fontId="0" fillId="8" borderId="3" xfId="0" applyFill="1" applyBorder="1" applyAlignment="1">
      <x:alignment horizontal="center"/>
    </x:xf>
    <x:xf numFmtId="0" fontId="0" fillId="7" borderId="2" xfId="0" applyFill="1" applyBorder="1" applyAlignment="1">
      <x:alignment horizontal="center"/>
    </x:xf>
    <x:xf numFmtId="0" fontId="1" fillId="7" borderId="0" xfId="0" applyFont="1" applyFill="1" applyAlignment="1">
      <x:alignment horizontal="center" vertical="center"/>
    </x:xf>
    <x:xf numFmtId="0" fontId="0" fillId="8" borderId="0" xfId="0" applyFill="1"/>
    <x:xf numFmtId="0" fontId="0" fillId="4" borderId="0" xfId="0" applyFill="1" applyAlignment="1">
      <x:alignment horizontal="center"/>
    </x:xf>
    <x:xf numFmtId="0" fontId="0" fillId="4" borderId="8" xfId="0" applyFill="1" applyBorder="1" applyAlignment="1">
      <x:alignment horizontal="left"/>
    </x:xf>
    <x:xf numFmtId="0" fontId="1" fillId="3" borderId="6" xfId="0" applyFont="1" applyFill="1" applyBorder="1" applyAlignment="1">
      <x:alignment horizontal="center" vertical="center"/>
    </x:xf>
    <x:xf numFmtId="0" fontId="1" fillId="3" borderId="8" xfId="0" applyFont="1" applyFill="1" applyBorder="1" applyAlignment="1">
      <x:alignment horizontal="center" vertical="center"/>
    </x:xf>
    <x:xf numFmtId="0" fontId="0" fillId="3" borderId="6" xfId="0" applyFill="1" applyBorder="1" applyAlignment="1">
      <x:alignment horizontal="center"/>
    </x:xf>
    <x:xf numFmtId="2" fontId="1" fillId="6" borderId="0" xfId="0" applyNumberFormat="1" applyFont="1" applyFill="1" applyAlignment="1">
      <x:alignment horizontal="right"/>
    </x:xf>
    <x:xf numFmtId="165" fontId="1" fillId="6" borderId="0" xfId="0" applyNumberFormat="1" applyFont="1" applyFill="1" applyAlignment="1">
      <x:alignment horizontal="right"/>
    </x:xf>
    <x:xf numFmtId="1" fontId="1" fillId="6" borderId="0" xfId="0" applyNumberFormat="1" applyFont="1" applyFill="1" applyAlignment="1">
      <x:alignment horizontal="right"/>
    </x:xf>
    <x:xf numFmtId="0" fontId="1" fillId="6" borderId="0" xfId="0" applyFont="1" applyFill="1" applyAlignment="1">
      <x:alignment horizontal="right" vertical="center"/>
    </x:xf>
    <x:xf numFmtId="0" fontId="1" fillId="5" borderId="13" xfId="0" applyFont="1" applyFill="1" applyBorder="1" applyAlignment="1">
      <x:alignment horizontal="right"/>
    </x:xf>
    <x:xf numFmtId="0" fontId="0" fillId="3" borderId="4" xfId="0" applyFill="1" applyBorder="1" applyAlignment="1">
      <x:alignment horizontal="center"/>
    </x:xf>
    <x:xf numFmtId="0" fontId="0" fillId="3" borderId="9" xfId="0" applyFill="1" applyBorder="1" applyAlignment="1">
      <x:alignment horizontal="center"/>
    </x:xf>
    <x:xf numFmtId="0" fontId="0" fillId="3" borderId="2" xfId="0" applyFill="1" applyBorder="1" applyAlignment="1">
      <x:alignment horizontal="center"/>
    </x:xf>
    <x:xf numFmtId="0" fontId="0" fillId="3" borderId="9" xfId="0" applyFill="1" applyBorder="1" applyAlignment="1">
      <x:alignment horizontal="left"/>
    </x:xf>
    <x:xf numFmtId="0" fontId="0" fillId="3" borderId="12" xfId="0" applyFill="1" applyBorder="1" applyAlignment="1">
      <x:alignment horizontal="left"/>
    </x:xf>
    <x:xf numFmtId="0" fontId="0" fillId="0" borderId="0" xfId="0" applyAlignment="1">
      <x:alignment wrapText="1"/>
    </x:xf>
    <x:xf numFmtId="0" fontId="1" fillId="6" borderId="0" xfId="0" applyFont="1" applyFill="1" applyAlignment="1">
      <x:alignment horizontal="right"/>
    </x:xf>
    <x:xf numFmtId="0" fontId="0" fillId="2" borderId="15" xfId="0" applyFill="1" applyBorder="1" applyAlignment="1">
      <x:alignment horizontal="center"/>
    </x:xf>
    <x:xf numFmtId="0" fontId="0" fillId="8" borderId="13" xfId="0" applyFill="1" applyBorder="1" applyAlignment="1">
      <x:alignment horizontal="center"/>
    </x:xf>
    <x:xf numFmtId="0" fontId="0" fillId="2" borderId="13" xfId="0" applyFill="1" applyBorder="1" applyAlignment="1">
      <x:alignment horizontal="center"/>
    </x:xf>
    <x:xf numFmtId="0" fontId="0" fillId="8" borderId="15" xfId="0" applyFill="1" applyBorder="1" applyAlignment="1">
      <x:alignment horizontal="center"/>
    </x:xf>
    <x:xf numFmtId="0" fontId="0" fillId="0" borderId="16" xfId="0" applyBorder="1"/>
    <x:xf numFmtId="22" fontId="0" fillId="0" borderId="2" xfId="0" applyNumberFormat="1" applyBorder="1"/>
    <x:xf numFmtId="0" fontId="0" fillId="0" borderId="16" xfId="0" applyBorder="1" applyAlignment="1">
      <x:alignment wrapText="1"/>
    </x:xf>
    <x:xf numFmtId="0" fontId="0" fillId="4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9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13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6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7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dxfs count="7">
    <x:dxf>
      <x:fill>
        <x:patternFill patternType="solid">
          <x:fgColor auto="1"/>
          <x:bgColor theme="9" tint="0.79998168889431442"/>
        </x:patternFill>
      </x:fill>
    </x:dxf>
    <x:dxf>
      <x:fill>
        <x:patternFill patternType="solid">
          <x:fgColor auto="1"/>
          <x:bgColor theme="1" tint="0.499984740745262"/>
        </x:patternFill>
      </x:fill>
    </x:dxf>
    <x:dxf>
      <x:fill>
        <x:patternFill patternType="solid">
          <x:fgColor auto="1"/>
          <x:bgColor theme="5" tint="0.79998168889431442"/>
        </x:patternFill>
      </x:fill>
    </x:dxf>
    <x:dxf>
      <x:fill>
        <x:patternFill patternType="solid">
          <x:fgColor auto="1"/>
          <x:bgColor theme="3" tint="0.79998168889431442"/>
        </x:patternFill>
      </x:fill>
    </x:dxf>
    <x:dxf>
      <x:fill>
        <x:patternFill patternType="solid">
          <x:fgColor auto="1"/>
          <x:bgColor theme="7" tint="0.59996337778862885"/>
        </x:patternFill>
      </x:fill>
    </x:dxf>
    <x:dxf>
      <x:fill>
        <x:patternFill patternType="solid">
          <x:fgColor auto="1"/>
          <x:bgColor rgb="FFF69292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</x:dxfs>
  <x:tableStyles count="0" defaultTableStyle="TableStyleMedium2" defaultPivotStyle="PivotStyleLight16"/>
  <x:colors>
    <x:mruColors>
      <x:color rgb="FFCCF496"/>
      <x:color rgb="FF89ECF9"/>
      <x:color rgb="FFF16565"/>
      <x:color rgb="FFF58F8F"/>
      <x:color rgb="FFF04E4E"/>
      <x:color rgb="FFF69292"/>
      <x:color rgb="FFFFB9B9"/>
      <x:color rgb="FFFFABAB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3C1C2BA-FD15-4BB0-B7AE-F6E9D043BCFA}" mc:Ignorable="x14ac xr xr2 xr3">
  <x:sheetPr>
    <x:outlinePr summaryBelow="1" summaryRight="1"/>
  </x:sheetPr>
  <x:dimension ref="A1:I18"/>
  <x:sheetViews>
    <x:sheetView workbookViewId="0">
      <x:selection activeCell="H13" sqref="H13"/>
    </x:sheetView>
  </x:sheetViews>
  <x:sheetFormatPr defaultRowHeight="14.4" x14ac:dyDescent="0.3"/>
  <x:cols>
    <x:col min="1" max="1" width="9" style="0" bestFit="1" customWidth="1"/>
    <x:col min="2" max="2" width="3.441406" style="0" bestFit="1" customWidth="1"/>
    <x:col min="3" max="3" width="14.777344" style="0" bestFit="1" customWidth="1"/>
    <x:col min="4" max="4" width="25" style="0" bestFit="1" customWidth="1"/>
    <x:col min="5" max="5" width="7.109375" style="0" bestFit="1" customWidth="1"/>
    <x:col min="6" max="6" width="9.109375" style="0" customWidth="1"/>
    <x:col min="7" max="7" width="8.886719" style="0" customWidth="1"/>
    <x:col min="8" max="8" width="9.109375" style="0" customWidth="1"/>
    <x:col min="9" max="9" width="76.332031" style="0" bestFit="1" customWidth="1"/>
    <x:col min="10" max="15" width="9.109375" style="0" customWidth="1"/>
  </x:cols>
  <x:sheetData>
    <x:row r="1" spans="1:15" x14ac:dyDescent="0.3">
      <x:c r="A1" s="59" t="s">
        <x:v>0</x:v>
      </x:c>
      <x:c r="C1" s="59" t="s">
        <x:v>1</x:v>
      </x:c>
      <x:c r="D1" s="60"/>
      <x:c r="E1" s="26"/>
      <x:c r="I1" s="61" t="s">
        <x:v>2</x:v>
      </x:c>
    </x:row>
    <x:row r="2" spans="1:15" x14ac:dyDescent="0.3">
      <x:c r="A2" s="62" t="s">
        <x:v>3</x:v>
      </x:c>
      <x:c r="C2" s="63" t="s">
        <x:v>4</x:v>
      </x:c>
      <x:c r="D2" s="64" t="s">
        <x:v>5</x:v>
      </x:c>
      <x:c r="I2" s="65" t="s">
        <x:v>6</x:v>
      </x:c>
    </x:row>
    <x:row r="3" spans="1:15" x14ac:dyDescent="0.3">
      <x:c r="A3" s="14" t="s">
        <x:v>7</x:v>
      </x:c>
      <x:c r="C3" s="12" t="s">
        <x:v>8</x:v>
      </x:c>
      <x:c r="D3" s="14" t="s">
        <x:v>9</x:v>
      </x:c>
      <x:c r="I3" s="66" t="s">
        <x:v>10</x:v>
      </x:c>
    </x:row>
    <x:row r="4" spans="1:15" x14ac:dyDescent="0.3">
      <x:c r="A4" s="13" t="s">
        <x:v>11</x:v>
      </x:c>
      <x:c r="C4" s="20" t="s">
        <x:v>12</x:v>
      </x:c>
      <x:c r="D4" s="21" t="s">
        <x:v>13</x:v>
      </x:c>
      <x:c r="I4" s="67" t="s">
        <x:v>14</x:v>
      </x:c>
    </x:row>
    <x:row r="5" spans="1:15" x14ac:dyDescent="0.3">
      <x:c r="A5" s="18" t="s">
        <x:v>15</x:v>
      </x:c>
    </x:row>
    <x:row r="7" spans="1:15" x14ac:dyDescent="0.3">
      <x:c r="A7" s="59" t="s">
        <x:v>16</x:v>
      </x:c>
      <x:c r="B7" s="60"/>
    </x:row>
    <x:row r="8" spans="1:15" x14ac:dyDescent="0.3">
      <x:c r="A8" s="62" t="s">
        <x:v>3</x:v>
      </x:c>
      <x:c r="B8" s="62" t="s">
        <x:v>17</x:v>
      </x:c>
      <x:c r="D8" s="59" t="s">
        <x:v>18</x:v>
      </x:c>
      <x:c r="F8" s="0" t="s">
        <x:v>19</x:v>
      </x:c>
    </x:row>
    <x:row r="9" spans="1:15" x14ac:dyDescent="0.3">
      <x:c r="A9" s="14" t="s">
        <x:v>20</x:v>
      </x:c>
      <x:c r="B9" s="14" t="s">
        <x:v>21</x:v>
      </x:c>
      <x:c r="D9" s="68" t="s">
        <x:v>22</x:v>
      </x:c>
    </x:row>
    <x:row r="10" spans="1:15" x14ac:dyDescent="0.3">
      <x:c r="A10" s="14" t="s">
        <x:v>11</x:v>
      </x:c>
      <x:c r="B10" s="21" t="s">
        <x:v>23</x:v>
      </x:c>
      <x:c r="D10" s="14" t="s">
        <x:v>24</x:v>
      </x:c>
    </x:row>
    <x:row r="11" spans="1:15" x14ac:dyDescent="0.3">
      <x:c r="A11" s="18" t="s">
        <x:v>25</x:v>
      </x:c>
      <x:c r="D11" s="21" t="s">
        <x:v>26</x:v>
      </x:c>
    </x:row>
    <x:row r="12" spans="1:15" x14ac:dyDescent="0.3">
      <x:c r="G12" s="22"/>
    </x:row>
    <x:row r="13" spans="1:15" x14ac:dyDescent="0.3">
      <x:c r="C13" s="59" t="s">
        <x:v>27</x:v>
      </x:c>
      <x:c r="D13" s="60"/>
    </x:row>
    <x:row r="14" spans="1:15" x14ac:dyDescent="0.3">
      <x:c r="C14" s="69" t="s">
        <x:v>28</x:v>
      </x:c>
      <x:c r="D14" s="70" t="s">
        <x:v>29</x:v>
      </x:c>
    </x:row>
    <x:row r="15" spans="1:15" x14ac:dyDescent="0.3">
      <x:c r="C15" s="14" t="s">
        <x:v>30</x:v>
      </x:c>
      <x:c r="D15" s="13" t="s">
        <x:v>31</x:v>
      </x:c>
      <x:c r="F15" s="22"/>
    </x:row>
    <x:row r="16" spans="1:15" x14ac:dyDescent="0.3">
      <x:c r="C16" s="14" t="s">
        <x:v>32</x:v>
      </x:c>
      <x:c r="D16" s="14" t="s">
        <x:v>33</x:v>
      </x:c>
    </x:row>
    <x:row r="17" spans="1:15" x14ac:dyDescent="0.3">
      <x:c r="C17" s="14" t="s">
        <x:v>34</x:v>
      </x:c>
      <x:c r="D17" s="13" t="s">
        <x:v>35</x:v>
      </x:c>
    </x:row>
    <x:row r="18" spans="1:15" x14ac:dyDescent="0.3">
      <x:c r="C18" s="21" t="s">
        <x:v>36</x:v>
      </x:c>
      <x:c r="D18" s="23"/>
    </x:row>
  </x:sheetData>
  <x:mergeCells count="3">
    <x:mergeCell ref="C1:D1"/>
    <x:mergeCell ref="A7:B7"/>
    <x:mergeCell ref="C13:D1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F702E10-2981-4A84-9C1E-7588F19D6013}" mc:Ignorable="x14ac xr xr2 xr3">
  <x:sheetPr>
    <x:outlinePr summaryBelow="1" summaryRight="1"/>
  </x:sheetPr>
  <x:dimension ref="A1"/>
  <x:sheetViews>
    <x:sheetView workbookViewId="0">
      <x:selection activeCell="H5" sqref="H5"/>
    </x:sheetView>
  </x:sheetViews>
  <x:sheetFormatPr defaultRowHeight="14.4" x14ac:dyDescent="0.3"/>
  <x:cols>
    <x:col min="1" max="1" width="16.109375" style="0" bestFit="1" customWidth="1"/>
    <x:col min="2" max="2" width="18.332031" style="0" customWidth="1"/>
    <x:col min="3" max="14" width="9.109375" style="0" customWidth="1"/>
    <x:col min="15" max="15" width="36.664062" style="0" bestFit="1" customWidth="1"/>
    <x:col min="16" max="16" width="9.109375" style="0" customWidth="1"/>
    <x:col min="17" max="17" width="67.777344" style="0" customWidth="1"/>
    <x:col min="18" max="20" width="9.109375" style="0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P22"/>
  <x:sheetViews>
    <x:sheetView tabSelected="1" workbookViewId="0">
      <x:selection activeCell="E16" sqref="E16"/>
    </x:sheetView>
  </x:sheetViews>
  <x:sheetFormatPr defaultRowHeight="14.4" x14ac:dyDescent="0.3"/>
  <x:cols>
    <x:col min="1" max="1" width="16.996339" style="13" customWidth="1"/>
    <x:col min="2" max="2" width="25.424911" style="30" bestFit="1" customWidth="1"/>
    <x:col min="3" max="3" width="18.567768" style="14" bestFit="1" customWidth="1"/>
    <x:col min="4" max="4" width="8.853482" style="56" customWidth="1"/>
    <x:col min="5" max="5" width="7.424911" style="13" customWidth="1"/>
    <x:col min="6" max="6" width="8.996339" style="56" bestFit="1" customWidth="1"/>
    <x:col min="7" max="7" width="13.853482" style="13" bestFit="1" customWidth="1"/>
    <x:col min="8" max="8" width="7.567768" style="56" bestFit="1" customWidth="1"/>
    <x:col min="9" max="9" width="10.996339" style="13" bestFit="1" customWidth="1"/>
    <x:col min="10" max="10" width="7.567768" style="56" bestFit="1" customWidth="1"/>
    <x:col min="11" max="11" width="10.996339" style="13" bestFit="1" customWidth="1"/>
    <x:col min="12" max="12" width="7.567768" style="56" bestFit="1" customWidth="1"/>
    <x:col min="13" max="13" width="10.996339" style="13" bestFit="1" customWidth="1"/>
    <x:col min="14" max="14" width="6.710625" style="13" bestFit="1" customWidth="1"/>
    <x:col min="15" max="15" width="5.853482" style="14" customWidth="1"/>
    <x:col min="16" max="16" width="4.139196" style="14" customWidth="1"/>
    <x:col min="17" max="19" width="9.109375" style="0" customWidth="1"/>
  </x:cols>
  <x:sheetData>
    <x:row r="1" spans="1:19" x14ac:dyDescent="0.3">
      <x:c r="A1" s="71">
        <x:f>COUNTA(A2:A99931) -1</x:f>
      </x:c>
      <x:c r="B1" s="68">
        <x:f>IF(Прокси!O3&lt;0,"Не хватает лимита!","")</x:f>
      </x:c>
      <x:c r="C1" s="62"/>
      <x:c r="D1" s="72" t="s">
        <x:v>37</x:v>
      </x:c>
      <x:c r="E1" s="71"/>
      <x:c r="F1" s="72" t="s">
        <x:v>38</x:v>
      </x:c>
      <x:c r="G1" s="71"/>
      <x:c r="H1" s="73" t="s">
        <x:v>39</x:v>
      </x:c>
      <x:c r="I1" s="74"/>
      <x:c r="J1" s="72" t="s">
        <x:v>40</x:v>
      </x:c>
      <x:c r="K1" s="71"/>
      <x:c r="L1" s="72" t="s">
        <x:v>41</x:v>
      </x:c>
      <x:c r="M1" s="71"/>
      <x:c r="N1" s="75"/>
      <x:c r="O1" s="62"/>
      <x:c r="P1" s="62"/>
    </x:row>
    <x:row r="2" spans="1:19" x14ac:dyDescent="0.3">
      <x:c r="A2" s="76" t="s">
        <x:v>42</x:v>
      </x:c>
      <x:c r="B2" s="77" t="s">
        <x:v>16</x:v>
      </x:c>
      <x:c r="C2" s="78" t="s">
        <x:v>43</x:v>
      </x:c>
      <x:c r="D2" s="78" t="s">
        <x:v>44</x:v>
      </x:c>
      <x:c r="E2" s="76" t="s">
        <x:v>45</x:v>
      </x:c>
      <x:c r="F2" s="78" t="s">
        <x:v>46</x:v>
      </x:c>
      <x:c r="G2" s="76" t="s">
        <x:v>47</x:v>
      </x:c>
      <x:c r="H2" s="78" t="s">
        <x:v>18</x:v>
      </x:c>
      <x:c r="I2" s="76" t="s">
        <x:v>27</x:v>
      </x:c>
      <x:c r="J2" s="78" t="s">
        <x:v>18</x:v>
      </x:c>
      <x:c r="K2" s="76" t="s">
        <x:v>27</x:v>
      </x:c>
      <x:c r="L2" s="78" t="s">
        <x:v>18</x:v>
      </x:c>
      <x:c r="M2" s="76" t="s">
        <x:v>27</x:v>
      </x:c>
      <x:c r="N2" s="79" t="s">
        <x:v>3</x:v>
      </x:c>
      <x:c r="O2" s="78" t="s">
        <x:v>48</x:v>
      </x:c>
      <x:c r="P2" s="78" t="s">
        <x:v>49</x:v>
      </x:c>
    </x:row>
    <x:row r="3" spans="1:19" ht="14.4" customHeight="1" x14ac:dyDescent="0.3">
      <x:c r="A3" s="13" t="s">
        <x:v>50</x:v>
      </x:c>
      <x:c r="B3" s="56" t="s">
        <x:v>51</x:v>
      </x:c>
      <x:c r="C3" s="57" t="s">
        <x:v>52</x:v>
      </x:c>
      <x:c r="D3" s="56">
        <x:v>0</x:v>
      </x:c>
      <x:c r="E3" s="13">
        <x:v>0</x:v>
      </x:c>
      <x:c r="F3" s="56">
        <x:v>0</x:v>
      </x:c>
      <x:c r="G3" s="56">
        <x:v>0</x:v>
      </x:c>
      <x:c r="H3" s="56">
        <x:v>0</x:v>
      </x:c>
      <x:c r="I3" s="13">
        <x:v>0</x:v>
      </x:c>
      <x:c r="J3" s="56">
        <x:v>0</x:v>
      </x:c>
      <x:c r="K3" s="13">
        <x:v>0</x:v>
      </x:c>
      <x:c r="L3" s="56">
        <x:v>0</x:v>
      </x:c>
      <x:c r="M3" s="13">
        <x:v>0</x:v>
      </x:c>
      <x:c r="N3" s="13" t="s">
        <x:v>7</x:v>
      </x:c>
      <x:c r="O3" s="19" t="s"/>
      <x:c r="P3" s="19" t="s"/>
    </x:row>
    <x:row r="4" spans="1:19" ht="14.4" customHeight="1" x14ac:dyDescent="0.3">
      <x:c r="A4" s="13" t="s">
        <x:v>53</x:v>
      </x:c>
      <x:c r="B4" s="56" t="s">
        <x:v>54</x:v>
      </x:c>
      <x:c r="C4" s="57" t="s">
        <x:v>52</x:v>
      </x:c>
      <x:c r="D4" s="56">
        <x:v>0</x:v>
      </x:c>
      <x:c r="E4" s="13">
        <x:v>0</x:v>
      </x:c>
      <x:c r="F4" s="56">
        <x:v>0</x:v>
      </x:c>
      <x:c r="G4" s="56">
        <x:v>0</x:v>
      </x:c>
      <x:c r="H4" s="56">
        <x:v>0</x:v>
      </x:c>
      <x:c r="I4" s="13">
        <x:v>0</x:v>
      </x:c>
      <x:c r="J4" s="56">
        <x:v>0</x:v>
      </x:c>
      <x:c r="K4" s="13">
        <x:v>0</x:v>
      </x:c>
      <x:c r="L4" s="56">
        <x:v>0</x:v>
      </x:c>
      <x:c r="M4" s="13">
        <x:v>0</x:v>
      </x:c>
      <x:c r="N4" s="13" t="s">
        <x:v>7</x:v>
      </x:c>
      <x:c r="O4" s="19" t="s"/>
      <x:c r="P4" s="19" t="s"/>
    </x:row>
    <x:row r="5" spans="1:19" ht="14.4" customHeight="1" x14ac:dyDescent="0.3">
      <x:c r="A5" s="13" t="s">
        <x:v>55</x:v>
      </x:c>
      <x:c r="B5" s="56" t="s">
        <x:v>56</x:v>
      </x:c>
      <x:c r="C5" s="57" t="s">
        <x:v>52</x:v>
      </x:c>
      <x:c r="D5" s="56">
        <x:v>0</x:v>
      </x:c>
      <x:c r="E5" s="13">
        <x:v>0</x:v>
      </x:c>
      <x:c r="F5" s="56">
        <x:v>0</x:v>
      </x:c>
      <x:c r="G5" s="56">
        <x:v>0</x:v>
      </x:c>
      <x:c r="H5" s="56">
        <x:v>0</x:v>
      </x:c>
      <x:c r="I5" s="13">
        <x:v>0</x:v>
      </x:c>
      <x:c r="J5" s="56">
        <x:v>0</x:v>
      </x:c>
      <x:c r="K5" s="13">
        <x:v>0</x:v>
      </x:c>
      <x:c r="L5" s="56">
        <x:v>0</x:v>
      </x:c>
      <x:c r="M5" s="13">
        <x:v>0</x:v>
      </x:c>
      <x:c r="N5" s="13" t="s">
        <x:v>7</x:v>
      </x:c>
      <x:c r="O5" s="58" t="s"/>
      <x:c r="P5" s="19" t="s"/>
    </x:row>
    <x:row r="6" spans="1:19" ht="14.4" customHeight="1" x14ac:dyDescent="0.3">
      <x:c r="A6" s="13" t="s">
        <x:v>57</x:v>
      </x:c>
      <x:c r="B6" s="56" t="s">
        <x:v>58</x:v>
      </x:c>
      <x:c r="C6" s="57" t="s">
        <x:v>52</x:v>
      </x:c>
      <x:c r="D6" s="56">
        <x:v>0</x:v>
      </x:c>
      <x:c r="E6" s="13">
        <x:v>0</x:v>
      </x:c>
      <x:c r="F6" s="56">
        <x:v>0</x:v>
      </x:c>
      <x:c r="G6" s="56">
        <x:v>0</x:v>
      </x:c>
      <x:c r="H6" s="56">
        <x:v>0</x:v>
      </x:c>
      <x:c r="I6" s="13">
        <x:v>0</x:v>
      </x:c>
      <x:c r="J6" s="56">
        <x:v>0</x:v>
      </x:c>
      <x:c r="K6" s="13">
        <x:v>0</x:v>
      </x:c>
      <x:c r="L6" s="56">
        <x:v>0</x:v>
      </x:c>
      <x:c r="M6" s="13">
        <x:v>0</x:v>
      </x:c>
      <x:c r="N6" s="13" t="s">
        <x:v>7</x:v>
      </x:c>
      <x:c r="O6" s="19" t="s"/>
      <x:c r="P6" s="58" t="s"/>
    </x:row>
    <x:row r="7" spans="1:19" ht="14.4" customHeight="1" x14ac:dyDescent="0.3">
      <x:c r="A7" s="13" t="s">
        <x:v>59</x:v>
      </x:c>
      <x:c r="B7" s="56" t="s">
        <x:v>60</x:v>
      </x:c>
      <x:c r="C7" s="57" t="s">
        <x:v>52</x:v>
      </x:c>
      <x:c r="D7" s="56">
        <x:v>0</x:v>
      </x:c>
      <x:c r="E7" s="56">
        <x:v>0</x:v>
      </x:c>
      <x:c r="F7" s="56">
        <x:v>0</x:v>
      </x:c>
      <x:c r="G7" s="56">
        <x:v>0</x:v>
      </x:c>
      <x:c r="H7" s="56">
        <x:v>0</x:v>
      </x:c>
      <x:c r="I7" s="56">
        <x:v>0</x:v>
      </x:c>
      <x:c r="J7" s="56">
        <x:v>0</x:v>
      </x:c>
      <x:c r="K7" s="56">
        <x:v>0</x:v>
      </x:c>
      <x:c r="L7" s="56">
        <x:v>0</x:v>
      </x:c>
      <x:c r="M7" s="13">
        <x:v>0</x:v>
      </x:c>
      <x:c r="N7" s="13" t="s">
        <x:v>7</x:v>
      </x:c>
      <x:c r="O7" s="19" t="s"/>
      <x:c r="P7" s="58" t="s"/>
    </x:row>
    <x:row r="8" spans="1:19" ht="14.4" customHeight="1" x14ac:dyDescent="0.3">
      <x:c r="A8" s="13" t="s">
        <x:v>61</x:v>
      </x:c>
      <x:c r="B8" s="56" t="s">
        <x:v>62</x:v>
      </x:c>
      <x:c r="C8" s="57" t="s">
        <x:v>52</x:v>
      </x:c>
      <x:c r="D8" s="56">
        <x:v>0</x:v>
      </x:c>
      <x:c r="E8" s="13">
        <x:v>0</x:v>
      </x:c>
      <x:c r="F8" s="56">
        <x:v>0</x:v>
      </x:c>
      <x:c r="G8" s="56">
        <x:v>0</x:v>
      </x:c>
      <x:c r="H8" s="56">
        <x:v>0</x:v>
      </x:c>
      <x:c r="I8" s="13">
        <x:v>0</x:v>
      </x:c>
      <x:c r="J8" s="56">
        <x:v>0</x:v>
      </x:c>
      <x:c r="K8" s="13">
        <x:v>0</x:v>
      </x:c>
      <x:c r="L8" s="56">
        <x:v>0</x:v>
      </x:c>
      <x:c r="M8" s="13">
        <x:v>0</x:v>
      </x:c>
      <x:c r="N8" s="13" t="s">
        <x:v>7</x:v>
      </x:c>
      <x:c r="O8" s="19" t="s"/>
      <x:c r="P8" s="58" t="s"/>
    </x:row>
    <x:row r="9" spans="1:19" ht="14.4" customHeight="1" x14ac:dyDescent="0.3">
      <x:c r="A9" s="13" t="s">
        <x:v>63</x:v>
      </x:c>
      <x:c r="B9" s="56" t="s">
        <x:v>64</x:v>
      </x:c>
      <x:c r="C9" s="57" t="s">
        <x:v>52</x:v>
      </x:c>
      <x:c r="D9" s="56">
        <x:v>0</x:v>
      </x:c>
      <x:c r="E9" s="13">
        <x:v>0</x:v>
      </x:c>
      <x:c r="F9" s="56">
        <x:v>0</x:v>
      </x:c>
      <x:c r="G9" s="56">
        <x:v>0</x:v>
      </x:c>
      <x:c r="H9" s="56">
        <x:v>0</x:v>
      </x:c>
      <x:c r="I9" s="13">
        <x:v>0</x:v>
      </x:c>
      <x:c r="J9" s="56">
        <x:v>0</x:v>
      </x:c>
      <x:c r="K9" s="13">
        <x:v>0</x:v>
      </x:c>
      <x:c r="L9" s="56">
        <x:v>0</x:v>
      </x:c>
      <x:c r="M9" s="13">
        <x:v>0</x:v>
      </x:c>
      <x:c r="N9" s="13" t="s">
        <x:v>7</x:v>
      </x:c>
      <x:c r="O9" s="19" t="s"/>
      <x:c r="P9" s="19" t="s"/>
    </x:row>
    <x:row r="10" spans="1:19" ht="14.4" customHeight="1" x14ac:dyDescent="0.3">
      <x:c r="A10" s="13" t="s">
        <x:v>65</x:v>
      </x:c>
      <x:c r="B10" s="56" t="s">
        <x:v>66</x:v>
      </x:c>
      <x:c r="C10" s="57" t="s">
        <x:v>52</x:v>
      </x:c>
      <x:c r="D10" s="56">
        <x:v>0</x:v>
      </x:c>
      <x:c r="E10" s="13">
        <x:v>0</x:v>
      </x:c>
      <x:c r="F10" s="56">
        <x:v>0</x:v>
      </x:c>
      <x:c r="G10" s="56">
        <x:v>0</x:v>
      </x:c>
      <x:c r="H10" s="56">
        <x:v>0</x:v>
      </x:c>
      <x:c r="I10" s="13">
        <x:v>0</x:v>
      </x:c>
      <x:c r="J10" s="56">
        <x:v>0</x:v>
      </x:c>
      <x:c r="K10" s="13">
        <x:v>0</x:v>
      </x:c>
      <x:c r="L10" s="56">
        <x:v>0</x:v>
      </x:c>
      <x:c r="M10" s="13">
        <x:v>0</x:v>
      </x:c>
      <x:c r="N10" s="13" t="s">
        <x:v>7</x:v>
      </x:c>
      <x:c r="O10" s="19" t="s"/>
      <x:c r="P10" s="19" t="s"/>
    </x:row>
    <x:row r="11" spans="1:19" ht="14.4" customHeight="1" x14ac:dyDescent="0.3">
      <x:c r="A11" s="13" t="s">
        <x:v>67</x:v>
      </x:c>
      <x:c r="B11" s="56" t="s">
        <x:v>68</x:v>
      </x:c>
      <x:c r="C11" s="57" t="s">
        <x:v>52</x:v>
      </x:c>
      <x:c r="D11" s="56">
        <x:v>0</x:v>
      </x:c>
      <x:c r="E11" s="13">
        <x:v>0</x:v>
      </x:c>
      <x:c r="F11" s="56">
        <x:v>0</x:v>
      </x:c>
      <x:c r="G11" s="56">
        <x:v>0</x:v>
      </x:c>
      <x:c r="H11" s="56">
        <x:v>0</x:v>
      </x:c>
      <x:c r="I11" s="13">
        <x:v>0</x:v>
      </x:c>
      <x:c r="J11" s="56">
        <x:v>0</x:v>
      </x:c>
      <x:c r="K11" s="13">
        <x:v>0</x:v>
      </x:c>
      <x:c r="L11" s="56">
        <x:v>0</x:v>
      </x:c>
      <x:c r="M11" s="56">
        <x:v>0</x:v>
      </x:c>
      <x:c r="N11" s="13" t="s">
        <x:v>7</x:v>
      </x:c>
      <x:c r="O11" s="19" t="s"/>
      <x:c r="P11" s="19" t="s"/>
    </x:row>
    <x:row r="12" spans="1:19" ht="14.4" customHeight="1" x14ac:dyDescent="0.3">
      <x:c r="A12" s="13" t="s">
        <x:v>69</x:v>
      </x:c>
      <x:c r="B12" s="56" t="s">
        <x:v>70</x:v>
      </x:c>
      <x:c r="C12" s="57" t="s">
        <x:v>52</x:v>
      </x:c>
      <x:c r="D12" s="56">
        <x:v>0</x:v>
      </x:c>
      <x:c r="E12" s="13">
        <x:v>0</x:v>
      </x:c>
      <x:c r="F12" s="56">
        <x:v>0</x:v>
      </x:c>
      <x:c r="G12" s="56">
        <x:v>0</x:v>
      </x:c>
      <x:c r="H12" s="56">
        <x:v>0</x:v>
      </x:c>
      <x:c r="I12" s="13">
        <x:v>0</x:v>
      </x:c>
      <x:c r="J12" s="56">
        <x:v>0</x:v>
      </x:c>
      <x:c r="K12" s="13">
        <x:v>0</x:v>
      </x:c>
      <x:c r="L12" s="56">
        <x:v>0</x:v>
      </x:c>
      <x:c r="M12" s="56">
        <x:v>0</x:v>
      </x:c>
      <x:c r="N12" s="13" t="s">
        <x:v>7</x:v>
      </x:c>
      <x:c r="O12" s="19" t="s"/>
      <x:c r="P12" s="19" t="s"/>
    </x:row>
    <x:row r="13" spans="1:19" x14ac:dyDescent="0.3">
      <x:c r="P13" s="56"/>
    </x:row>
    <x:row r="14" spans="1:19" x14ac:dyDescent="0.3">
      <x:c r="G14" s="56"/>
    </x:row>
    <x:row r="15" spans="1:19" x14ac:dyDescent="0.3">
      <x:c r="K15" s="56"/>
    </x:row>
    <x:row r="16" spans="1:19" x14ac:dyDescent="0.3">
      <x:c r="G16" s="56"/>
      <x:c r="I16" s="56"/>
      <x:c r="O16" s="56"/>
    </x:row>
    <x:row r="19" spans="1:19" x14ac:dyDescent="0.3">
      <x:c r="K19" s="56"/>
    </x:row>
    <x:row r="20" spans="1:19" x14ac:dyDescent="0.3">
      <x:c r="G20" s="56"/>
    </x:row>
    <x:row r="22" spans="1:19" x14ac:dyDescent="0.3">
      <x:c r="G22" s="56"/>
    </x:row>
  </x:sheetData>
  <x:mergeCells count="5">
    <x:mergeCell ref="D1:E1"/>
    <x:mergeCell ref="F1:G1"/>
    <x:mergeCell ref="H1:I1"/>
    <x:mergeCell ref="J1:K1"/>
    <x:mergeCell ref="L1:M1"/>
  </x:mergeCells>
  <x:phoneticPr fontId="2" type="noConversion"/>
  <x:conditionalFormatting sqref="1:1048566">
    <x:cfRule type="expression" dxfId="0" priority="1" operator="equal">
      <x:formula>$N1="Done"</x:formula>
    </x:cfRule>
    <x:cfRule type="expression" dxfId="1" priority="2" operator="equal">
      <x:formula>$N1="Crash"</x:formula>
    </x:cfRule>
    <x:cfRule type="expression" dxfId="2" priority="3" operator="equal">
      <x:formula>$N1="Ban"</x:formula>
    </x:cfRule>
    <x:cfRule type="expression" dxfId="3" priority="4" operator="equal">
      <x:formula>$N1="Off"</x:formula>
    </x:cfRule>
    <x:cfRule type="expression" dxfId="4" priority="5" operator="equal">
      <x:formula>$N1="Support"</x:formula>
    </x:cfRule>
  </x:conditionalFormatting>
  <x:conditionalFormatting sqref="B1:B1">
    <x:cfRule type="expression" dxfId="5" priority="6" operator="equal">
      <x:formula>$B$1="Не хватает лимита!"</x:formula>
    </x:cfRule>
  </x:conditionalFormatting>
  <x:dataValidations count="1">
    <x:dataValidation type="list" errorStyle="stop" operator="between" allowBlank="1" showDropDown="0" showInputMessage="1" showErrorMessage="1" errorTitle="" error="" promptTitle="" prompt="" sqref="N3:N1047601">
      <x:formula1>Статус_аккаунта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D80C05D-9124-428D-9362-66A11BE309BC}" mc:Ignorable="x14ac xr xr2 xr3">
  <x:sheetPr>
    <x:outlinePr summaryBelow="1" summaryRight="1"/>
  </x:sheetPr>
  <x:dimension ref="A1:O37"/>
  <x:sheetViews>
    <x:sheetView workbookViewId="0">
      <x:selection activeCell="O2" sqref="O2"/>
    </x:sheetView>
  </x:sheetViews>
  <x:sheetFormatPr defaultRowHeight="14.4" x14ac:dyDescent="0.3"/>
  <x:cols>
    <x:col min="1" max="1" width="42" style="13" bestFit="1" customWidth="1"/>
    <x:col min="2" max="2" width="16.21875" style="0" customWidth="1"/>
    <x:col min="3" max="3" width="6.554688" style="14" bestFit="1" customWidth="1"/>
    <x:col min="4" max="4" width="17.441406" style="14" customWidth="1"/>
    <x:col min="5" max="5" width="17.554688" style="14" bestFit="1" customWidth="1"/>
    <x:col min="6" max="6" width="18.441406" style="13" bestFit="1" customWidth="1"/>
    <x:col min="7" max="7" width="6.441406" style="28" bestFit="1" customWidth="1"/>
    <x:col min="8" max="8" width="5.777344" style="14" bestFit="1" customWidth="1"/>
    <x:col min="9" max="9" width="67.820625" style="14" customWidth="1"/>
    <x:col min="10" max="10" width="11.332031" style="14" bestFit="1" customWidth="1"/>
    <x:col min="11" max="11" width="12.777344" style="14" bestFit="1" customWidth="1"/>
    <x:col min="12" max="12" width="8" style="14" bestFit="1" customWidth="1"/>
    <x:col min="13" max="13" width="9.109375" style="0" customWidth="1"/>
    <x:col min="14" max="14" width="16.886719" style="0" customWidth="1"/>
    <x:col min="15" max="17" width="9.109375" style="0" customWidth="1"/>
  </x:cols>
  <x:sheetData>
    <x:row r="1" spans="1:17" x14ac:dyDescent="0.3">
      <x:c r="A1" s="80" t="s">
        <x:v>16</x:v>
      </x:c>
      <x:c r="B1" s="80" t="s">
        <x:v>71</x:v>
      </x:c>
      <x:c r="C1" s="61" t="s">
        <x:v>72</x:v>
      </x:c>
      <x:c r="D1" s="81" t="s">
        <x:v>73</x:v>
      </x:c>
      <x:c r="E1" s="81" t="s">
        <x:v>74</x:v>
      </x:c>
      <x:c r="F1" s="82" t="s">
        <x:v>75</x:v>
      </x:c>
      <x:c r="G1" s="80" t="s">
        <x:v>3</x:v>
      </x:c>
      <x:c r="H1" s="81" t="s">
        <x:v>48</x:v>
      </x:c>
      <x:c r="I1" s="81" t="s">
        <x:v>49</x:v>
      </x:c>
      <x:c r="J1" s="80" t="s">
        <x:v>76</x:v>
      </x:c>
      <x:c r="K1" s="80" t="s">
        <x:v>77</x:v>
      </x:c>
      <x:c r="L1" s="80" t="s">
        <x:v>78</x:v>
      </x:c>
      <x:c r="M1" s="12"/>
      <x:c r="N1" s="83" t="s">
        <x:v>79</x:v>
      </x:c>
      <x:c r="O1" s="84">
        <x:f>SUMIF(G:G,"On",C:C)</x:f>
      </x:c>
    </x:row>
    <x:row r="2" spans="1:17" ht="14.4" customHeight="1" x14ac:dyDescent="0.3">
      <x:c r="A2" s="13" t="s">
        <x:v>51</x:v>
      </x:c>
      <x:c r="C2" s="14">
        <x:v>1</x:v>
      </x:c>
      <x:c r="D2" s="14">
        <x:f>SUMPRODUCT((Аккаунты!B$3:B$100000=Прокси!A2)*(Аккаунты!O$3:O$100000 &lt;&gt;"Off")*1)</x:f>
      </x:c>
      <x:c r="E2" s="14">
        <x:v>0</x:v>
      </x:c>
      <x:c r="F2" s="13">
        <x:v>0</x:v>
      </x:c>
      <x:c r="G2" s="28" t="s">
        <x:v>20</x:v>
      </x:c>
      <x:c r="H2" s="19" t="s"/>
      <x:c r="I2" s="19" t="s"/>
      <x:c r="J2" s="30" t="s">
        <x:v>21</x:v>
      </x:c>
      <x:c r="K2" s="30" t="s">
        <x:v>21</x:v>
      </x:c>
      <x:c r="L2" s="30" t="s">
        <x:v>21</x:v>
      </x:c>
      <x:c r="M2" s="12"/>
      <x:c r="N2" s="83" t="s">
        <x:v>80</x:v>
      </x:c>
      <x:c r="O2" s="84">
        <x:f>COUNTIFS(Аккаунты!N3:N99075,"&lt;&gt;Ban",Аккаунты!N3:N99075,"&lt;&gt;Off",Аккаунты!N3:N99075,"&lt;&gt;")</x:f>
      </x:c>
    </x:row>
    <x:row r="3" spans="1:17" ht="14.4" customHeight="1" x14ac:dyDescent="0.3">
      <x:c r="A3" s="13" t="s">
        <x:v>56</x:v>
      </x:c>
      <x:c r="C3" s="14">
        <x:v>1</x:v>
      </x:c>
      <x:c r="D3" s="14">
        <x:f>SUMPRODUCT((Аккаунты!B$3:B$100000=Прокси!A3)*(Аккаунты!O$3:O$100000 &lt;&gt;"Off")*1)</x:f>
      </x:c>
      <x:c r="E3" s="14">
        <x:v>0</x:v>
      </x:c>
      <x:c r="F3" s="13">
        <x:v>0</x:v>
      </x:c>
      <x:c r="G3" s="28" t="s">
        <x:v>20</x:v>
      </x:c>
      <x:c r="H3" s="19" t="s"/>
      <x:c r="I3" s="19" t="s"/>
      <x:c r="J3" s="30" t="s">
        <x:v>21</x:v>
      </x:c>
      <x:c r="K3" s="30" t="s">
        <x:v>21</x:v>
      </x:c>
      <x:c r="L3" s="30" t="s">
        <x:v>21</x:v>
      </x:c>
      <x:c r="M3" s="12"/>
      <x:c r="N3" s="83" t="s">
        <x:v>81</x:v>
      </x:c>
      <x:c r="O3" s="84">
        <x:f>O1-O2</x:f>
      </x:c>
    </x:row>
    <x:row r="4" spans="1:17" ht="14.4" customHeight="1" x14ac:dyDescent="0.3">
      <x:c r="A4" s="13" t="s">
        <x:v>58</x:v>
      </x:c>
      <x:c r="C4" s="14">
        <x:v>1</x:v>
      </x:c>
      <x:c r="D4" s="14">
        <x:f>SUMPRODUCT((Аккаунты!B$3:B$100000=Прокси!A4)*(Аккаунты!O$3:O$100000 &lt;&gt;"Off")*1)</x:f>
      </x:c>
      <x:c r="E4" s="14">
        <x:v>0</x:v>
      </x:c>
      <x:c r="F4" s="13">
        <x:v>0</x:v>
      </x:c>
      <x:c r="G4" s="28" t="s">
        <x:v>20</x:v>
      </x:c>
      <x:c r="H4" s="19" t="s"/>
      <x:c r="I4" s="50" t="s"/>
      <x:c r="J4" s="30" t="s">
        <x:v>21</x:v>
      </x:c>
      <x:c r="K4" s="30" t="s">
        <x:v>21</x:v>
      </x:c>
      <x:c r="L4" s="30" t="s">
        <x:v>21</x:v>
      </x:c>
    </x:row>
    <x:row r="5" spans="1:17" ht="14.4" customHeight="1" x14ac:dyDescent="0.3">
      <x:c r="A5" s="13" t="s">
        <x:v>60</x:v>
      </x:c>
      <x:c r="C5" s="14">
        <x:v>1</x:v>
      </x:c>
      <x:c r="D5" s="14">
        <x:f>SUMPRODUCT((Аккаунты!B$3:B$100000=Прокси!A5)*(Аккаунты!O$3:O$100000 &lt;&gt;"Off")*1)</x:f>
      </x:c>
      <x:c r="E5" s="14">
        <x:v>0</x:v>
      </x:c>
      <x:c r="F5" s="13">
        <x:v>0</x:v>
      </x:c>
      <x:c r="G5" s="28" t="s">
        <x:v>20</x:v>
      </x:c>
      <x:c r="H5" s="19" t="s"/>
      <x:c r="I5" s="19" t="s"/>
      <x:c r="J5" s="30" t="s">
        <x:v>21</x:v>
      </x:c>
      <x:c r="K5" s="30" t="s">
        <x:v>21</x:v>
      </x:c>
      <x:c r="L5" s="30" t="s">
        <x:v>21</x:v>
      </x:c>
    </x:row>
    <x:row r="6" spans="1:17" ht="14.4" customHeight="1" x14ac:dyDescent="0.3">
      <x:c r="A6" s="13" t="s">
        <x:v>62</x:v>
      </x:c>
      <x:c r="C6" s="14">
        <x:v>1</x:v>
      </x:c>
      <x:c r="D6" s="14">
        <x:f>SUMPRODUCT((Аккаунты!B$3:B$100000=Прокси!A6)*(Аккаунты!O$3:O$100000 &lt;&gt;"Off")*1)</x:f>
      </x:c>
      <x:c r="E6" s="14">
        <x:v>0</x:v>
      </x:c>
      <x:c r="F6" s="0">
        <x:v>0</x:v>
      </x:c>
      <x:c r="G6" s="28" t="s">
        <x:v>20</x:v>
      </x:c>
      <x:c r="H6" s="19" t="s"/>
      <x:c r="I6" s="19" t="s"/>
      <x:c r="J6" s="30" t="s">
        <x:v>21</x:v>
      </x:c>
      <x:c r="K6" s="30" t="s">
        <x:v>21</x:v>
      </x:c>
      <x:c r="L6" s="30" t="s">
        <x:v>21</x:v>
      </x:c>
    </x:row>
    <x:row r="7" spans="1:17" ht="14.4" customHeight="1" x14ac:dyDescent="0.3">
      <x:c r="A7" s="13" t="s">
        <x:v>66</x:v>
      </x:c>
      <x:c r="C7" s="14">
        <x:v>1</x:v>
      </x:c>
      <x:c r="D7" s="14">
        <x:f>SUMPRODUCT((Аккаунты!B$3:B$100000=Прокси!A7)*(Аккаунты!O$3:O$100000 &lt;&gt;"Off")*1)</x:f>
      </x:c>
      <x:c r="E7" s="14">
        <x:v>0</x:v>
      </x:c>
      <x:c r="F7" s="0">
        <x:v>0</x:v>
      </x:c>
      <x:c r="G7" s="28" t="s">
        <x:v>20</x:v>
      </x:c>
      <x:c r="H7" s="19" t="s"/>
      <x:c r="I7" s="19" t="s"/>
      <x:c r="J7" s="30" t="s">
        <x:v>21</x:v>
      </x:c>
      <x:c r="K7" s="30" t="s">
        <x:v>21</x:v>
      </x:c>
      <x:c r="L7" s="30" t="s">
        <x:v>21</x:v>
      </x:c>
    </x:row>
    <x:row r="8" spans="1:17" ht="14.4" customHeight="1" x14ac:dyDescent="0.3">
      <x:c r="A8" s="13" t="s">
        <x:v>68</x:v>
      </x:c>
      <x:c r="C8" s="14">
        <x:v>1</x:v>
      </x:c>
      <x:c r="D8" s="14">
        <x:f>SUMPRODUCT((Аккаунты!B$3:B$100000=Прокси!A8)*(Аккаунты!O$3:O$100000 &lt;&gt;"Off")*1)</x:f>
      </x:c>
      <x:c r="E8" s="14">
        <x:v>0</x:v>
      </x:c>
      <x:c r="F8" s="13">
        <x:v>0</x:v>
      </x:c>
      <x:c r="G8" s="28" t="s">
        <x:v>20</x:v>
      </x:c>
      <x:c r="H8" s="19" t="s"/>
      <x:c r="I8" s="19" t="s"/>
      <x:c r="J8" s="30" t="s">
        <x:v>21</x:v>
      </x:c>
      <x:c r="K8" s="30" t="s">
        <x:v>21</x:v>
      </x:c>
      <x:c r="L8" s="30" t="s">
        <x:v>21</x:v>
      </x:c>
    </x:row>
    <x:row r="9" spans="1:17" ht="14.4" customHeight="1" x14ac:dyDescent="0.3">
      <x:c r="A9" s="13" t="s">
        <x:v>82</x:v>
      </x:c>
      <x:c r="C9" s="14">
        <x:v>1</x:v>
      </x:c>
      <x:c r="D9" s="14">
        <x:f>SUMPRODUCT((Аккаунты!B$3:B$100000=Прокси!A9)*(Аккаунты!O$3:O$100000 &lt;&gt;"Off")*1)</x:f>
      </x:c>
      <x:c r="E9" s="14">
        <x:v>0</x:v>
      </x:c>
      <x:c r="F9" s="0">
        <x:v>0</x:v>
      </x:c>
      <x:c r="G9" s="28" t="s">
        <x:v>20</x:v>
      </x:c>
      <x:c r="H9" s="19" t="s"/>
      <x:c r="I9" s="50" t="s"/>
      <x:c r="J9" s="30" t="s">
        <x:v>21</x:v>
      </x:c>
      <x:c r="K9" s="30" t="s">
        <x:v>21</x:v>
      </x:c>
      <x:c r="L9" s="30" t="s">
        <x:v>21</x:v>
      </x:c>
    </x:row>
    <x:row r="10" spans="1:17" ht="14.4" customHeight="1" x14ac:dyDescent="0.3">
      <x:c r="A10" s="13" t="s">
        <x:v>83</x:v>
      </x:c>
      <x:c r="C10" s="14">
        <x:v>1</x:v>
      </x:c>
      <x:c r="D10" s="14">
        <x:f>SUMPRODUCT((Аккаунты!B$3:B$100000=Прокси!A10)*(Аккаунты!O$3:O$100000 &lt;&gt;"Off")*1)</x:f>
      </x:c>
      <x:c r="E10" s="14">
        <x:v>0</x:v>
      </x:c>
      <x:c r="F10" s="13">
        <x:v>0</x:v>
      </x:c>
      <x:c r="G10" s="28" t="s">
        <x:v>20</x:v>
      </x:c>
      <x:c r="H10" s="50" t="s"/>
      <x:c r="I10" s="19" t="s"/>
      <x:c r="J10" s="30" t="s">
        <x:v>21</x:v>
      </x:c>
      <x:c r="K10" s="30" t="s">
        <x:v>21</x:v>
      </x:c>
      <x:c r="L10" s="30" t="s">
        <x:v>21</x:v>
      </x:c>
    </x:row>
    <x:row r="11" spans="1:17" ht="14.4" customHeight="1" x14ac:dyDescent="0.3">
      <x:c r="A11" s="13" t="s">
        <x:v>84</x:v>
      </x:c>
      <x:c r="C11" s="14">
        <x:v>1</x:v>
      </x:c>
      <x:c r="D11" s="0">
        <x:f>SUMPRODUCT((Аккаунты!B$3:B$100000=Прокси!A11)*(Аккаунты!O$3:O$100000 &lt;&gt;"Off")*1)</x:f>
      </x:c>
      <x:c r="E11" s="14">
        <x:v>0</x:v>
      </x:c>
      <x:c r="F11" s="13">
        <x:v>0</x:v>
      </x:c>
      <x:c r="G11" s="28" t="s">
        <x:v>20</x:v>
      </x:c>
      <x:c r="H11" s="19" t="s"/>
      <x:c r="I11" s="50" t="s"/>
      <x:c r="J11" s="30" t="s">
        <x:v>21</x:v>
      </x:c>
      <x:c r="K11" s="30" t="s">
        <x:v>21</x:v>
      </x:c>
      <x:c r="L11" s="30" t="s">
        <x:v>21</x:v>
      </x:c>
    </x:row>
    <x:row r="12" spans="1:17" ht="14.4" customHeight="1" x14ac:dyDescent="0.3">
      <x:c r="A12" s="13" t="s">
        <x:v>85</x:v>
      </x:c>
      <x:c r="C12" s="14">
        <x:v>1</x:v>
      </x:c>
      <x:c r="D12" s="14">
        <x:f>SUMPRODUCT((Аккаунты!B$3:B$100000=Прокси!A12)*(Аккаунты!O$3:O$100000 &lt;&gt;"Off")*1)</x:f>
      </x:c>
      <x:c r="E12" s="14">
        <x:v>0</x:v>
      </x:c>
      <x:c r="F12" s="0">
        <x:v>0</x:v>
      </x:c>
      <x:c r="G12" s="28" t="s">
        <x:v>20</x:v>
      </x:c>
      <x:c r="H12" s="19" t="s"/>
      <x:c r="I12" s="19" t="s"/>
      <x:c r="J12" s="30" t="s">
        <x:v>21</x:v>
      </x:c>
      <x:c r="K12" s="30" t="s">
        <x:v>21</x:v>
      </x:c>
      <x:c r="L12" s="30" t="s">
        <x:v>21</x:v>
      </x:c>
    </x:row>
    <x:row r="13" spans="1:17" ht="14.4" customHeight="1" x14ac:dyDescent="0.3">
      <x:c r="A13" s="13" t="s">
        <x:v>86</x:v>
      </x:c>
      <x:c r="C13" s="14">
        <x:v>1</x:v>
      </x:c>
      <x:c r="D13" s="14">
        <x:f>SUMPRODUCT((Аккаунты!B$3:B$100000=Прокси!A13)*(Аккаунты!O$3:O$100000 &lt;&gt;"Off")*1)</x:f>
      </x:c>
      <x:c r="E13" s="14">
        <x:v>0</x:v>
      </x:c>
      <x:c r="F13" s="13">
        <x:v>0</x:v>
      </x:c>
      <x:c r="G13" s="28" t="s">
        <x:v>20</x:v>
      </x:c>
      <x:c r="H13" s="0" t="s"/>
      <x:c r="I13" s="19" t="s"/>
      <x:c r="J13" s="30" t="s">
        <x:v>21</x:v>
      </x:c>
      <x:c r="K13" s="30" t="s">
        <x:v>21</x:v>
      </x:c>
      <x:c r="L13" s="30" t="s">
        <x:v>21</x:v>
      </x:c>
    </x:row>
    <x:row r="14" spans="1:17" ht="14.4" customHeight="1" x14ac:dyDescent="0.3">
      <x:c r="A14" s="0" t="s">
        <x:v>54</x:v>
      </x:c>
      <x:c r="C14" s="0">
        <x:v>1</x:v>
      </x:c>
      <x:c r="D14" s="0">
        <x:f>SUMPRODUCT((Аккаунты!B$3:B$100000=Прокси!A14)*(Аккаунты!O$3:O$100000 &lt;&gt;"Off")*1)</x:f>
      </x:c>
      <x:c r="E14" s="0">
        <x:v>0</x:v>
      </x:c>
      <x:c r="F14" s="0">
        <x:v>0</x:v>
      </x:c>
      <x:c r="G14" s="0" t="s">
        <x:v>20</x:v>
      </x:c>
      <x:c r="H14" s="0" t="s"/>
      <x:c r="I14" s="19" t="s"/>
      <x:c r="J14" s="30" t="s">
        <x:v>23</x:v>
      </x:c>
      <x:c r="K14" s="30" t="s">
        <x:v>23</x:v>
      </x:c>
      <x:c r="L14" s="30" t="s">
        <x:v>23</x:v>
      </x:c>
    </x:row>
    <x:row r="15" spans="1:17" ht="14.4" customHeight="1" x14ac:dyDescent="0.3">
      <x:c r="A15" s="0" t="s">
        <x:v>64</x:v>
      </x:c>
      <x:c r="C15" s="0">
        <x:v>1</x:v>
      </x:c>
      <x:c r="D15" s="0">
        <x:f>SUMPRODUCT((Аккаунты!B$3:B$100000=Прокси!A15)*(Аккаунты!O$3:O$100000 &lt;&gt;"Off")*1)</x:f>
      </x:c>
      <x:c r="E15" s="0">
        <x:v>0</x:v>
      </x:c>
      <x:c r="F15" s="0">
        <x:v>0</x:v>
      </x:c>
      <x:c r="G15" s="0" t="s">
        <x:v>20</x:v>
      </x:c>
      <x:c r="H15" s="0" t="s"/>
      <x:c r="I15" s="19" t="s"/>
      <x:c r="J15" s="30" t="s">
        <x:v>23</x:v>
      </x:c>
      <x:c r="K15" s="30" t="s">
        <x:v>23</x:v>
      </x:c>
      <x:c r="L15" s="30" t="s">
        <x:v>23</x:v>
      </x:c>
    </x:row>
    <x:row r="16" spans="1:17" ht="14.4" customHeight="1" x14ac:dyDescent="0.3">
      <x:c r="A16" s="0" t="s">
        <x:v>70</x:v>
      </x:c>
      <x:c r="C16" s="0">
        <x:v>1</x:v>
      </x:c>
      <x:c r="D16" s="0">
        <x:f>SUMPRODUCT((Аккаунты!B$3:B$100000=Прокси!A16)*(Аккаунты!O$3:O$100000 &lt;&gt;"Off")*1)</x:f>
      </x:c>
      <x:c r="E16" s="0">
        <x:v>0</x:v>
      </x:c>
      <x:c r="F16" s="0">
        <x:v>0</x:v>
      </x:c>
      <x:c r="G16" s="0" t="s">
        <x:v>20</x:v>
      </x:c>
      <x:c r="H16" s="0" t="s"/>
      <x:c r="I16" s="19" t="s"/>
      <x:c r="J16" s="30" t="s">
        <x:v>23</x:v>
      </x:c>
      <x:c r="K16" s="30" t="s">
        <x:v>23</x:v>
      </x:c>
      <x:c r="L16" s="30" t="s">
        <x:v>23</x:v>
      </x:c>
    </x:row>
    <x:row r="17" spans="1:17" ht="14.4" customHeight="1" x14ac:dyDescent="0.3">
      <x:c r="I17" s="19"/>
      <x:c r="J17" s="30"/>
      <x:c r="K17" s="30"/>
      <x:c r="L17" s="30"/>
    </x:row>
    <x:row r="18" spans="1:17" ht="14.4" customHeight="1" x14ac:dyDescent="0.3">
      <x:c r="H18" s="19"/>
      <x:c r="I18" s="19"/>
      <x:c r="J18" s="30"/>
      <x:c r="K18" s="30"/>
      <x:c r="L18" s="30"/>
    </x:row>
    <x:row r="19" spans="1:17" ht="14.4" customHeight="1" x14ac:dyDescent="0.3">
      <x:c r="J19" s="30"/>
      <x:c r="K19" s="30"/>
      <x:c r="L19" s="30"/>
    </x:row>
    <x:row r="20" spans="1:17" ht="14.4" customHeight="1" x14ac:dyDescent="0.3">
      <x:c r="J20" s="30"/>
      <x:c r="K20" s="30"/>
      <x:c r="L20" s="30"/>
    </x:row>
    <x:row r="21" spans="1:17" ht="14.4" customHeight="1" x14ac:dyDescent="0.3">
      <x:c r="I21" s="19"/>
      <x:c r="J21" s="30"/>
      <x:c r="K21" s="30"/>
      <x:c r="L21" s="30"/>
    </x:row>
    <x:row r="22" spans="1:17" ht="14.4" customHeight="1" x14ac:dyDescent="0.3">
      <x:c r="J22" s="30"/>
      <x:c r="K22" s="30"/>
      <x:c r="L22" s="30"/>
    </x:row>
    <x:row r="23" spans="1:17" ht="14.4" customHeight="1" x14ac:dyDescent="0.3">
      <x:c r="I23" s="19"/>
      <x:c r="J23" s="30"/>
      <x:c r="K23" s="30"/>
      <x:c r="L23" s="30"/>
    </x:row>
    <x:row r="24" spans="1:17" ht="14.4" customHeight="1" x14ac:dyDescent="0.3">
      <x:c r="J24" s="30"/>
      <x:c r="K24" s="30"/>
      <x:c r="L24" s="30"/>
    </x:row>
    <x:row r="25" spans="1:17" ht="14.4" customHeight="1" x14ac:dyDescent="0.3">
      <x:c r="J25" s="30"/>
      <x:c r="K25" s="30"/>
      <x:c r="L25" s="30"/>
    </x:row>
    <x:row r="26" spans="1:17" ht="14.4" customHeight="1" x14ac:dyDescent="0.3">
      <x:c r="I26" s="19"/>
      <x:c r="J26" s="30"/>
      <x:c r="K26" s="30"/>
      <x:c r="L26" s="30"/>
    </x:row>
    <x:row r="27" spans="1:17" ht="14.4" customHeight="1" x14ac:dyDescent="0.3">
      <x:c r="J27" s="30"/>
      <x:c r="K27" s="30"/>
      <x:c r="L27" s="30"/>
    </x:row>
    <x:row r="28" spans="1:17" ht="14.4" customHeight="1" x14ac:dyDescent="0.3">
      <x:c r="J28" s="30"/>
      <x:c r="K28" s="30"/>
      <x:c r="L28" s="30"/>
    </x:row>
    <x:row r="29" spans="1:17" x14ac:dyDescent="0.3">
      <x:c r="J29" s="30"/>
      <x:c r="K29" s="30"/>
      <x:c r="L29" s="30"/>
    </x:row>
    <x:row r="30" spans="1:17" x14ac:dyDescent="0.3">
      <x:c r="J30" s="30"/>
      <x:c r="K30" s="30"/>
      <x:c r="L30" s="30"/>
    </x:row>
    <x:row r="31" spans="1:17" x14ac:dyDescent="0.3">
      <x:c r="J31" s="30"/>
      <x:c r="K31" s="30"/>
      <x:c r="L31" s="30"/>
    </x:row>
    <x:row r="32" spans="1:17" x14ac:dyDescent="0.3">
      <x:c r="J32" s="30"/>
      <x:c r="K32" s="30"/>
      <x:c r="L32" s="30"/>
    </x:row>
    <x:row r="33" spans="1:17" x14ac:dyDescent="0.3">
      <x:c r="J33" s="30"/>
      <x:c r="K33" s="30"/>
      <x:c r="L33" s="30"/>
    </x:row>
    <x:row r="34" spans="1:17" x14ac:dyDescent="0.3">
      <x:c r="J34" s="30"/>
      <x:c r="K34" s="30"/>
      <x:c r="L34" s="30"/>
    </x:row>
    <x:row r="35" spans="1:17" x14ac:dyDescent="0.3">
      <x:c r="J35" s="30"/>
      <x:c r="K35" s="30"/>
      <x:c r="L35" s="30"/>
    </x:row>
    <x:row r="36" spans="1:17" x14ac:dyDescent="0.3">
      <x:c r="J36" s="30"/>
      <x:c r="K36" s="30"/>
      <x:c r="L36" s="30"/>
    </x:row>
    <x:row r="37" spans="1:17" x14ac:dyDescent="0.3">
      <x:c r="J37" s="30"/>
      <x:c r="K37" s="30"/>
      <x:c r="L37" s="30"/>
    </x:row>
  </x:sheetData>
  <x:autoFilter ref="G1:G37">
    <x:sortState ref="G2:G37">
      <x:sortCondition descending="1" ref="G1:G37"/>
    </x:sortState>
  </x:autoFilter>
  <x:conditionalFormatting sqref="B1:B1">
    <x:cfRule type="duplicateValues" dxfId="6" priority="1"/>
    <x:cfRule type="duplicateValues" dxfId="6" priority="2"/>
    <x:cfRule type="expression" dxfId="2" priority="3" operator="equal">
      <x:formula>$G1="Ban"</x:formula>
    </x:cfRule>
    <x:cfRule type="expression" dxfId="3" priority="4" operator="equal">
      <x:formula>$G1="Off"</x:formula>
    </x:cfRule>
  </x:conditionalFormatting>
  <x:conditionalFormatting sqref="A1:A1 A14:A1048576">
    <x:cfRule type="duplicateValues" dxfId="6" priority="5"/>
  </x:conditionalFormatting>
  <x:conditionalFormatting sqref="O3:O3">
    <x:cfRule type="expression" dxfId="5" priority="6" operator="equal">
      <x:formula>$O$3&lt;0</x:formula>
    </x:cfRule>
  </x:conditionalFormatting>
  <x:conditionalFormatting sqref="D2:D99995">
    <x:cfRule type="expression" dxfId="5" priority="7" operator="equal">
      <x:formula>D2&gt;C2</x:formula>
    </x:cfRule>
  </x:conditionalFormatting>
  <x:conditionalFormatting sqref="A1:A1 C:L A14:A1048576">
    <x:cfRule type="expression" dxfId="2" priority="8" operator="equal">
      <x:formula>$G1="Ban"</x:formula>
    </x:cfRule>
    <x:cfRule type="expression" dxfId="3" priority="9" operator="equal">
      <x:formula>$G1="Off"</x:formula>
    </x:cfRule>
  </x:conditionalFormatting>
  <x:dataValidations disablePrompts="1" count="2">
    <x:dataValidation type="list" errorStyle="stop" operator="between" allowBlank="1" showDropDown="0" showInputMessage="1" showErrorMessage="1" errorTitle="" error="" promptTitle="" prompt="" sqref="G2:G1048576">
      <x:formula1>статус_прокси</x:formula1>
      <x:formula2/>
    </x:dataValidation>
    <x:dataValidation type="list" errorStyle="stop" operator="between" allowBlank="1" showDropDown="0" showInputMessage="1" showErrorMessage="1" errorTitle="" error="" promptTitle="" prompt="" sqref="J2:L1048576">
      <x:formula1>плюс_минус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D39DDBA-9C0B-4622-A95C-6454767A49ED}" mc:Ignorable="x14ac xr xr2 xr3">
  <x:sheetPr>
    <x:outlinePr summaryBelow="1" summaryRight="1"/>
  </x:sheetPr>
  <x:dimension ref="A1:D15"/>
  <x:sheetViews>
    <x:sheetView workbookViewId="0">
      <x:selection activeCell="F17" sqref="F17"/>
    </x:sheetView>
  </x:sheetViews>
  <x:sheetFormatPr defaultRowHeight="14.4" x14ac:dyDescent="0.3"/>
  <x:cols>
    <x:col min="1" max="1" width="56.554688" style="0" customWidth="1"/>
    <x:col min="2" max="11" width="9.109375" style="0" customWidth="1"/>
  </x:cols>
  <x:sheetData>
    <x:row r="1" spans="1:11" x14ac:dyDescent="0.3">
      <x:c r="A1" s="25" t="s">
        <x:v>87</x:v>
      </x:c>
      <x:c r="B1" s="85">
        <x:v>200</x:v>
      </x:c>
    </x:row>
    <x:row r="2" spans="1:11" x14ac:dyDescent="0.3">
      <x:c r="A2" s="86" t="s">
        <x:v>88</x:v>
      </x:c>
      <x:c r="B2" s="86"/>
    </x:row>
    <x:row r="3" spans="1:11" x14ac:dyDescent="0.3">
      <x:c r="A3" s="25" t="s">
        <x:v>89</x:v>
      </x:c>
      <x:c r="B3" s="85">
        <x:v>30</x:v>
      </x:c>
    </x:row>
    <x:row r="4" spans="1:11" x14ac:dyDescent="0.3">
      <x:c r="A4" s="25" t="s">
        <x:v>90</x:v>
      </x:c>
      <x:c r="B4" s="87">
        <x:f>Задачи!G3</x:f>
      </x:c>
      <x:c r="C4" s="0" t="s">
        <x:v>91</x:v>
      </x:c>
    </x:row>
    <x:row r="5" spans="1:11" x14ac:dyDescent="0.3">
      <x:c r="A5" s="25" t="s">
        <x:v>92</x:v>
      </x:c>
      <x:c r="B5" s="85">
        <x:v>10</x:v>
      </x:c>
    </x:row>
    <x:row r="6" spans="1:11" x14ac:dyDescent="0.3">
      <x:c r="A6" s="25" t="s">
        <x:v>93</x:v>
      </x:c>
      <x:c r="B6" s="88">
        <x:f>COUNTIFS(Аккаунты!N3:N99931,"&lt;&gt;Ban",Аккаунты!N3:N99931,"&lt;&gt;Off",Аккаунты!N3:N99931,"&lt;&gt;Support",Аккаунты!N3:N99931,"&lt;&gt;")</x:f>
      </x:c>
      <x:c r="C6" s="0" t="s">
        <x:v>94</x:v>
      </x:c>
    </x:row>
    <x:row r="7" spans="1:11" x14ac:dyDescent="0.3">
      <x:c r="A7" s="86" t="s">
        <x:v>95</x:v>
      </x:c>
      <x:c r="B7" s="86"/>
    </x:row>
    <x:row r="8" spans="1:11" x14ac:dyDescent="0.3">
      <x:c r="A8" s="25" t="s">
        <x:v>96</x:v>
      </x:c>
      <x:c r="B8" s="89">
        <x:f>ROUNDUP(B6/B9,0)</x:f>
      </x:c>
      <x:c r="D8" s="0" t="s">
        <x:v>97</x:v>
      </x:c>
    </x:row>
    <x:row r="9" spans="1:11" x14ac:dyDescent="0.3">
      <x:c r="A9" s="25" t="s">
        <x:v>98</x:v>
      </x:c>
      <x:c r="B9" s="89">
        <x:f>B1/B3</x:f>
      </x:c>
    </x:row>
    <x:row r="10" spans="1:11" x14ac:dyDescent="0.3">
      <x:c r="A10" s="25" t="s">
        <x:v>99</x:v>
      </x:c>
      <x:c r="B10" s="90">
        <x:f>B3/B4*60</x:f>
      </x:c>
    </x:row>
    <x:row r="11" spans="1:11" x14ac:dyDescent="0.3">
      <x:c r="A11" s="25" t="s">
        <x:v>100</x:v>
      </x:c>
      <x:c r="B11" s="91">
        <x:f>ROUNDUP(B3/B12,0)</x:f>
      </x:c>
    </x:row>
    <x:row r="12" spans="1:11" x14ac:dyDescent="0.3">
      <x:c r="A12" s="25" t="s">
        <x:v>101</x:v>
      </x:c>
      <x:c r="B12" s="90">
        <x:f>B5*B10/60</x:f>
      </x:c>
    </x:row>
    <x:row r="15" spans="1:11" x14ac:dyDescent="0.3">
      <x:c r="A15" s="25"/>
      <x:c r="B15" s="25"/>
    </x:row>
  </x:sheetData>
  <x:mergeCells count="2">
    <x:mergeCell ref="A2:B2"/>
    <x:mergeCell ref="A7:B7"/>
  </x:mergeCells>
  <x:conditionalFormatting sqref="B12:B12">
    <x:cfRule type="cellIs" dxfId="6" priority="1" operator="lessThan">
      <x:formula>5</x:formula>
    </x:cfRule>
    <x:cfRule type="cellIs" dxfId="6" priority="2" operator="greaterThan">
      <x:formula>$B$3</x:formula>
    </x:cfRule>
  </x:conditionalFormatting>
  <x:conditionalFormatting sqref="B11:B11">
    <x:cfRule type="cellIs" dxfId="6" priority="3" operator="greaterThan">
      <x:formula>30</x:formula>
    </x:cfRule>
  </x:conditionalFormatting>
  <x:conditionalFormatting sqref="B1:B1 B3:B3">
    <x:cfRule type="cellIs" dxfId="6" priority="4" operator="lessThan">
      <x:formula>$B$3</x:formula>
    </x:cfRule>
  </x:conditionalFormatting>
  <x:conditionalFormatting sqref="B9:B9">
    <x:cfRule type="cellIs" dxfId="6" priority="5" operator="lessThan">
      <x:formula>1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E13F945-2718-46B2-B17F-F69FCEE6CE8E}" mc:Ignorable="x14ac xr xr2 xr3">
  <x:sheetPr>
    <x:outlinePr summaryBelow="1" summaryRight="1"/>
  </x:sheetPr>
  <x:dimension ref="A1:G6"/>
  <x:sheetViews>
    <x:sheetView workbookViewId="0">
      <x:selection activeCell="D13" sqref="D13"/>
    </x:sheetView>
  </x:sheetViews>
  <x:sheetFormatPr defaultRowHeight="14.4" x14ac:dyDescent="0.3"/>
  <x:cols>
    <x:col min="1" max="1" width="9.109375" style="0" bestFit="1" customWidth="1"/>
    <x:col min="2" max="2" width="34.21875" style="0" bestFit="1" customWidth="1"/>
    <x:col min="3" max="3" width="11.332031" style="0" bestFit="1" customWidth="1"/>
    <x:col min="4" max="4" width="13.441406" style="0" bestFit="1" customWidth="1"/>
    <x:col min="5" max="5" width="9.109375" style="0" customWidth="1"/>
    <x:col min="6" max="6" width="13.441406" style="0" bestFit="1" customWidth="1"/>
    <x:col min="7" max="7" width="6.664062" style="0" customWidth="1"/>
    <x:col min="8" max="8" width="6.886719" style="0" bestFit="1" customWidth="1"/>
    <x:col min="9" max="19" width="9.109375" style="0" customWidth="1"/>
  </x:cols>
  <x:sheetData>
    <x:row r="1" spans="1:19" ht="14.4" customHeight="1" x14ac:dyDescent="0.3">
      <x:c r="A1" s="92" t="s">
        <x:v>4</x:v>
      </x:c>
      <x:c r="B1" s="92" t="s">
        <x:v>102</x:v>
      </x:c>
      <x:c r="C1" s="92" t="s">
        <x:v>103</x:v>
      </x:c>
      <x:c r="D1" s="92" t="s">
        <x:v>104</x:v>
      </x:c>
      <x:c r="F1" s="83" t="s">
        <x:v>24</x:v>
      </x:c>
      <x:c r="G1" s="84">
        <x:f>SUMIFS(C:C,D:D,"Продуктивное",A:A,"Вкл")</x:f>
      </x:c>
    </x:row>
    <x:row r="2" spans="1:19" ht="14.4" customHeight="1" x14ac:dyDescent="0.3">
      <x:c r="A2" s="0" t="s">
        <x:v>8</x:v>
      </x:c>
      <x:c r="B2" s="0" t="s">
        <x:v>105</x:v>
      </x:c>
      <x:c r="C2" s="24">
        <x:v>10</x:v>
      </x:c>
      <x:c r="D2" s="24" t="s">
        <x:v>24</x:v>
      </x:c>
      <x:c r="F2" s="83" t="s">
        <x:v>26</x:v>
      </x:c>
      <x:c r="G2" s="93">
        <x:f>SUMIFS(C:C,D:D,"Пустое",A:A,"Вкл")</x:f>
      </x:c>
    </x:row>
    <x:row r="3" spans="1:19" ht="14.4" customHeight="1" x14ac:dyDescent="0.3">
      <x:c r="A3" s="0" t="s">
        <x:v>8</x:v>
      </x:c>
      <x:c r="B3" s="0" t="s">
        <x:v>106</x:v>
      </x:c>
      <x:c r="C3" s="24">
        <x:v>10</x:v>
      </x:c>
      <x:c r="D3" s="24" t="s">
        <x:v>24</x:v>
      </x:c>
      <x:c r="F3" s="83" t="s">
        <x:v>107</x:v>
      </x:c>
      <x:c r="G3" s="93">
        <x:f>SUM(G1,G2)</x:f>
      </x:c>
    </x:row>
    <x:row r="4" spans="1:19" ht="14.4" customHeight="1" x14ac:dyDescent="0.3">
      <x:c r="A4" s="0" t="s">
        <x:v>8</x:v>
      </x:c>
      <x:c r="B4" s="0" t="s">
        <x:v>108</x:v>
      </x:c>
      <x:c r="C4" s="24">
        <x:v>10</x:v>
      </x:c>
      <x:c r="D4" s="24" t="s">
        <x:v>24</x:v>
      </x:c>
    </x:row>
    <x:row r="5" spans="1:19" ht="14.4" customHeight="1" x14ac:dyDescent="0.3">
      <x:c r="A5" s="0" t="s">
        <x:v>8</x:v>
      </x:c>
      <x:c r="B5" s="0" t="s">
        <x:v>109</x:v>
      </x:c>
      <x:c r="C5" s="24">
        <x:v>10</x:v>
      </x:c>
      <x:c r="D5" s="24" t="s">
        <x:v>26</x:v>
      </x:c>
    </x:row>
    <x:row r="6" spans="1:19" ht="14.4" customHeight="1" x14ac:dyDescent="0.3">
      <x:c r="A6" s="0" t="s">
        <x:v>8</x:v>
      </x:c>
      <x:c r="B6" s="0" t="s">
        <x:v>110</x:v>
      </x:c>
      <x:c r="C6" s="24">
        <x:v>10</x:v>
      </x:c>
      <x:c r="D6" s="24" t="s">
        <x:v>26</x:v>
      </x:c>
    </x:row>
  </x:sheetData>
  <x:phoneticPr fontId="2" type="noConversion"/>
  <x:conditionalFormatting sqref="A:D">
    <x:cfRule type="expression" dxfId="2" priority="1" operator="equal">
      <x:formula>$A1="Выкл"</x:formula>
    </x:cfRule>
  </x:conditionalFormatting>
  <x:dataValidations count="2">
    <x:dataValidation type="list" errorStyle="stop" operator="between" allowBlank="1" showDropDown="0" showInputMessage="1" showErrorMessage="1" errorTitle="" error="" promptTitle="" prompt="" sqref="A2:A1048576">
      <x:formula1>общие_вкл_выкл</x:formula1>
      <x:formula2/>
    </x:dataValidation>
    <x:dataValidation type="list" errorStyle="stop" operator="between" allowBlank="1" showDropDown="0" showInputMessage="1" showErrorMessage="1" errorTitle="" error="" promptTitle="" prompt="" sqref="D2:D1048576">
      <x:formula1>задачи_тип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9389F46-646F-4FE3-9A09-124194802599}" mc:Ignorable="x14ac xr xr2 xr3">
  <x:sheetPr>
    <x:outlinePr summaryBelow="1" summaryRight="1"/>
  </x:sheetPr>
  <x:dimension ref="A1:H11"/>
  <x:sheetViews>
    <x:sheetView workbookViewId="0">
      <x:selection activeCell="G20" sqref="G20"/>
    </x:sheetView>
  </x:sheetViews>
  <x:sheetFormatPr defaultRowHeight="14.4" x14ac:dyDescent="0.3"/>
  <x:cols>
    <x:col min="1" max="1" width="9.109375" style="0" bestFit="1" customWidth="1"/>
    <x:col min="2" max="2" width="31.21875" style="0" bestFit="1" customWidth="1"/>
    <x:col min="3" max="3" width="25" style="0" bestFit="1" customWidth="1"/>
    <x:col min="4" max="4" width="10.109375" style="0" customWidth="1"/>
    <x:col min="5" max="5" width="9.777344" style="0" bestFit="1" customWidth="1"/>
    <x:col min="6" max="6" width="14.21875" style="0" customWidth="1"/>
    <x:col min="7" max="7" width="40.332031" style="0" bestFit="1" customWidth="1"/>
    <x:col min="8" max="8" width="3.664062" style="0" customWidth="1"/>
    <x:col min="9" max="22" width="9.109375" style="0" customWidth="1"/>
  </x:cols>
  <x:sheetData>
    <x:row r="1" spans="1:22" x14ac:dyDescent="0.3">
      <x:c r="A1" s="92" t="s">
        <x:v>4</x:v>
      </x:c>
      <x:c r="B1" s="92" t="s">
        <x:v>102</x:v>
      </x:c>
      <x:c r="C1" s="92" t="s">
        <x:v>29</x:v>
      </x:c>
      <x:c r="D1" s="92" t="s">
        <x:v>111</x:v>
      </x:c>
      <x:c r="E1" s="92" t="s">
        <x:v>112</x:v>
      </x:c>
      <x:c r="F1" s="12"/>
      <x:c r="G1" s="60" t="s">
        <x:v>113</x:v>
      </x:c>
      <x:c r="H1" s="94">
        <x:f>Эмуляция!B11</x:f>
      </x:c>
    </x:row>
    <x:row r="2" spans="1:22" x14ac:dyDescent="0.3">
      <x:c r="A2" s="95" t="s">
        <x:v>30</x:v>
      </x:c>
      <x:c r="B2" s="95"/>
      <x:c r="C2" s="95"/>
      <x:c r="D2" s="95"/>
      <x:c r="E2" s="95"/>
    </x:row>
    <x:row r="3" spans="1:22" ht="14.4" customHeight="1" x14ac:dyDescent="0.3">
      <x:c r="A3" s="24" t="s">
        <x:v>8</x:v>
      </x:c>
      <x:c r="B3" s="24" t="s">
        <x:v>114</x:v>
      </x:c>
      <x:c r="C3" s="24" t="s">
        <x:v>31</x:v>
      </x:c>
      <x:c r="D3" s="0">
        <x:v>1</x:v>
      </x:c>
      <x:c r="E3" s="24">
        <x:v>1</x:v>
      </x:c>
    </x:row>
    <x:row r="4" spans="1:22" x14ac:dyDescent="0.3">
      <x:c r="A4" s="95" t="s">
        <x:v>32</x:v>
      </x:c>
      <x:c r="B4" s="95"/>
      <x:c r="C4" s="95"/>
      <x:c r="D4" s="95"/>
      <x:c r="E4" s="95"/>
    </x:row>
    <x:row r="5" spans="1:22" ht="14.4" customHeight="1" x14ac:dyDescent="0.3">
      <x:c r="A5" s="0" t="s">
        <x:v>8</x:v>
      </x:c>
      <x:c r="B5" s="0" t="s">
        <x:v>115</x:v>
      </x:c>
      <x:c r="C5" s="0" t="s">
        <x:v>31</x:v>
      </x:c>
      <x:c r="D5" s="0">
        <x:v>1</x:v>
      </x:c>
      <x:c r="E5" s="24">
        <x:v>-1</x:v>
      </x:c>
    </x:row>
    <x:row r="6" spans="1:22" x14ac:dyDescent="0.3">
      <x:c r="A6" s="95" t="s">
        <x:v>34</x:v>
      </x:c>
      <x:c r="B6" s="95"/>
      <x:c r="C6" s="95"/>
      <x:c r="D6" s="95"/>
      <x:c r="E6" s="95"/>
    </x:row>
    <x:row r="7" spans="1:22" ht="14.4" customHeight="1" x14ac:dyDescent="0.3">
      <x:c r="A7" s="0" t="s">
        <x:v>8</x:v>
      </x:c>
      <x:c r="B7" s="0" t="s">
        <x:v>116</x:v>
      </x:c>
      <x:c r="C7" s="0" t="s">
        <x:v>33</x:v>
      </x:c>
      <x:c r="D7" s="0">
        <x:v>1</x:v>
      </x:c>
      <x:c r="E7" s="24">
        <x:v>-1</x:v>
      </x:c>
    </x:row>
    <x:row r="8" spans="1:22" x14ac:dyDescent="0.3">
      <x:c r="A8" s="95" t="s">
        <x:v>36</x:v>
      </x:c>
      <x:c r="B8" s="95"/>
      <x:c r="C8" s="95"/>
      <x:c r="D8" s="95"/>
      <x:c r="E8" s="95"/>
    </x:row>
    <x:row r="9" spans="1:22" ht="14.4" customHeight="1" x14ac:dyDescent="0.3">
      <x:c r="A9" s="0" t="s">
        <x:v>8</x:v>
      </x:c>
      <x:c r="B9" s="0" t="s">
        <x:v>117</x:v>
      </x:c>
      <x:c r="C9" s="0" t="s">
        <x:v>31</x:v>
      </x:c>
      <x:c r="D9" s="0">
        <x:v>-1</x:v>
      </x:c>
      <x:c r="E9" s="24">
        <x:v>-1</x:v>
      </x:c>
    </x:row>
    <x:row r="11" spans="1:22" x14ac:dyDescent="0.3">
      <x:c r="E11" s="0" t="s">
        <x:v>97</x:v>
      </x:c>
    </x:row>
  </x:sheetData>
  <x:mergeCells count="4">
    <x:mergeCell ref="A2:E2"/>
    <x:mergeCell ref="A4:E4"/>
    <x:mergeCell ref="A6:E6"/>
    <x:mergeCell ref="A8:E8"/>
  </x:mergeCells>
  <x:conditionalFormatting sqref="1:100000">
    <x:cfRule type="expression" dxfId="2" priority="1" operator="equal">
      <x:formula>$A1="Выкл"</x:formula>
    </x:cfRule>
  </x:conditionalFormatting>
  <x:dataValidations count="3">
    <x:dataValidation type="list" errorStyle="stop" operator="between" allowBlank="1" showDropDown="0" showInputMessage="1" showErrorMessage="1" errorTitle="" error="" promptTitle="" prompt="" sqref="A2:E2 A4:E4 A6:E6 A8:E8">
      <x:formula1>подзадачи_когда_запускать</x:formula1>
      <x:formula2/>
    </x:dataValidation>
    <x:dataValidation type="list" errorStyle="stop" operator="between" allowBlank="1" showDropDown="0" showInputMessage="1" showErrorMessage="1" errorTitle="" error="" promptTitle="" prompt="" sqref="A3:A3 A5:A5 A7:A7 A9:A1048576">
      <x:formula1>общие_вкл_выкл</x:formula1>
      <x:formula2/>
    </x:dataValidation>
    <x:dataValidation type="list" errorStyle="stop" operator="between" allowBlank="1" showDropDown="0" showInputMessage="1" showErrorMessage="1" errorTitle="" error="" promptTitle="" prompt="" sqref="C1:C1 C3:C3 C5:C5 C7:C7 C9:C1048576">
      <x:formula1>подзадачи_режим_работы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CB9921F-E300-4CF7-8E46-342E8447F58C}" mc:Ignorable="x14ac xr xr2 xr3">
  <x:sheetPr>
    <x:outlinePr summaryBelow="1" summaryRight="1"/>
  </x:sheetPr>
  <x:dimension ref="A1:A2"/>
  <x:sheetViews>
    <x:sheetView workbookViewId="0">
      <x:selection activeCell="D12" sqref="D12"/>
    </x:sheetView>
  </x:sheetViews>
  <x:sheetFormatPr defaultRowHeight="14.4" x14ac:dyDescent="0.3"/>
  <x:cols>
    <x:col min="1" max="1" width="20.664062" style="0" bestFit="1" customWidth="1"/>
    <x:col min="2" max="2" width="8" style="0" bestFit="1" customWidth="1"/>
    <x:col min="3" max="7" width="9.109375" style="0" customWidth="1"/>
    <x:col min="8" max="8" width="8" style="0" bestFit="1" customWidth="1"/>
  </x:cols>
  <x:sheetData>
    <x:row r="1" spans="1:8" x14ac:dyDescent="0.3">
      <x:c r="A1" s="92" t="s">
        <x:v>118</x:v>
      </x:c>
    </x:row>
    <x:row r="2" spans="1:8" x14ac:dyDescent="0.3">
      <x:c r="A2" s="0" t="s">
        <x:v>119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25</vt:i4>
      </vt:variant>
    </vt:vector>
  </ap:HeadingPairs>
  <ap:TitlesOfParts>
    <vt:vector baseType="lpstr" size="33">
      <vt:lpstr>Системный</vt:lpstr>
      <vt:lpstr>Ban аккаунты</vt:lpstr>
      <vt:lpstr>Аккаунты</vt:lpstr>
      <vt:lpstr>Прокси</vt:lpstr>
      <vt:lpstr>Эмуляция</vt:lpstr>
      <vt:lpstr>Задачи</vt:lpstr>
      <vt:lpstr>Подзадачи</vt:lpstr>
      <vt:lpstr>Синх. таблицы</vt:lpstr>
      <vt:lpstr>Системный!Print_Area</vt:lpstr>
      <vt:lpstr>Системный!Print_Titles</vt:lpstr>
      <vt:lpstr>Ban аккаунты!Print_Area</vt:lpstr>
      <vt:lpstr>Ban аккаунты!Print_Titles</vt:lpstr>
      <vt:lpstr>Аккаунты!Print_Area</vt:lpstr>
      <vt:lpstr>Аккаунты!Print_Titles</vt:lpstr>
      <vt:lpstr>Прокси!_xlnm._FilterDatabase</vt:lpstr>
      <vt:lpstr>Прокси!Print_Area</vt:lpstr>
      <vt:lpstr>Прокси!Print_Titles</vt:lpstr>
      <vt:lpstr>Эмуляция!Print_Area</vt:lpstr>
      <vt:lpstr>Эмуляция!Print_Titles</vt:lpstr>
      <vt:lpstr>Задачи!Print_Area</vt:lpstr>
      <vt:lpstr>Задачи!Print_Titles</vt:lpstr>
      <vt:lpstr>Подзадачи!Print_Area</vt:lpstr>
      <vt:lpstr>Подзадачи!Print_Titles</vt:lpstr>
      <vt:lpstr>Синх. таблицы!Print_Area</vt:lpstr>
      <vt:lpstr>Синх. таблицы!Print_Titles</vt:lpstr>
      <vt:lpstr>задачи_тип</vt:lpstr>
      <vt:lpstr>общие_вкл_выкл</vt:lpstr>
      <vt:lpstr>общие_да_нет</vt:lpstr>
      <vt:lpstr>плюс_минус</vt:lpstr>
      <vt:lpstr>подзадачи_когда_запускать</vt:lpstr>
      <vt:lpstr>подзадачи_режим_работы</vt:lpstr>
      <vt:lpstr>Статус_аккаунта</vt:lpstr>
      <vt:lpstr>статус_прокси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VLad</dc:creator>
  <lastModifiedBy>Your Office</lastModifiedBy>
  <dcterms:created xsi:type="dcterms:W3CDTF">2015-06-05T18:19:34.0000000Z</dcterms:created>
  <dcterms:modified xsi:type="dcterms:W3CDTF">2024-09-11T17:53:58.0000000Z</dcterms:modified>
</coreProperties>
</file>