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ev\training\doc\sprint\"/>
    </mc:Choice>
  </mc:AlternateContent>
  <xr:revisionPtr revIDLastSave="0" documentId="13_ncr:1_{2EA5E25E-408E-416D-A073-E4DCF54996D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fo" sheetId="1" r:id="rId1"/>
    <sheet name="Story" sheetId="2" r:id="rId2"/>
    <sheet name="Burndown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" i="2" l="1"/>
  <c r="G8" i="2" s="1"/>
  <c r="H8" i="2" s="1"/>
  <c r="I2" i="2" l="1"/>
  <c r="J2" i="2"/>
  <c r="K2" i="2"/>
  <c r="L2" i="2"/>
  <c r="M2" i="2"/>
  <c r="N2" i="2"/>
  <c r="O2" i="2"/>
  <c r="P2" i="2"/>
  <c r="Q2" i="2"/>
  <c r="R2" i="2"/>
  <c r="S2" i="2"/>
  <c r="F7" i="2" l="1"/>
  <c r="G7" i="2" s="1"/>
  <c r="H7" i="2" s="1"/>
  <c r="C3" i="3" l="1"/>
  <c r="F6" i="2" l="1"/>
  <c r="F2" i="2" s="1"/>
  <c r="G6" i="2" l="1"/>
  <c r="H6" i="2" l="1"/>
  <c r="H2" i="2" s="1"/>
  <c r="G2" i="2"/>
  <c r="E29" i="1"/>
  <c r="C4" i="3"/>
  <c r="C5" i="3"/>
  <c r="C6" i="3"/>
  <c r="C7" i="3"/>
  <c r="C8" i="3"/>
  <c r="C9" i="3"/>
  <c r="C10" i="3"/>
  <c r="C11" i="3"/>
  <c r="C12" i="3"/>
  <c r="C13" i="3"/>
  <c r="C2" i="3" l="1"/>
  <c r="B12" i="3"/>
  <c r="B7" i="3"/>
  <c r="B3" i="3"/>
  <c r="B4" i="3"/>
  <c r="B11" i="3"/>
  <c r="B6" i="3"/>
  <c r="B2" i="3"/>
  <c r="B13" i="3"/>
  <c r="B8" i="3"/>
  <c r="B10" i="3"/>
  <c r="B9" i="3"/>
  <c r="B5" i="3"/>
  <c r="F29" i="1"/>
</calcChain>
</file>

<file path=xl/sharedStrings.xml><?xml version="1.0" encoding="utf-8"?>
<sst xmlns="http://schemas.openxmlformats.org/spreadsheetml/2006/main" count="70" uniqueCount="49">
  <si>
    <t>Cycle Work Estimate</t>
  </si>
  <si>
    <t>Sprint Data (2-Weeks)</t>
  </si>
  <si>
    <t>Calendar-days</t>
  </si>
  <si>
    <t>Actual work-days</t>
  </si>
  <si>
    <t>Man-day/Point</t>
  </si>
  <si>
    <t>Av. Point/Story</t>
  </si>
  <si>
    <t>Hours/work-day</t>
  </si>
  <si>
    <t>Sprint</t>
  </si>
  <si>
    <t>Members</t>
  </si>
  <si>
    <t>Work-days</t>
  </si>
  <si>
    <t>Man-days</t>
  </si>
  <si>
    <t>Max. Points</t>
  </si>
  <si>
    <t>Est. Stories</t>
  </si>
  <si>
    <t>Act. Points</t>
  </si>
  <si>
    <t>Act. Stories</t>
  </si>
  <si>
    <t xml:space="preserve"> </t>
  </si>
  <si>
    <t>Day</t>
  </si>
  <si>
    <t>Burn Rate</t>
  </si>
  <si>
    <t>Actual Rate</t>
  </si>
  <si>
    <t>Show</t>
  </si>
  <si>
    <t>Unit</t>
  </si>
  <si>
    <t>T2</t>
  </si>
  <si>
    <t>T3</t>
  </si>
  <si>
    <t>T4</t>
  </si>
  <si>
    <t>T5</t>
  </si>
  <si>
    <t>T6</t>
  </si>
  <si>
    <t>T7</t>
  </si>
  <si>
    <t>Total Story</t>
  </si>
  <si>
    <t>Total Points</t>
  </si>
  <si>
    <t>ID</t>
  </si>
  <si>
    <t>Story</t>
  </si>
  <si>
    <t>Estimate (points)</t>
  </si>
  <si>
    <t>Acceptance Criteria</t>
  </si>
  <si>
    <t>Member</t>
  </si>
  <si>
    <t>Effort remaining (man-days)</t>
  </si>
  <si>
    <t>SUB</t>
  </si>
  <si>
    <t>TOT</t>
  </si>
  <si>
    <t>3</t>
  </si>
  <si>
    <t>*</t>
  </si>
  <si>
    <r>
      <t>[</t>
    </r>
    <r>
      <rPr>
        <b/>
        <sz val="9"/>
        <color indexed="8"/>
        <rFont val="Arial"/>
        <family val="2"/>
      </rPr>
      <t>As</t>
    </r>
    <r>
      <rPr>
        <sz val="9"/>
        <color indexed="8"/>
        <rFont val="Arial"/>
        <family val="2"/>
      </rPr>
      <t xml:space="preserve">] a Developer
</t>
    </r>
    <r>
      <rPr>
        <b/>
        <sz val="9"/>
        <color indexed="8"/>
        <rFont val="Arial"/>
        <family val="2"/>
      </rPr>
      <t>[I want]</t>
    </r>
    <r>
      <rPr>
        <sz val="9"/>
        <color indexed="8"/>
        <rFont val="Arial"/>
        <family val="2"/>
      </rPr>
      <t xml:space="preserve"> to research about Ionic3 (Angular 5, Cordova)</t>
    </r>
  </si>
  <si>
    <t>Ngoc</t>
  </si>
  <si>
    <t>* Building Mobile Apps With Ionic: https://1drv.ms/b/s!Ao4U9J5NJW4xgqc7pQCm_Q4YVZctCQ?e=ZNjF03 
* Quick Lists (page 216)
* Develop on the web, build and run on Android/iOS real device</t>
  </si>
  <si>
    <t>1.03</t>
  </si>
  <si>
    <t>1.01</t>
  </si>
  <si>
    <t>1.02</t>
  </si>
  <si>
    <r>
      <t>[</t>
    </r>
    <r>
      <rPr>
        <b/>
        <sz val="9"/>
        <color indexed="8"/>
        <rFont val="Arial"/>
        <family val="2"/>
      </rPr>
      <t>As</t>
    </r>
    <r>
      <rPr>
        <sz val="9"/>
        <color indexed="8"/>
        <rFont val="Arial"/>
        <family val="2"/>
      </rPr>
      <t xml:space="preserve">] a Developer
</t>
    </r>
    <r>
      <rPr>
        <b/>
        <sz val="9"/>
        <color indexed="8"/>
        <rFont val="Arial"/>
        <family val="2"/>
      </rPr>
      <t>[I want]</t>
    </r>
    <r>
      <rPr>
        <sz val="9"/>
        <color indexed="8"/>
        <rFont val="Arial"/>
        <family val="2"/>
      </rPr>
      <t xml:space="preserve"> to research about Agile Scrum</t>
    </r>
  </si>
  <si>
    <r>
      <t>[</t>
    </r>
    <r>
      <rPr>
        <b/>
        <sz val="9"/>
        <color indexed="8"/>
        <rFont val="Arial"/>
        <family val="2"/>
      </rPr>
      <t>As</t>
    </r>
    <r>
      <rPr>
        <sz val="9"/>
        <color indexed="8"/>
        <rFont val="Arial"/>
        <family val="2"/>
      </rPr>
      <t xml:space="preserve">] a Developer
</t>
    </r>
    <r>
      <rPr>
        <b/>
        <sz val="9"/>
        <color indexed="8"/>
        <rFont val="Arial"/>
        <family val="2"/>
      </rPr>
      <t>[I want]</t>
    </r>
    <r>
      <rPr>
        <sz val="9"/>
        <color indexed="8"/>
        <rFont val="Arial"/>
        <family val="2"/>
      </rPr>
      <t xml:space="preserve"> to research about Git, Github</t>
    </r>
  </si>
  <si>
    <t>* What is Agile?
* What is Scrum?
* How does Scrum work?</t>
  </si>
  <si>
    <t>* What is Git?
* What is Github?
* What is Git-flow?
* Repository, Clone, Commit, Push, Pull, Branch, Tag?
* Install SourceTree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</si>
</sst>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9"/>
      <color rgb="FF0070C0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indexed="8"/>
      <name val="Arial"/>
      <family val="2"/>
    </font>
    <font>
      <sz val="9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1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" fontId="4" fillId="0" borderId="5" xfId="0" applyNumberFormat="1" applyFont="1" applyBorder="1" applyAlignment="1">
      <alignment horizontal="center"/>
    </xf>
    <xf numFmtId="1" fontId="4" fillId="2" borderId="5" xfId="0" applyNumberFormat="1" applyFont="1" applyFill="1" applyBorder="1" applyAlignment="1">
      <alignment horizontal="center"/>
    </xf>
    <xf numFmtId="1" fontId="4" fillId="0" borderId="13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3" fontId="4" fillId="0" borderId="18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5" fillId="0" borderId="15" xfId="0" applyFont="1" applyBorder="1" applyAlignment="1">
      <alignment shrinkToFit="1"/>
    </xf>
    <xf numFmtId="0" fontId="5" fillId="0" borderId="15" xfId="0" applyFont="1" applyBorder="1" applyAlignment="1">
      <alignment horizontal="center" shrinkToFit="1"/>
    </xf>
    <xf numFmtId="0" fontId="2" fillId="0" borderId="15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shrinkToFit="1"/>
    </xf>
    <xf numFmtId="0" fontId="5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shrinkToFit="1"/>
    </xf>
    <xf numFmtId="49" fontId="0" fillId="0" borderId="15" xfId="0" applyNumberFormat="1" applyBorder="1"/>
    <xf numFmtId="49" fontId="0" fillId="0" borderId="0" xfId="0" applyNumberFormat="1"/>
    <xf numFmtId="49" fontId="2" fillId="0" borderId="15" xfId="0" applyNumberFormat="1" applyFont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/>
    </xf>
    <xf numFmtId="49" fontId="6" fillId="3" borderId="22" xfId="0" applyNumberFormat="1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49" fontId="6" fillId="3" borderId="2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wrapText="1"/>
    </xf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49" fontId="6" fillId="3" borderId="19" xfId="0" applyNumberFormat="1" applyFont="1" applyFill="1" applyBorder="1" applyAlignment="1">
      <alignment horizontal="center" vertical="center" wrapText="1"/>
    </xf>
    <xf numFmtId="49" fontId="6" fillId="3" borderId="22" xfId="0" applyNumberFormat="1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49" fontId="6" fillId="3" borderId="19" xfId="0" applyNumberFormat="1" applyFont="1" applyFill="1" applyBorder="1" applyAlignment="1">
      <alignment horizontal="center" vertical="center"/>
    </xf>
    <xf numFmtId="49" fontId="6" fillId="3" borderId="22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15" xfId="0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8" fillId="0" borderId="15" xfId="0" applyNumberFormat="1" applyFont="1" applyBorder="1" applyAlignment="1">
      <alignment horizontal="left" vertical="center" wrapText="1"/>
    </xf>
    <xf numFmtId="49" fontId="9" fillId="0" borderId="15" xfId="0" applyNumberFormat="1" applyFont="1" applyBorder="1" applyAlignment="1">
      <alignment vertical="center" wrapText="1"/>
    </xf>
    <xf numFmtId="0" fontId="0" fillId="0" borderId="15" xfId="0" applyBorder="1" applyAlignment="1">
      <alignment horizontal="center" vertical="center"/>
    </xf>
  </cellXfs>
  <cellStyles count="1">
    <cellStyle name="Normal" xfId="0" builtinId="0"/>
  </cellStyles>
  <dxfs count="6"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09796376231112"/>
          <c:y val="5.2894490103396724E-2"/>
          <c:w val="0.80007928955945062"/>
          <c:h val="0.85683476776442169"/>
        </c:manualLayout>
      </c:layout>
      <c:lineChart>
        <c:grouping val="standard"/>
        <c:varyColors val="0"/>
        <c:ser>
          <c:idx val="0"/>
          <c:order val="0"/>
          <c:tx>
            <c:strRef>
              <c:f>Burndown!$B$1</c:f>
              <c:strCache>
                <c:ptCount val="1"/>
                <c:pt idx="0">
                  <c:v>Burn Rate</c:v>
                </c:pt>
              </c:strCache>
            </c:strRef>
          </c:tx>
          <c:cat>
            <c:strRef>
              <c:f>Burndown!$A$2:$A$13</c:f>
              <c:strCache>
                <c:ptCount val="12"/>
                <c:pt idx="0">
                  <c:v>T2</c:v>
                </c:pt>
                <c:pt idx="1">
                  <c:v>T3</c:v>
                </c:pt>
                <c:pt idx="2">
                  <c:v>T4</c:v>
                </c:pt>
                <c:pt idx="3">
                  <c:v>T5</c:v>
                </c:pt>
                <c:pt idx="4">
                  <c:v>T6</c:v>
                </c:pt>
                <c:pt idx="5">
                  <c:v>T7</c:v>
                </c:pt>
                <c:pt idx="6">
                  <c:v>T2</c:v>
                </c:pt>
                <c:pt idx="7">
                  <c:v>T3</c:v>
                </c:pt>
                <c:pt idx="8">
                  <c:v>T4</c:v>
                </c:pt>
                <c:pt idx="9">
                  <c:v>T5</c:v>
                </c:pt>
                <c:pt idx="10">
                  <c:v>T6</c:v>
                </c:pt>
                <c:pt idx="11">
                  <c:v>T7</c:v>
                </c:pt>
              </c:strCache>
            </c:strRef>
          </c:cat>
          <c:val>
            <c:numRef>
              <c:f>Burndown!$B$2:$B$13</c:f>
              <c:numCache>
                <c:formatCode>0</c:formatCode>
                <c:ptCount val="12"/>
                <c:pt idx="0">
                  <c:v>10</c:v>
                </c:pt>
                <c:pt idx="1">
                  <c:v>9.0909090909090917</c:v>
                </c:pt>
                <c:pt idx="2">
                  <c:v>8.1818181818181817</c:v>
                </c:pt>
                <c:pt idx="3">
                  <c:v>7.2727272727272734</c:v>
                </c:pt>
                <c:pt idx="4">
                  <c:v>6.3636363636363633</c:v>
                </c:pt>
                <c:pt idx="5">
                  <c:v>5.4545454545454541</c:v>
                </c:pt>
                <c:pt idx="6">
                  <c:v>4.5454545454545459</c:v>
                </c:pt>
                <c:pt idx="7">
                  <c:v>3.6363636363636367</c:v>
                </c:pt>
                <c:pt idx="8">
                  <c:v>2.7272727272727275</c:v>
                </c:pt>
                <c:pt idx="9">
                  <c:v>1.8181818181818183</c:v>
                </c:pt>
                <c:pt idx="10">
                  <c:v>0.90909090909090828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D0-47A5-AC29-99A478025873}"/>
            </c:ext>
          </c:extLst>
        </c:ser>
        <c:ser>
          <c:idx val="1"/>
          <c:order val="1"/>
          <c:tx>
            <c:strRef>
              <c:f>Burndown!$C$1</c:f>
              <c:strCache>
                <c:ptCount val="1"/>
                <c:pt idx="0">
                  <c:v>Actual Rate</c:v>
                </c:pt>
              </c:strCache>
            </c:strRef>
          </c:tx>
          <c:cat>
            <c:strRef>
              <c:f>Burndown!$A$2:$A$13</c:f>
              <c:strCache>
                <c:ptCount val="12"/>
                <c:pt idx="0">
                  <c:v>T2</c:v>
                </c:pt>
                <c:pt idx="1">
                  <c:v>T3</c:v>
                </c:pt>
                <c:pt idx="2">
                  <c:v>T4</c:v>
                </c:pt>
                <c:pt idx="3">
                  <c:v>T5</c:v>
                </c:pt>
                <c:pt idx="4">
                  <c:v>T6</c:v>
                </c:pt>
                <c:pt idx="5">
                  <c:v>T7</c:v>
                </c:pt>
                <c:pt idx="6">
                  <c:v>T2</c:v>
                </c:pt>
                <c:pt idx="7">
                  <c:v>T3</c:v>
                </c:pt>
                <c:pt idx="8">
                  <c:v>T4</c:v>
                </c:pt>
                <c:pt idx="9">
                  <c:v>T5</c:v>
                </c:pt>
                <c:pt idx="10">
                  <c:v>T6</c:v>
                </c:pt>
                <c:pt idx="11">
                  <c:v>T7</c:v>
                </c:pt>
              </c:strCache>
            </c:strRef>
          </c:cat>
          <c:val>
            <c:numRef>
              <c:f>Burndown!$C$2:$C$13</c:f>
              <c:numCache>
                <c:formatCode>General</c:formatCode>
                <c:ptCount val="12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D0-47A5-AC29-99A478025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630320"/>
        <c:axId val="266665576"/>
      </c:lineChart>
      <c:catAx>
        <c:axId val="266630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6665576"/>
        <c:crosses val="autoZero"/>
        <c:auto val="1"/>
        <c:lblAlgn val="ctr"/>
        <c:lblOffset val="100"/>
        <c:noMultiLvlLbl val="0"/>
      </c:catAx>
      <c:valAx>
        <c:axId val="26666557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6663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833" l="0.70000000000000062" r="0.70000000000000062" t="0.75000000000000833" header="0.30000000000000032" footer="0.30000000000000032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528108</xdr:colOff>
      <xdr:row>17</xdr:row>
      <xdr:rowOff>95781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2DDC5D9-C754-4716-A7C0-7DE2504CD7CC}"/>
            </a:ext>
          </a:extLst>
        </xdr:cNvPr>
        <xdr:cNvSpPr txBox="1"/>
      </xdr:nvSpPr>
      <xdr:spPr>
        <a:xfrm>
          <a:off x="685800" y="180975"/>
          <a:ext cx="11500908" cy="29913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sv-SE" sz="1400" b="1"/>
            <a:t>Date:</a:t>
          </a:r>
          <a:r>
            <a:rPr lang="sv-SE" sz="1400" b="1" baseline="0"/>
            <a:t> 	Monday, 30/12/2019 - Saturday,  11/01/2020</a:t>
          </a:r>
        </a:p>
        <a:p>
          <a:r>
            <a:rPr lang="sv-SE" sz="1400" b="1" baseline="0"/>
            <a:t>Goal:	</a:t>
          </a:r>
          <a:r>
            <a:rPr lang="sv-SE" sz="1400" b="1" i="0" baseline="0"/>
            <a:t>Training project</a:t>
          </a:r>
          <a:endParaRPr lang="sv-SE" sz="1400" b="1" baseline="0"/>
        </a:p>
        <a:p>
          <a:r>
            <a:rPr lang="sv-SE" sz="1400" b="1" baseline="0"/>
            <a:t>Stories:	3+</a:t>
          </a:r>
        </a:p>
        <a:p>
          <a:r>
            <a:rPr lang="sv-SE" sz="1400" b="1" baseline="0"/>
            <a:t>Velocity:	15+</a:t>
          </a:r>
        </a:p>
        <a:p>
          <a:r>
            <a:rPr lang="sv-SE" sz="1400" b="1" baseline="0"/>
            <a:t>Work days:	10 (0.8 * 12 calendar days)</a:t>
          </a:r>
        </a:p>
        <a:p>
          <a:r>
            <a:rPr lang="sv-SE" sz="1400" b="1" baseline="0"/>
            <a:t>Params:	(days/point): 1, (point/story): 6</a:t>
          </a:r>
        </a:p>
        <a:p>
          <a:r>
            <a:rPr lang="sv-SE" sz="1400" b="1" baseline="0"/>
            <a:t>Schedule:</a:t>
          </a:r>
        </a:p>
        <a:p>
          <a:r>
            <a:rPr lang="sv-SE" sz="1400" b="1" baseline="0"/>
            <a:t>	</a:t>
          </a:r>
          <a:r>
            <a:rPr lang="sv-SE" sz="1400" b="1" baseline="0">
              <a:latin typeface="+mn-lt"/>
            </a:rPr>
            <a:t>. Sprint planning:	9:00 - 12:00, 30</a:t>
          </a:r>
          <a:r>
            <a:rPr lang="vi-VN" sz="1400" b="1" baseline="0">
              <a:solidFill>
                <a:schemeClr val="dk1"/>
              </a:solidFill>
              <a:effectLst/>
              <a:latin typeface="Calibri (Body)"/>
              <a:ea typeface="+mn-ea"/>
              <a:cs typeface="+mn-cs"/>
            </a:rPr>
            <a:t>/</a:t>
          </a:r>
          <a:r>
            <a:rPr lang="en-US" sz="1400" b="1" baseline="0">
              <a:solidFill>
                <a:schemeClr val="dk1"/>
              </a:solidFill>
              <a:effectLst/>
              <a:latin typeface="Calibri (Body)"/>
              <a:ea typeface="+mn-ea"/>
              <a:cs typeface="+mn-cs"/>
            </a:rPr>
            <a:t>12</a:t>
          </a:r>
          <a:r>
            <a:rPr lang="vi-VN" sz="1400" b="1" baseline="0">
              <a:solidFill>
                <a:schemeClr val="dk1"/>
              </a:solidFill>
              <a:effectLst/>
              <a:latin typeface="Calibri (Body)"/>
              <a:ea typeface="+mn-ea"/>
              <a:cs typeface="+mn-cs"/>
            </a:rPr>
            <a:t>/201</a:t>
          </a:r>
          <a:r>
            <a:rPr lang="en-US" sz="1400" b="1" baseline="0">
              <a:solidFill>
                <a:schemeClr val="dk1"/>
              </a:solidFill>
              <a:effectLst/>
              <a:latin typeface="Calibri (Body)"/>
              <a:ea typeface="+mn-ea"/>
              <a:cs typeface="+mn-cs"/>
            </a:rPr>
            <a:t>9</a:t>
          </a:r>
          <a:endParaRPr lang="sv-SE" sz="1400" b="1" baseline="0">
            <a:latin typeface="Calibri (Body)"/>
          </a:endParaRPr>
        </a:p>
        <a:p>
          <a:r>
            <a:rPr lang="sv-SE" sz="1400" b="1" baseline="0">
              <a:latin typeface="+mn-lt"/>
            </a:rPr>
            <a:t>	. Daily scrum:	9:00 - 9:15</a:t>
          </a:r>
        </a:p>
        <a:p>
          <a:r>
            <a:rPr lang="sv-SE" sz="1400" b="1">
              <a:latin typeface="+mn-lt"/>
            </a:rPr>
            <a:t>	. Sprint review:	9:00 - 12:00, 11</a:t>
          </a:r>
          <a:r>
            <a:rPr lang="en-US" sz="1400" b="1" baseline="0">
              <a:solidFill>
                <a:schemeClr val="dk1"/>
              </a:solidFill>
              <a:effectLst/>
              <a:latin typeface="Calibri (Body)"/>
              <a:ea typeface="+mn-ea"/>
              <a:cs typeface="+mn-cs"/>
            </a:rPr>
            <a:t>/01</a:t>
          </a:r>
          <a:r>
            <a:rPr lang="vi-VN" sz="1400" b="1" baseline="0">
              <a:solidFill>
                <a:schemeClr val="dk1"/>
              </a:solidFill>
              <a:effectLst/>
              <a:latin typeface="Calibri (Body)"/>
              <a:ea typeface="+mn-ea"/>
              <a:cs typeface="+mn-cs"/>
            </a:rPr>
            <a:t>/201</a:t>
          </a:r>
          <a:r>
            <a:rPr lang="en-US" sz="1400" b="1" baseline="0">
              <a:solidFill>
                <a:schemeClr val="dk1"/>
              </a:solidFill>
              <a:effectLst/>
              <a:latin typeface="Calibri (Body)"/>
              <a:ea typeface="+mn-ea"/>
              <a:cs typeface="+mn-cs"/>
            </a:rPr>
            <a:t>9</a:t>
          </a:r>
          <a:endParaRPr lang="sv-SE" sz="1400" b="1">
            <a:latin typeface="Calibri (Body)"/>
          </a:endParaRPr>
        </a:p>
        <a:p>
          <a:r>
            <a:rPr lang="sv-SE" sz="1400" b="1">
              <a:latin typeface="+mn-lt"/>
            </a:rPr>
            <a:t>	. Sprint retrospective:	15:00 - 17:00, 11</a:t>
          </a:r>
          <a:r>
            <a:rPr lang="vi-VN" sz="1400" b="1" baseline="0">
              <a:solidFill>
                <a:schemeClr val="dk1"/>
              </a:solidFill>
              <a:effectLst/>
              <a:latin typeface="11/07/2018"/>
              <a:ea typeface="+mn-ea"/>
              <a:cs typeface="+mn-cs"/>
            </a:rPr>
            <a:t>/</a:t>
          </a:r>
          <a:r>
            <a:rPr lang="en-US" sz="1400" b="1" baseline="0">
              <a:solidFill>
                <a:schemeClr val="dk1"/>
              </a:solidFill>
              <a:effectLst/>
              <a:latin typeface="11/07/2018"/>
              <a:ea typeface="+mn-ea"/>
              <a:cs typeface="+mn-cs"/>
            </a:rPr>
            <a:t>01</a:t>
          </a:r>
          <a:r>
            <a:rPr lang="vi-VN" sz="1400" b="1" baseline="0">
              <a:solidFill>
                <a:schemeClr val="dk1"/>
              </a:solidFill>
              <a:effectLst/>
              <a:latin typeface="11/07/2018"/>
              <a:ea typeface="+mn-ea"/>
              <a:cs typeface="+mn-cs"/>
            </a:rPr>
            <a:t>/201</a:t>
          </a:r>
          <a:r>
            <a:rPr lang="en-US" sz="1400" b="1" baseline="0">
              <a:solidFill>
                <a:schemeClr val="dk1"/>
              </a:solidFill>
              <a:effectLst/>
              <a:latin typeface="11/07/2018"/>
              <a:ea typeface="+mn-ea"/>
              <a:cs typeface="+mn-cs"/>
            </a:rPr>
            <a:t>9</a:t>
          </a:r>
          <a:endParaRPr lang="sv-SE" sz="1400" b="1">
            <a:latin typeface="11/07/2018"/>
          </a:endParaRPr>
        </a:p>
        <a:p>
          <a:r>
            <a:rPr lang="sv-SE" sz="1400" b="1"/>
            <a:t>Team:	Ngoc (SM)</a:t>
          </a:r>
          <a:r>
            <a:rPr lang="sv-SE" sz="1400" b="1" baseline="0"/>
            <a:t>, Tien (Adviser)</a:t>
          </a:r>
        </a:p>
        <a:p>
          <a:endParaRPr lang="sv-SE" sz="1100" b="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9525</xdr:colOff>
      <xdr:row>23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606C1-EA53-4B93-A4BB-42EFB58156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1:J32"/>
  <sheetViews>
    <sheetView tabSelected="1" topLeftCell="A10" workbookViewId="0">
      <selection activeCell="E20" sqref="E20"/>
    </sheetView>
  </sheetViews>
  <sheetFormatPr defaultRowHeight="15" x14ac:dyDescent="0.25"/>
  <cols>
    <col min="2" max="2" width="22.42578125" customWidth="1"/>
    <col min="3" max="3" width="17" customWidth="1"/>
    <col min="4" max="4" width="17.42578125" customWidth="1"/>
    <col min="5" max="5" width="18" customWidth="1"/>
    <col min="6" max="8" width="17.85546875" customWidth="1"/>
    <col min="9" max="9" width="17.7109375" customWidth="1"/>
  </cols>
  <sheetData>
    <row r="21" spans="2:10" ht="15.75" thickBot="1" x14ac:dyDescent="0.3"/>
    <row r="22" spans="2:10" ht="18.75" thickBot="1" x14ac:dyDescent="0.3">
      <c r="B22" s="48" t="s">
        <v>0</v>
      </c>
      <c r="C22" s="49"/>
      <c r="D22" s="49"/>
      <c r="E22" s="49"/>
      <c r="F22" s="49"/>
      <c r="G22" s="49"/>
      <c r="H22" s="49"/>
      <c r="I22" s="50"/>
    </row>
    <row r="23" spans="2:10" ht="15.75" thickBot="1" x14ac:dyDescent="0.3">
      <c r="B23" s="1"/>
      <c r="C23" s="1"/>
      <c r="D23" s="1"/>
      <c r="E23" s="1"/>
      <c r="F23" s="1"/>
      <c r="G23" s="1"/>
      <c r="H23" s="1"/>
    </row>
    <row r="24" spans="2:10" ht="15.75" thickBot="1" x14ac:dyDescent="0.3">
      <c r="B24" s="45" t="s">
        <v>1</v>
      </c>
      <c r="C24" s="46"/>
      <c r="D24" s="46"/>
      <c r="E24" s="46"/>
      <c r="F24" s="47"/>
      <c r="G24" s="2"/>
      <c r="H24" s="2"/>
      <c r="I24" s="3"/>
      <c r="J24" s="2"/>
    </row>
    <row r="25" spans="2:10" x14ac:dyDescent="0.25">
      <c r="B25" s="4" t="s">
        <v>2</v>
      </c>
      <c r="C25" s="5" t="s">
        <v>3</v>
      </c>
      <c r="D25" s="5" t="s">
        <v>4</v>
      </c>
      <c r="E25" s="5" t="s">
        <v>5</v>
      </c>
      <c r="F25" s="6" t="s">
        <v>6</v>
      </c>
      <c r="H25" s="2"/>
      <c r="I25" s="3"/>
      <c r="J25" s="2"/>
    </row>
    <row r="26" spans="2:10" ht="15.75" thickBot="1" x14ac:dyDescent="0.3">
      <c r="B26" s="7">
        <v>12</v>
      </c>
      <c r="C26" s="8">
        <v>10</v>
      </c>
      <c r="D26" s="9">
        <v>1</v>
      </c>
      <c r="E26" s="8">
        <v>6</v>
      </c>
      <c r="F26" s="10">
        <v>4</v>
      </c>
      <c r="H26" s="2"/>
      <c r="I26" s="3"/>
      <c r="J26" s="2"/>
    </row>
    <row r="27" spans="2:10" ht="15.75" thickBot="1" x14ac:dyDescent="0.3">
      <c r="B27" s="2"/>
      <c r="C27" s="2"/>
      <c r="D27" s="2"/>
      <c r="E27" s="2"/>
      <c r="F27" s="2"/>
      <c r="G27" s="2"/>
      <c r="H27" s="2"/>
      <c r="I27" s="3"/>
      <c r="J27" s="2"/>
    </row>
    <row r="28" spans="2:10" ht="15.75" thickBot="1" x14ac:dyDescent="0.3">
      <c r="B28" s="11" t="s">
        <v>7</v>
      </c>
      <c r="C28" s="12" t="s">
        <v>8</v>
      </c>
      <c r="D28" s="12" t="s">
        <v>9</v>
      </c>
      <c r="E28" s="12" t="s">
        <v>10</v>
      </c>
      <c r="F28" s="12" t="s">
        <v>11</v>
      </c>
      <c r="G28" s="13" t="s">
        <v>12</v>
      </c>
      <c r="H28" s="12" t="s">
        <v>13</v>
      </c>
      <c r="I28" s="12" t="s">
        <v>14</v>
      </c>
      <c r="J28" s="22"/>
    </row>
    <row r="29" spans="2:10" x14ac:dyDescent="0.25">
      <c r="B29" s="14">
        <v>1</v>
      </c>
      <c r="C29" s="15">
        <v>1</v>
      </c>
      <c r="D29" s="15">
        <v>10</v>
      </c>
      <c r="E29" s="16">
        <f>C29*D29</f>
        <v>10</v>
      </c>
      <c r="F29" s="16">
        <f>E29/D26</f>
        <v>10</v>
      </c>
      <c r="G29" s="17">
        <v>3</v>
      </c>
      <c r="H29" s="15" t="s">
        <v>15</v>
      </c>
      <c r="I29" s="15" t="s">
        <v>15</v>
      </c>
      <c r="J29" s="23"/>
    </row>
    <row r="30" spans="2:10" x14ac:dyDescent="0.25">
      <c r="B30" s="18"/>
      <c r="C30" s="19"/>
      <c r="D30" s="19"/>
      <c r="E30" s="19"/>
      <c r="F30" s="20"/>
      <c r="G30" s="19"/>
      <c r="H30" s="19"/>
      <c r="I30" s="19"/>
      <c r="J30" s="24"/>
    </row>
    <row r="31" spans="2:10" x14ac:dyDescent="0.25">
      <c r="B31" s="18"/>
      <c r="C31" s="19"/>
      <c r="D31" s="19"/>
      <c r="E31" s="19"/>
      <c r="F31" s="20"/>
      <c r="G31" s="19"/>
      <c r="H31" s="19"/>
      <c r="I31" s="19"/>
      <c r="J31" s="24"/>
    </row>
    <row r="32" spans="2:10" ht="15.75" thickBot="1" x14ac:dyDescent="0.3">
      <c r="B32" s="7"/>
      <c r="C32" s="8"/>
      <c r="D32" s="8"/>
      <c r="E32" s="8"/>
      <c r="F32" s="21"/>
      <c r="G32" s="8"/>
      <c r="H32" s="8"/>
      <c r="I32" s="8"/>
      <c r="J32" s="24"/>
    </row>
  </sheetData>
  <mergeCells count="2">
    <mergeCell ref="B24:F24"/>
    <mergeCell ref="B22:I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8"/>
  <sheetViews>
    <sheetView zoomScaleNormal="100" workbookViewId="0">
      <selection activeCell="E6" sqref="E6"/>
    </sheetView>
  </sheetViews>
  <sheetFormatPr defaultRowHeight="15" x14ac:dyDescent="0.25"/>
  <cols>
    <col min="1" max="1" width="9" customWidth="1"/>
    <col min="2" max="2" width="35" style="44" customWidth="1"/>
    <col min="4" max="4" width="53.5703125" style="38" customWidth="1"/>
    <col min="5" max="5" width="19.28515625" customWidth="1"/>
    <col min="6" max="7" width="4.5703125" customWidth="1"/>
    <col min="8" max="19" width="4.42578125" customWidth="1"/>
  </cols>
  <sheetData>
    <row r="1" spans="1:19" ht="25.5" x14ac:dyDescent="0.25">
      <c r="A1" s="28"/>
      <c r="B1" s="39" t="s">
        <v>27</v>
      </c>
      <c r="C1" s="29" t="s">
        <v>28</v>
      </c>
      <c r="D1" s="37"/>
      <c r="E1" s="28"/>
      <c r="F1" s="28"/>
      <c r="G1" s="28"/>
      <c r="H1" s="30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 x14ac:dyDescent="0.25">
      <c r="A2" s="28"/>
      <c r="B2" s="39" t="s">
        <v>37</v>
      </c>
      <c r="C2" s="29">
        <v>20</v>
      </c>
      <c r="D2" s="37"/>
      <c r="E2" s="32"/>
      <c r="F2" s="32">
        <f>SUM(F6:F10)</f>
        <v>10</v>
      </c>
      <c r="G2" s="32">
        <f t="shared" ref="G2:S2" si="0">SUM(G6:G10)</f>
        <v>10</v>
      </c>
      <c r="H2" s="32">
        <f t="shared" si="0"/>
        <v>10</v>
      </c>
      <c r="I2" s="32">
        <f t="shared" si="0"/>
        <v>0</v>
      </c>
      <c r="J2" s="32">
        <f t="shared" si="0"/>
        <v>0</v>
      </c>
      <c r="K2" s="32">
        <f t="shared" si="0"/>
        <v>0</v>
      </c>
      <c r="L2" s="32">
        <f t="shared" si="0"/>
        <v>0</v>
      </c>
      <c r="M2" s="32">
        <f t="shared" si="0"/>
        <v>0</v>
      </c>
      <c r="N2" s="32">
        <f t="shared" si="0"/>
        <v>0</v>
      </c>
      <c r="O2" s="32">
        <f t="shared" si="0"/>
        <v>0</v>
      </c>
      <c r="P2" s="32">
        <f t="shared" si="0"/>
        <v>0</v>
      </c>
      <c r="Q2" s="32">
        <f t="shared" si="0"/>
        <v>0</v>
      </c>
      <c r="R2" s="32">
        <f t="shared" si="0"/>
        <v>0</v>
      </c>
      <c r="S2" s="32">
        <f t="shared" si="0"/>
        <v>0</v>
      </c>
    </row>
    <row r="3" spans="1:19" ht="14.25" customHeight="1" x14ac:dyDescent="0.25">
      <c r="A3" s="54" t="s">
        <v>29</v>
      </c>
      <c r="B3" s="56" t="s">
        <v>30</v>
      </c>
      <c r="C3" s="58" t="s">
        <v>31</v>
      </c>
      <c r="D3" s="60" t="s">
        <v>32</v>
      </c>
      <c r="E3" s="54" t="s">
        <v>33</v>
      </c>
      <c r="F3" s="51" t="s">
        <v>34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3"/>
    </row>
    <row r="4" spans="1:19" x14ac:dyDescent="0.25">
      <c r="A4" s="55"/>
      <c r="B4" s="57"/>
      <c r="C4" s="59"/>
      <c r="D4" s="61"/>
      <c r="E4" s="55"/>
      <c r="F4" s="33" t="s">
        <v>35</v>
      </c>
      <c r="G4" s="33" t="s">
        <v>36</v>
      </c>
      <c r="H4" s="34" t="s">
        <v>21</v>
      </c>
      <c r="I4" s="34" t="s">
        <v>22</v>
      </c>
      <c r="J4" s="34" t="s">
        <v>23</v>
      </c>
      <c r="K4" s="34" t="s">
        <v>24</v>
      </c>
      <c r="L4" s="34" t="s">
        <v>25</v>
      </c>
      <c r="M4" s="34" t="s">
        <v>26</v>
      </c>
      <c r="N4" s="34" t="s">
        <v>21</v>
      </c>
      <c r="O4" s="34" t="s">
        <v>22</v>
      </c>
      <c r="P4" s="34" t="s">
        <v>23</v>
      </c>
      <c r="Q4" s="34" t="s">
        <v>24</v>
      </c>
      <c r="R4" s="34" t="s">
        <v>25</v>
      </c>
      <c r="S4" s="34" t="s">
        <v>26</v>
      </c>
    </row>
    <row r="5" spans="1:19" x14ac:dyDescent="0.25">
      <c r="A5" s="40">
        <v>7</v>
      </c>
      <c r="B5" s="41"/>
      <c r="C5" s="42"/>
      <c r="D5" s="43"/>
      <c r="E5" s="40"/>
      <c r="F5" s="33"/>
      <c r="G5" s="33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</row>
    <row r="6" spans="1:19" ht="36" x14ac:dyDescent="0.25">
      <c r="A6" s="64" t="s">
        <v>43</v>
      </c>
      <c r="B6" s="65" t="s">
        <v>45</v>
      </c>
      <c r="C6" s="67">
        <v>2</v>
      </c>
      <c r="D6" s="66" t="s">
        <v>47</v>
      </c>
      <c r="E6" s="28" t="s">
        <v>40</v>
      </c>
      <c r="F6" s="28">
        <f t="shared" ref="F6" si="1">C6</f>
        <v>2</v>
      </c>
      <c r="G6" s="35">
        <f t="shared" ref="G6" si="2">F6</f>
        <v>2</v>
      </c>
      <c r="H6" s="35">
        <f t="shared" ref="H6" si="3">G6</f>
        <v>2</v>
      </c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</row>
    <row r="7" spans="1:19" ht="60" x14ac:dyDescent="0.25">
      <c r="A7" s="64" t="s">
        <v>44</v>
      </c>
      <c r="B7" s="65" t="s">
        <v>46</v>
      </c>
      <c r="C7" s="67">
        <v>3</v>
      </c>
      <c r="D7" s="66" t="s">
        <v>48</v>
      </c>
      <c r="E7" s="28" t="s">
        <v>40</v>
      </c>
      <c r="F7" s="28">
        <f t="shared" ref="F7" si="4">C7</f>
        <v>3</v>
      </c>
      <c r="G7" s="35">
        <f t="shared" ref="G7" si="5">F7</f>
        <v>3</v>
      </c>
      <c r="H7" s="35">
        <f t="shared" ref="H7" si="6">G7</f>
        <v>3</v>
      </c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</row>
    <row r="8" spans="1:19" s="62" customFormat="1" ht="48" x14ac:dyDescent="0.25">
      <c r="A8" s="64" t="s">
        <v>42</v>
      </c>
      <c r="B8" s="65" t="s">
        <v>39</v>
      </c>
      <c r="C8" s="67">
        <v>5</v>
      </c>
      <c r="D8" s="66" t="s">
        <v>41</v>
      </c>
      <c r="E8" s="63" t="s">
        <v>40</v>
      </c>
      <c r="F8" s="63">
        <f t="shared" ref="F8" si="7">C8</f>
        <v>5</v>
      </c>
      <c r="G8" s="35">
        <f t="shared" ref="G8" si="8">F8</f>
        <v>5</v>
      </c>
      <c r="H8" s="35">
        <f t="shared" ref="H8" si="9">G8</f>
        <v>5</v>
      </c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</row>
  </sheetData>
  <mergeCells count="6">
    <mergeCell ref="F3:S3"/>
    <mergeCell ref="A3:A4"/>
    <mergeCell ref="B3:B4"/>
    <mergeCell ref="C3:C4"/>
    <mergeCell ref="D3:D4"/>
    <mergeCell ref="E3:E4"/>
  </mergeCells>
  <conditionalFormatting sqref="B6">
    <cfRule type="expression" dxfId="5" priority="10">
      <formula>#REF!="rejected"</formula>
    </cfRule>
  </conditionalFormatting>
  <conditionalFormatting sqref="B6">
    <cfRule type="expression" dxfId="4" priority="9">
      <formula>#REF!="rejected"</formula>
    </cfRule>
  </conditionalFormatting>
  <conditionalFormatting sqref="B7">
    <cfRule type="expression" dxfId="3" priority="4">
      <formula>#REF!="rejected"</formula>
    </cfRule>
  </conditionalFormatting>
  <conditionalFormatting sqref="B7">
    <cfRule type="expression" dxfId="2" priority="3">
      <formula>#REF!="rejected"</formula>
    </cfRule>
  </conditionalFormatting>
  <conditionalFormatting sqref="B8">
    <cfRule type="expression" dxfId="1" priority="2">
      <formula>#REF!="rejected"</formula>
    </cfRule>
  </conditionalFormatting>
  <conditionalFormatting sqref="B8">
    <cfRule type="expression" dxfId="0" priority="1">
      <formula>#REF!="rejected"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3"/>
  <sheetViews>
    <sheetView workbookViewId="0">
      <selection activeCell="D3" sqref="D3:D13"/>
    </sheetView>
  </sheetViews>
  <sheetFormatPr defaultRowHeight="15" x14ac:dyDescent="0.25"/>
  <cols>
    <col min="1" max="1" width="12" customWidth="1"/>
    <col min="2" max="2" width="11.7109375" customWidth="1"/>
    <col min="3" max="3" width="10.85546875" customWidth="1"/>
    <col min="4" max="4" width="10.7109375" customWidth="1"/>
    <col min="5" max="5" width="11.28515625" customWidth="1"/>
  </cols>
  <sheetData>
    <row r="1" spans="1:5" x14ac:dyDescent="0.25">
      <c r="A1" s="25" t="s">
        <v>16</v>
      </c>
      <c r="B1" s="25" t="s">
        <v>17</v>
      </c>
      <c r="C1" s="25" t="s">
        <v>18</v>
      </c>
      <c r="D1" s="25" t="s">
        <v>19</v>
      </c>
      <c r="E1" s="25" t="s">
        <v>20</v>
      </c>
    </row>
    <row r="2" spans="1:5" x14ac:dyDescent="0.25">
      <c r="A2" s="26" t="s">
        <v>21</v>
      </c>
      <c r="B2" s="27">
        <f>Story!$G$2-(Story!$G$2*E2)/11</f>
        <v>10</v>
      </c>
      <c r="C2" s="26">
        <f>IF(D2="*",Story!H2,NA())</f>
        <v>10</v>
      </c>
      <c r="D2" s="26" t="s">
        <v>38</v>
      </c>
      <c r="E2" s="26">
        <v>0</v>
      </c>
    </row>
    <row r="3" spans="1:5" x14ac:dyDescent="0.25">
      <c r="A3" s="26" t="s">
        <v>22</v>
      </c>
      <c r="B3" s="27">
        <f>Story!$G$2-(Story!$G$2*E3)/11</f>
        <v>9.0909090909090917</v>
      </c>
      <c r="C3" s="26" t="e">
        <f>IF(D3="*",Story!I2,NA())</f>
        <v>#N/A</v>
      </c>
      <c r="D3" s="26"/>
      <c r="E3" s="26">
        <v>1</v>
      </c>
    </row>
    <row r="4" spans="1:5" x14ac:dyDescent="0.25">
      <c r="A4" s="26" t="s">
        <v>23</v>
      </c>
      <c r="B4" s="27">
        <f>Story!$G$2-(Story!$G$2*E4)/11</f>
        <v>8.1818181818181817</v>
      </c>
      <c r="C4" s="26" t="e">
        <f>IF(D4="*",Story!J2,NA())</f>
        <v>#N/A</v>
      </c>
      <c r="D4" s="26"/>
      <c r="E4" s="26">
        <v>2</v>
      </c>
    </row>
    <row r="5" spans="1:5" x14ac:dyDescent="0.25">
      <c r="A5" s="26" t="s">
        <v>24</v>
      </c>
      <c r="B5" s="27">
        <f>Story!$G$2-(Story!$G$2*E5)/11</f>
        <v>7.2727272727272734</v>
      </c>
      <c r="C5" s="26" t="e">
        <f>IF(D5="*",Story!K2,NA())</f>
        <v>#N/A</v>
      </c>
      <c r="D5" s="26"/>
      <c r="E5" s="26">
        <v>3</v>
      </c>
    </row>
    <row r="6" spans="1:5" x14ac:dyDescent="0.25">
      <c r="A6" s="26" t="s">
        <v>25</v>
      </c>
      <c r="B6" s="27">
        <f>Story!$G$2-(Story!$G$2*E6)/11</f>
        <v>6.3636363636363633</v>
      </c>
      <c r="C6" s="26" t="e">
        <f>IF(D6="*",Story!L2,NA())</f>
        <v>#N/A</v>
      </c>
      <c r="D6" s="26"/>
      <c r="E6" s="26">
        <v>4</v>
      </c>
    </row>
    <row r="7" spans="1:5" x14ac:dyDescent="0.25">
      <c r="A7" s="26" t="s">
        <v>26</v>
      </c>
      <c r="B7" s="27">
        <f>Story!$G$2-(Story!$G$2*E7)/11</f>
        <v>5.4545454545454541</v>
      </c>
      <c r="C7" s="26" t="e">
        <f>IF(D7="*",Story!M2,NA())</f>
        <v>#N/A</v>
      </c>
      <c r="D7" s="26"/>
      <c r="E7" s="26">
        <v>5</v>
      </c>
    </row>
    <row r="8" spans="1:5" x14ac:dyDescent="0.25">
      <c r="A8" s="26" t="s">
        <v>21</v>
      </c>
      <c r="B8" s="27">
        <f>Story!$G$2-(Story!$G$2*E8)/11</f>
        <v>4.5454545454545459</v>
      </c>
      <c r="C8" s="26" t="e">
        <f>IF(D8="*",Story!N2,NA())</f>
        <v>#N/A</v>
      </c>
      <c r="D8" s="26"/>
      <c r="E8" s="26">
        <v>6</v>
      </c>
    </row>
    <row r="9" spans="1:5" x14ac:dyDescent="0.25">
      <c r="A9" s="26" t="s">
        <v>22</v>
      </c>
      <c r="B9" s="27">
        <f>Story!$G$2-(Story!$G$2*E9)/11</f>
        <v>3.6363636363636367</v>
      </c>
      <c r="C9" s="26" t="e">
        <f>IF(D9="*",Story!O2,NA())</f>
        <v>#N/A</v>
      </c>
      <c r="D9" s="26"/>
      <c r="E9" s="26">
        <v>7</v>
      </c>
    </row>
    <row r="10" spans="1:5" x14ac:dyDescent="0.25">
      <c r="A10" s="26" t="s">
        <v>23</v>
      </c>
      <c r="B10" s="27">
        <f>Story!$G$2-(Story!$G$2*E10)/11</f>
        <v>2.7272727272727275</v>
      </c>
      <c r="C10" s="26" t="e">
        <f>IF(D10="*",Story!P2,NA())</f>
        <v>#N/A</v>
      </c>
      <c r="D10" s="26"/>
      <c r="E10" s="26">
        <v>8</v>
      </c>
    </row>
    <row r="11" spans="1:5" x14ac:dyDescent="0.25">
      <c r="A11" s="26" t="s">
        <v>24</v>
      </c>
      <c r="B11" s="27">
        <f>Story!$G$2-(Story!$G$2*E11)/11</f>
        <v>1.8181818181818183</v>
      </c>
      <c r="C11" s="26" t="e">
        <f>IF(D11="*",Story!Q2,NA())</f>
        <v>#N/A</v>
      </c>
      <c r="D11" s="26"/>
      <c r="E11" s="26">
        <v>9</v>
      </c>
    </row>
    <row r="12" spans="1:5" x14ac:dyDescent="0.25">
      <c r="A12" s="26" t="s">
        <v>25</v>
      </c>
      <c r="B12" s="27">
        <f>Story!$G$2-(Story!$G$2*E12)/11</f>
        <v>0.90909090909090828</v>
      </c>
      <c r="C12" s="26" t="e">
        <f>IF(D12="*",Story!R2,NA())</f>
        <v>#N/A</v>
      </c>
      <c r="D12" s="26"/>
      <c r="E12" s="26">
        <v>10</v>
      </c>
    </row>
    <row r="13" spans="1:5" x14ac:dyDescent="0.25">
      <c r="A13" s="26" t="s">
        <v>26</v>
      </c>
      <c r="B13" s="27">
        <f>Story!$G$2-(Story!$G$2*E13)/11</f>
        <v>0</v>
      </c>
      <c r="C13" s="26" t="e">
        <f>IF(D13="*",Story!S2,NA())</f>
        <v>#N/A</v>
      </c>
      <c r="D13" s="26"/>
      <c r="E13" s="26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Story</vt:lpstr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Quyet Tien</dc:creator>
  <cp:lastModifiedBy>Le Quyet Tien</cp:lastModifiedBy>
  <dcterms:created xsi:type="dcterms:W3CDTF">2018-07-29T19:28:26Z</dcterms:created>
  <dcterms:modified xsi:type="dcterms:W3CDTF">2020-01-10T09:45:51Z</dcterms:modified>
</cp:coreProperties>
</file>