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P11" i="1"/>
  <c r="K11"/>
  <c r="J11"/>
  <c r="M11" s="1"/>
  <c r="I11"/>
  <c r="K10"/>
  <c r="P10" s="1"/>
  <c r="J10"/>
  <c r="M10" s="1"/>
  <c r="I10"/>
  <c r="K9"/>
  <c r="P9" s="1"/>
  <c r="J9"/>
  <c r="M9" s="1"/>
  <c r="I9"/>
  <c r="Q8"/>
  <c r="P8"/>
  <c r="O8"/>
  <c r="N8"/>
  <c r="M8"/>
  <c r="L8"/>
  <c r="K8"/>
  <c r="J8"/>
  <c r="I8"/>
  <c r="O7"/>
  <c r="O6"/>
  <c r="O5"/>
  <c r="N7"/>
  <c r="N6"/>
  <c r="N5"/>
  <c r="K6"/>
  <c r="K7"/>
  <c r="P7" s="1"/>
  <c r="J7"/>
  <c r="M7" s="1"/>
  <c r="I7"/>
  <c r="L7" s="1"/>
  <c r="M5"/>
  <c r="M6"/>
  <c r="J6"/>
  <c r="L5"/>
  <c r="P5"/>
  <c r="I6"/>
  <c r="L6" s="1"/>
  <c r="N11" l="1"/>
  <c r="L11"/>
  <c r="N10"/>
  <c r="L10"/>
  <c r="O10" s="1"/>
  <c r="Q10" s="1"/>
  <c r="N9"/>
  <c r="L9"/>
  <c r="Q5"/>
  <c r="Q7"/>
  <c r="O11" l="1"/>
  <c r="Q11" s="1"/>
  <c r="O9"/>
  <c r="Q9" s="1"/>
  <c r="P6"/>
  <c r="Q6" s="1"/>
</calcChain>
</file>

<file path=xl/sharedStrings.xml><?xml version="1.0" encoding="utf-8"?>
<sst xmlns="http://schemas.openxmlformats.org/spreadsheetml/2006/main" count="23" uniqueCount="14">
  <si>
    <t>Месяц</t>
  </si>
  <si>
    <t>Тарифы</t>
  </si>
  <si>
    <t>Показания счетчиков</t>
  </si>
  <si>
    <t>Потребление</t>
  </si>
  <si>
    <t>Сумма за воду</t>
  </si>
  <si>
    <t>Сумма за эл-во</t>
  </si>
  <si>
    <t>Хол. 
вода</t>
  </si>
  <si>
    <t>Гор. 
вода</t>
  </si>
  <si>
    <t>Эл-во
Т1</t>
  </si>
  <si>
    <t>Вода
всего</t>
  </si>
  <si>
    <t>Всего</t>
  </si>
  <si>
    <t xml:space="preserve">Эл-во
</t>
  </si>
  <si>
    <t>0.0</t>
  </si>
  <si>
    <t>Водо-
отв.</t>
  </si>
</sst>
</file>

<file path=xl/styles.xml><?xml version="1.0" encoding="utf-8"?>
<styleSheet xmlns="http://schemas.openxmlformats.org/spreadsheetml/2006/main">
  <numFmts count="1">
    <numFmt numFmtId="164" formatCode="mm/yyyy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595959"/>
      <name val="Arial"/>
      <family val="2"/>
      <charset val="204"/>
    </font>
    <font>
      <sz val="9"/>
      <color rgb="FF7F7F7F"/>
      <name val="Arial"/>
      <family val="2"/>
      <charset val="204"/>
    </font>
    <font>
      <sz val="9"/>
      <color theme="1" tint="0.3499862666707357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164" fontId="5" fillId="0" borderId="0" xfId="0" applyNumberFormat="1" applyFont="1" applyAlignment="1">
      <alignment horizontal="center"/>
    </xf>
    <xf numFmtId="4" fontId="8" fillId="0" borderId="0" xfId="0" applyNumberFormat="1" applyFont="1"/>
    <xf numFmtId="4" fontId="7" fillId="0" borderId="0" xfId="0" applyNumberFormat="1" applyFont="1"/>
    <xf numFmtId="0" fontId="6" fillId="0" borderId="0" xfId="0" applyFont="1"/>
    <xf numFmtId="4" fontId="6" fillId="0" borderId="0" xfId="0" applyNumberFormat="1" applyFont="1"/>
    <xf numFmtId="0" fontId="9" fillId="0" borderId="0" xfId="0" applyFont="1"/>
    <xf numFmtId="4" fontId="9" fillId="0" borderId="0" xfId="0" applyNumberFormat="1" applyFont="1"/>
    <xf numFmtId="0" fontId="3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ColWidth="8.85546875" defaultRowHeight="12.75"/>
  <cols>
    <col min="1" max="1" width="10.140625" style="2" bestFit="1" customWidth="1"/>
    <col min="2" max="2" width="5.5703125" style="2" customWidth="1"/>
    <col min="3" max="4" width="6.5703125" style="2" customWidth="1"/>
    <col min="5" max="5" width="5.28515625" style="2" customWidth="1"/>
    <col min="6" max="7" width="4.42578125" style="2" bestFit="1" customWidth="1"/>
    <col min="8" max="8" width="6" style="2" bestFit="1" customWidth="1"/>
    <col min="9" max="10" width="4.42578125" style="2" bestFit="1" customWidth="1"/>
    <col min="11" max="11" width="6" style="2" bestFit="1" customWidth="1"/>
    <col min="12" max="12" width="6.5703125" style="2" bestFit="1" customWidth="1"/>
    <col min="13" max="13" width="7.85546875" style="2" bestFit="1" customWidth="1"/>
    <col min="14" max="14" width="7.85546875" style="2" customWidth="1"/>
    <col min="15" max="15" width="8" style="2" bestFit="1" customWidth="1"/>
    <col min="16" max="16" width="6.5703125" style="2" bestFit="1" customWidth="1"/>
    <col min="17" max="17" width="8" style="2" bestFit="1" customWidth="1"/>
    <col min="18" max="16384" width="8.85546875" style="2"/>
  </cols>
  <sheetData>
    <row r="1" spans="1:17" s="1" customFormat="1" ht="15" customHeight="1">
      <c r="A1" s="16" t="s">
        <v>0</v>
      </c>
      <c r="B1" s="16" t="s">
        <v>1</v>
      </c>
      <c r="C1" s="16"/>
      <c r="D1" s="16"/>
      <c r="E1" s="16"/>
      <c r="F1" s="17" t="s">
        <v>2</v>
      </c>
      <c r="G1" s="17"/>
      <c r="H1" s="17"/>
      <c r="I1" s="16" t="s">
        <v>3</v>
      </c>
      <c r="J1" s="18"/>
      <c r="K1" s="18"/>
      <c r="L1" s="12" t="s">
        <v>4</v>
      </c>
      <c r="M1" s="13"/>
      <c r="N1" s="13"/>
      <c r="O1" s="13"/>
      <c r="P1" s="10" t="s">
        <v>5</v>
      </c>
      <c r="Q1" s="14" t="s">
        <v>10</v>
      </c>
    </row>
    <row r="2" spans="1:17" s="1" customFormat="1" ht="36">
      <c r="A2" s="16"/>
      <c r="B2" s="11" t="s">
        <v>6</v>
      </c>
      <c r="C2" s="11" t="s">
        <v>7</v>
      </c>
      <c r="D2" s="11" t="s">
        <v>13</v>
      </c>
      <c r="E2" s="11" t="s">
        <v>11</v>
      </c>
      <c r="F2" s="11" t="s">
        <v>6</v>
      </c>
      <c r="G2" s="11" t="s">
        <v>7</v>
      </c>
      <c r="H2" s="11" t="s">
        <v>11</v>
      </c>
      <c r="I2" s="11" t="s">
        <v>6</v>
      </c>
      <c r="J2" s="11" t="s">
        <v>7</v>
      </c>
      <c r="K2" s="11" t="s">
        <v>8</v>
      </c>
      <c r="L2" s="11" t="s">
        <v>6</v>
      </c>
      <c r="M2" s="11" t="s">
        <v>7</v>
      </c>
      <c r="N2" s="11" t="s">
        <v>13</v>
      </c>
      <c r="O2" s="11" t="s">
        <v>9</v>
      </c>
      <c r="P2" s="11" t="s">
        <v>11</v>
      </c>
      <c r="Q2" s="15"/>
    </row>
    <row r="3" spans="1:17">
      <c r="A3" s="3">
        <v>43466</v>
      </c>
      <c r="B3" s="4"/>
      <c r="C3" s="5"/>
      <c r="D3" s="5"/>
      <c r="E3" s="5"/>
      <c r="F3" s="6"/>
      <c r="G3" s="6"/>
      <c r="H3" s="6"/>
      <c r="I3" s="8"/>
      <c r="J3" s="8"/>
      <c r="K3" s="8"/>
      <c r="L3" s="9"/>
      <c r="M3" s="9"/>
      <c r="N3" s="9"/>
      <c r="O3" s="9"/>
      <c r="P3" s="9"/>
      <c r="Q3" s="7"/>
    </row>
    <row r="4" spans="1:17">
      <c r="A4" s="3">
        <v>43497</v>
      </c>
      <c r="B4" s="4">
        <v>0</v>
      </c>
      <c r="C4" s="5">
        <v>0</v>
      </c>
      <c r="D4" s="5">
        <v>0</v>
      </c>
      <c r="E4" s="5">
        <v>0</v>
      </c>
      <c r="F4" s="6">
        <v>0</v>
      </c>
      <c r="G4" s="6">
        <v>0</v>
      </c>
      <c r="H4" s="6">
        <v>0</v>
      </c>
      <c r="I4" s="8">
        <v>2</v>
      </c>
      <c r="J4" s="8">
        <v>2</v>
      </c>
      <c r="K4" s="8">
        <v>0</v>
      </c>
      <c r="L4" s="9">
        <v>0</v>
      </c>
      <c r="M4" s="9">
        <v>0</v>
      </c>
      <c r="N4" s="9">
        <v>0</v>
      </c>
      <c r="O4" s="9" t="s">
        <v>12</v>
      </c>
      <c r="P4" s="9">
        <v>0</v>
      </c>
      <c r="Q4" s="7">
        <v>0</v>
      </c>
    </row>
    <row r="5" spans="1:17">
      <c r="A5" s="3">
        <v>43525</v>
      </c>
      <c r="B5" s="4">
        <v>38.700000000000003</v>
      </c>
      <c r="C5" s="5">
        <v>191.72</v>
      </c>
      <c r="D5" s="5">
        <v>27.47</v>
      </c>
      <c r="E5" s="5">
        <v>4.37</v>
      </c>
      <c r="F5" s="6">
        <v>127</v>
      </c>
      <c r="G5" s="6">
        <v>70</v>
      </c>
      <c r="H5" s="6">
        <v>11679</v>
      </c>
      <c r="I5" s="8">
        <v>8</v>
      </c>
      <c r="J5" s="8">
        <v>10</v>
      </c>
      <c r="K5" s="8">
        <v>0</v>
      </c>
      <c r="L5" s="9">
        <f t="shared" ref="L5:L10" si="0">IFERROR(B5*I5,0)</f>
        <v>309.60000000000002</v>
      </c>
      <c r="M5" s="9">
        <f t="shared" ref="M5:M8" si="1">IFERROR(C5*J5,0)</f>
        <v>1917.2</v>
      </c>
      <c r="N5" s="9">
        <f t="shared" ref="N5:N10" si="2">IFERROR(D5*(I5+J5),0)</f>
        <v>494.46</v>
      </c>
      <c r="O5" s="9">
        <f>SUM(L5:M5:N5)</f>
        <v>2721.26</v>
      </c>
      <c r="P5" s="9">
        <f t="shared" ref="P5:P10" si="3">IFERROR(E5*K5,0)</f>
        <v>0</v>
      </c>
      <c r="Q5" s="7">
        <f t="shared" ref="Q5:Q10" si="4">O5+P5</f>
        <v>2721.26</v>
      </c>
    </row>
    <row r="6" spans="1:17">
      <c r="A6" s="3">
        <v>43556</v>
      </c>
      <c r="B6" s="4">
        <v>38.700000000000003</v>
      </c>
      <c r="C6" s="5">
        <v>191.72</v>
      </c>
      <c r="D6" s="5">
        <v>27.47</v>
      </c>
      <c r="E6" s="5">
        <v>4.37</v>
      </c>
      <c r="F6" s="6">
        <v>135</v>
      </c>
      <c r="G6" s="6">
        <v>80</v>
      </c>
      <c r="H6" s="6">
        <v>11859</v>
      </c>
      <c r="I6" s="8">
        <f t="shared" ref="I6" si="5">IF(F6&lt;&gt;0,F6-F5,0)</f>
        <v>8</v>
      </c>
      <c r="J6" s="8">
        <f t="shared" ref="J6:K8" si="6">IF(G6&lt;&gt;0,G6-G5,0)</f>
        <v>10</v>
      </c>
      <c r="K6" s="8">
        <f t="shared" si="6"/>
        <v>180</v>
      </c>
      <c r="L6" s="9">
        <f t="shared" si="0"/>
        <v>309.60000000000002</v>
      </c>
      <c r="M6" s="9">
        <f t="shared" si="1"/>
        <v>1917.2</v>
      </c>
      <c r="N6" s="9">
        <f t="shared" si="2"/>
        <v>494.46</v>
      </c>
      <c r="O6" s="9">
        <f>SUM(L6:M6:N6)</f>
        <v>2721.26</v>
      </c>
      <c r="P6" s="9">
        <f t="shared" si="3"/>
        <v>786.6</v>
      </c>
      <c r="Q6" s="7">
        <f t="shared" si="4"/>
        <v>3507.86</v>
      </c>
    </row>
    <row r="7" spans="1:17">
      <c r="A7" s="3">
        <v>43586</v>
      </c>
      <c r="B7" s="4">
        <v>38.700000000000003</v>
      </c>
      <c r="C7" s="5">
        <v>191.72</v>
      </c>
      <c r="D7" s="5">
        <v>27.47</v>
      </c>
      <c r="E7" s="5">
        <v>4.37</v>
      </c>
      <c r="F7" s="6">
        <v>142</v>
      </c>
      <c r="G7" s="6">
        <v>84</v>
      </c>
      <c r="H7" s="6">
        <v>12023</v>
      </c>
      <c r="I7" s="8">
        <f t="shared" ref="I7:I8" si="7">IF(F7&lt;&gt;0,F7-F6,0)</f>
        <v>7</v>
      </c>
      <c r="J7" s="8">
        <f t="shared" si="6"/>
        <v>4</v>
      </c>
      <c r="K7" s="8">
        <f t="shared" si="6"/>
        <v>164</v>
      </c>
      <c r="L7" s="9">
        <f t="shared" si="0"/>
        <v>270.90000000000003</v>
      </c>
      <c r="M7" s="9">
        <f t="shared" si="1"/>
        <v>766.88</v>
      </c>
      <c r="N7" s="9">
        <f t="shared" si="2"/>
        <v>302.16999999999996</v>
      </c>
      <c r="O7" s="9">
        <f>SUM(L7:M7:N7)</f>
        <v>1339.9499999999998</v>
      </c>
      <c r="P7" s="9">
        <f t="shared" si="3"/>
        <v>716.68000000000006</v>
      </c>
      <c r="Q7" s="7">
        <f t="shared" si="4"/>
        <v>2056.63</v>
      </c>
    </row>
    <row r="8" spans="1:17">
      <c r="A8" s="3">
        <v>43617</v>
      </c>
      <c r="B8" s="4">
        <v>38.700000000000003</v>
      </c>
      <c r="C8" s="5">
        <v>191.72</v>
      </c>
      <c r="D8" s="5">
        <v>27.47</v>
      </c>
      <c r="E8" s="5">
        <v>4.37</v>
      </c>
      <c r="F8" s="6">
        <v>151</v>
      </c>
      <c r="G8" s="6">
        <v>88</v>
      </c>
      <c r="H8" s="6">
        <v>12207</v>
      </c>
      <c r="I8" s="8">
        <f t="shared" si="7"/>
        <v>9</v>
      </c>
      <c r="J8" s="8">
        <f t="shared" si="6"/>
        <v>4</v>
      </c>
      <c r="K8" s="8">
        <f t="shared" si="6"/>
        <v>184</v>
      </c>
      <c r="L8" s="9">
        <f t="shared" si="0"/>
        <v>348.3</v>
      </c>
      <c r="M8" s="9">
        <f t="shared" si="1"/>
        <v>766.88</v>
      </c>
      <c r="N8" s="9">
        <f t="shared" si="2"/>
        <v>357.11</v>
      </c>
      <c r="O8" s="9">
        <f>SUM(L8:M8:N8)</f>
        <v>1472.29</v>
      </c>
      <c r="P8" s="9">
        <f t="shared" si="3"/>
        <v>804.08</v>
      </c>
      <c r="Q8" s="7">
        <f t="shared" si="4"/>
        <v>2276.37</v>
      </c>
    </row>
    <row r="9" spans="1:17">
      <c r="A9" s="3">
        <v>43647</v>
      </c>
      <c r="B9" s="4">
        <v>40.479999999999997</v>
      </c>
      <c r="C9" s="5">
        <v>198.19</v>
      </c>
      <c r="D9" s="5">
        <v>29.57</v>
      </c>
      <c r="E9" s="5">
        <v>4.6500000000000004</v>
      </c>
      <c r="F9" s="6">
        <v>158</v>
      </c>
      <c r="G9" s="6">
        <v>91</v>
      </c>
      <c r="H9" s="6">
        <v>12358</v>
      </c>
      <c r="I9" s="8">
        <f t="shared" ref="I9" si="8">IF(F9&lt;&gt;0,F9-F8,0)</f>
        <v>7</v>
      </c>
      <c r="J9" s="8">
        <f t="shared" ref="J9" si="9">IF(G9&lt;&gt;0,G9-G8,0)</f>
        <v>3</v>
      </c>
      <c r="K9" s="8">
        <f>IF(H9&lt;&gt;0,H9-H8,0)</f>
        <v>151</v>
      </c>
      <c r="L9" s="9">
        <f t="shared" si="0"/>
        <v>283.35999999999996</v>
      </c>
      <c r="M9" s="9">
        <f t="shared" ref="M9" si="10">IFERROR(C9*J9,0)</f>
        <v>594.56999999999994</v>
      </c>
      <c r="N9" s="9">
        <f t="shared" si="2"/>
        <v>295.7</v>
      </c>
      <c r="O9" s="9">
        <f>SUM(L9:M9:N9)</f>
        <v>1173.6299999999999</v>
      </c>
      <c r="P9" s="9">
        <f t="shared" si="3"/>
        <v>702.15000000000009</v>
      </c>
      <c r="Q9" s="7">
        <f t="shared" si="4"/>
        <v>1875.78</v>
      </c>
    </row>
    <row r="10" spans="1:17">
      <c r="A10" s="3">
        <v>43678</v>
      </c>
      <c r="B10" s="4">
        <v>40.479999999999997</v>
      </c>
      <c r="C10" s="5">
        <v>198.19</v>
      </c>
      <c r="D10" s="5">
        <v>29.57</v>
      </c>
      <c r="E10" s="5">
        <v>4.6500000000000004</v>
      </c>
      <c r="F10" s="6">
        <v>166</v>
      </c>
      <c r="G10" s="6">
        <v>96</v>
      </c>
      <c r="H10" s="6">
        <v>12503</v>
      </c>
      <c r="I10" s="8">
        <f t="shared" ref="I10" si="11">IF(F10&lt;&gt;0,F10-F9,0)</f>
        <v>8</v>
      </c>
      <c r="J10" s="8">
        <f t="shared" ref="J10" si="12">IF(G10&lt;&gt;0,G10-G9,0)</f>
        <v>5</v>
      </c>
      <c r="K10" s="8">
        <f>IF(H10&lt;&gt;0,H10-H9,0)</f>
        <v>145</v>
      </c>
      <c r="L10" s="9">
        <f t="shared" si="0"/>
        <v>323.83999999999997</v>
      </c>
      <c r="M10" s="9">
        <f t="shared" ref="M10" si="13">IFERROR(C10*J10,0)</f>
        <v>990.95</v>
      </c>
      <c r="N10" s="9">
        <f t="shared" si="2"/>
        <v>384.41</v>
      </c>
      <c r="O10" s="9">
        <f>SUM(L10:M10:N10)</f>
        <v>1699.2</v>
      </c>
      <c r="P10" s="9">
        <f t="shared" si="3"/>
        <v>674.25</v>
      </c>
      <c r="Q10" s="7">
        <f t="shared" si="4"/>
        <v>2373.4499999999998</v>
      </c>
    </row>
    <row r="11" spans="1:17">
      <c r="A11" s="3">
        <v>43709</v>
      </c>
      <c r="B11" s="4">
        <v>40.479999999999997</v>
      </c>
      <c r="C11" s="5">
        <v>198.19</v>
      </c>
      <c r="D11" s="5">
        <v>29.57</v>
      </c>
      <c r="E11" s="5">
        <v>4.6500000000000004</v>
      </c>
      <c r="F11" s="6">
        <v>177</v>
      </c>
      <c r="G11" s="6">
        <v>103</v>
      </c>
      <c r="H11" s="6">
        <v>12700</v>
      </c>
      <c r="I11" s="8">
        <f t="shared" ref="I11" si="14">IF(F11&lt;&gt;0,F11-F10,0)</f>
        <v>11</v>
      </c>
      <c r="J11" s="8">
        <f t="shared" ref="J11" si="15">IF(G11&lt;&gt;0,G11-G10,0)</f>
        <v>7</v>
      </c>
      <c r="K11" s="8">
        <f>IF(H11&lt;&gt;0,H11-H10,0)</f>
        <v>197</v>
      </c>
      <c r="L11" s="9">
        <f t="shared" ref="L11" si="16">IFERROR(B11*I11,0)</f>
        <v>445.28</v>
      </c>
      <c r="M11" s="9">
        <f t="shared" ref="M11" si="17">IFERROR(C11*J11,0)</f>
        <v>1387.33</v>
      </c>
      <c r="N11" s="9">
        <f t="shared" ref="N11" si="18">IFERROR(D11*(I11+J11),0)</f>
        <v>532.26</v>
      </c>
      <c r="O11" s="9">
        <f>SUM(L11:M11:N11)</f>
        <v>2364.87</v>
      </c>
      <c r="P11" s="9">
        <f>IFERROR(E11*K11,0)</f>
        <v>916.05000000000007</v>
      </c>
      <c r="Q11" s="7">
        <f t="shared" ref="Q11" si="19">O11+P11</f>
        <v>3280.92</v>
      </c>
    </row>
    <row r="12" spans="1:17">
      <c r="A12" s="3">
        <v>43739</v>
      </c>
    </row>
    <row r="13" spans="1:17">
      <c r="A13" s="3">
        <v>43770</v>
      </c>
    </row>
    <row r="14" spans="1:17">
      <c r="A14" s="3">
        <v>43800</v>
      </c>
    </row>
  </sheetData>
  <mergeCells count="6">
    <mergeCell ref="L1:O1"/>
    <mergeCell ref="Q1:Q2"/>
    <mergeCell ref="B1:E1"/>
    <mergeCell ref="A1:A2"/>
    <mergeCell ref="F1:H1"/>
    <mergeCell ref="I1:K1"/>
  </mergeCells>
  <conditionalFormatting sqref="I3:K9">
    <cfRule type="cellIs" dxfId="2" priority="6" operator="lessThan">
      <formula>0</formula>
    </cfRule>
  </conditionalFormatting>
  <conditionalFormatting sqref="I10:K10">
    <cfRule type="cellIs" dxfId="1" priority="2" operator="lessThan">
      <formula>0</formula>
    </cfRule>
  </conditionalFormatting>
  <conditionalFormatting sqref="I11:K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zakru</dc:creator>
  <cp:lastModifiedBy>zakrutnyi@gmail.com</cp:lastModifiedBy>
  <cp:revision/>
  <dcterms:created xsi:type="dcterms:W3CDTF">2006-09-16T00:00:00Z</dcterms:created>
  <dcterms:modified xsi:type="dcterms:W3CDTF">2019-09-28T14:34:15Z</dcterms:modified>
</cp:coreProperties>
</file>